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4.xml" ContentType="application/vnd.openxmlformats-officedocument.spreadsheetml.worksheet+xml"/>
  <Override PartName="/xl/charts/chart139.xml" ContentType="application/vnd.openxmlformats-officedocument.drawingml.chart+xml"/>
  <Override PartName="/xl/charts/chart138.xml" ContentType="application/vnd.openxmlformats-officedocument.drawingml.chart+xml"/>
  <Override PartName="/xl/charts/chart137.xml" ContentType="application/vnd.openxmlformats-officedocument.drawingml.chart+xml"/>
  <Override PartName="/xl/drawings/drawing34.xml" ContentType="application/vnd.openxmlformats-officedocument.drawing+xml"/>
  <Override PartName="/xl/charts/chart140.xml" ContentType="application/vnd.openxmlformats-officedocument.drawingml.chart+xml"/>
  <Override PartName="/xl/charts/chart141.xml" ContentType="application/vnd.openxmlformats-officedocument.drawingml.chart+xml"/>
  <Override PartName="/xl/charts/chart143.xml" ContentType="application/vnd.openxmlformats-officedocument.drawingml.chart+xml"/>
  <Override PartName="/xl/charts/chart142.xml" ContentType="application/vnd.openxmlformats-officedocument.drawingml.chart+xml"/>
  <Override PartName="/xl/drawings/drawing35.xml" ContentType="application/vnd.openxmlformats-officedocument.drawing+xml"/>
  <Override PartName="/xl/charts/chart136.xml" ContentType="application/vnd.openxmlformats-officedocument.drawingml.chart+xml"/>
  <Override PartName="/xl/charts/chart131.xml" ContentType="application/vnd.openxmlformats-officedocument.drawingml.chart+xml"/>
  <Override PartName="/xl/charts/chart130.xml" ContentType="application/vnd.openxmlformats-officedocument.drawingml.chart+xml"/>
  <Override PartName="/xl/charts/chart129.xml" ContentType="application/vnd.openxmlformats-officedocument.drawingml.chart+xml"/>
  <Override PartName="/xl/charts/chart128.xml" ContentType="application/vnd.openxmlformats-officedocument.drawingml.chart+xml"/>
  <Override PartName="/xl/drawings/drawing33.xml" ContentType="application/vnd.openxmlformats-officedocument.drawing+xml"/>
  <Override PartName="/xl/charts/chart135.xml" ContentType="application/vnd.openxmlformats-officedocument.drawingml.chart+xml"/>
  <Override PartName="/xl/charts/chart134.xml" ContentType="application/vnd.openxmlformats-officedocument.drawingml.chart+xml"/>
  <Override PartName="/xl/charts/chart133.xml" ContentType="application/vnd.openxmlformats-officedocument.drawingml.chart+xml"/>
  <Override PartName="/xl/charts/chart132.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61.xml" ContentType="application/vnd.openxmlformats-officedocument.drawingml.chart+xml"/>
  <Override PartName="/xl/charts/chart160.xml" ContentType="application/vnd.openxmlformats-officedocument.drawingml.chart+xml"/>
  <Override PartName="/xl/charts/chart159.xml" ContentType="application/vnd.openxmlformats-officedocument.drawingml.chart+xml"/>
  <Override PartName="/xl/charts/chart158.xml" ContentType="application/vnd.openxmlformats-officedocument.drawingml.chart+xml"/>
  <Override PartName="/xl/drawings/drawing39.xml" ContentType="application/vnd.openxmlformats-officedocument.drawing+xml"/>
  <Override PartName="/xl/charts/chart162.xml" ContentType="application/vnd.openxmlformats-officedocument.drawingml.chart+xml"/>
  <Override PartName="/xl/charts/chart163.xml" ContentType="application/vnd.openxmlformats-officedocument.drawingml.chart+xml"/>
  <Override PartName="/xl/drawings/drawing40.xml" ContentType="application/vnd.openxmlformats-officedocument.drawing+xml"/>
  <Override PartName="/xl/charts/chart166.xml" ContentType="application/vnd.openxmlformats-officedocument.drawingml.chart+xml"/>
  <Override PartName="/xl/charts/chart165.xml" ContentType="application/vnd.openxmlformats-officedocument.drawingml.chart+xml"/>
  <Override PartName="/xl/charts/chart164.xml" ContentType="application/vnd.openxmlformats-officedocument.drawingml.chart+xml"/>
  <Override PartName="/xl/charts/chart157.xml" ContentType="application/vnd.openxmlformats-officedocument.drawingml.chart+xml"/>
  <Override PartName="/xl/drawings/drawing38.xml" ContentType="application/vnd.openxmlformats-officedocument.drawing+xml"/>
  <Override PartName="/xl/charts/chart156.xml" ContentType="application/vnd.openxmlformats-officedocument.drawingml.chart+xml"/>
  <Override PartName="/xl/charts/chart149.xml" ContentType="application/vnd.openxmlformats-officedocument.drawingml.chart+xml"/>
  <Override PartName="/xl/charts/chart148.xml" ContentType="application/vnd.openxmlformats-officedocument.drawingml.chart+xml"/>
  <Override PartName="/xl/charts/chart147.xml" ContentType="application/vnd.openxmlformats-officedocument.drawingml.chart+xml"/>
  <Override PartName="/xl/drawings/drawing36.xml" ContentType="application/vnd.openxmlformats-officedocument.drawing+xml"/>
  <Override PartName="/xl/charts/chart150.xml" ContentType="application/vnd.openxmlformats-officedocument.drawingml.chart+xml"/>
  <Override PartName="/xl/charts/chart151.xml" ContentType="application/vnd.openxmlformats-officedocument.drawingml.chart+xml"/>
  <Override PartName="/xl/drawings/drawing37.xml" ContentType="application/vnd.openxmlformats-officedocument.drawing+xml"/>
  <Override PartName="/xl/charts/chart155.xml" ContentType="application/vnd.openxmlformats-officedocument.drawingml.chart+xml"/>
  <Override PartName="/xl/charts/chart154.xml" ContentType="application/vnd.openxmlformats-officedocument.drawingml.chart+xml"/>
  <Override PartName="/xl/charts/chart153.xml" ContentType="application/vnd.openxmlformats-officedocument.drawingml.chart+xml"/>
  <Override PartName="/xl/charts/chart152.xml" ContentType="application/vnd.openxmlformats-officedocument.drawingml.chart+xml"/>
  <Override PartName="/xl/charts/chart127.xml" ContentType="application/vnd.openxmlformats-officedocument.drawingml.chart+xml"/>
  <Override PartName="/xl/drawings/drawing32.xml" ContentType="application/vnd.openxmlformats-officedocument.drawing+xml"/>
  <Override PartName="/xl/charts/chart103.xml" ContentType="application/vnd.openxmlformats-officedocument.drawingml.chart+xml"/>
  <Override PartName="/xl/charts/chart102.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drawings/drawing28.xml" ContentType="application/vnd.openxmlformats-officedocument.drawing+xml"/>
  <Override PartName="/xl/drawings/drawing27.xml" ContentType="application/vnd.openxmlformats-officedocument.drawing+xml"/>
  <Override PartName="/xl/charts/chart101.xml" ContentType="application/vnd.openxmlformats-officedocument.drawingml.chart+xml"/>
  <Override PartName="/xl/charts/chart100.xml" ContentType="application/vnd.openxmlformats-officedocument.drawingml.chart+xml"/>
  <Override PartName="/xl/drawings/drawing26.xml" ContentType="application/vnd.openxmlformats-officedocument.drawing+xml"/>
  <Override PartName="/xl/charts/chart96.xml" ContentType="application/vnd.openxmlformats-officedocument.drawingml.chart+xml"/>
  <Override PartName="/xl/charts/chart95.xml" ContentType="application/vnd.openxmlformats-officedocument.drawingml.chart+xml"/>
  <Override PartName="/xl/charts/chart94.xml" ContentType="application/vnd.openxmlformats-officedocument.drawingml.chart+xml"/>
  <Override PartName="/xl/charts/chart99.xml" ContentType="application/vnd.openxmlformats-officedocument.drawingml.chart+xml"/>
  <Override PartName="/xl/charts/chart98.xml" ContentType="application/vnd.openxmlformats-officedocument.drawingml.chart+xml"/>
  <Override PartName="/xl/worksheets/sheet1.xml" ContentType="application/vnd.openxmlformats-officedocument.spreadsheetml.workshee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21.xml" ContentType="application/vnd.openxmlformats-officedocument.drawingml.chart+xml"/>
  <Override PartName="/xl/charts/chart120.xml" ContentType="application/vnd.openxmlformats-officedocument.drawingml.chart+xml"/>
  <Override PartName="/xl/drawings/drawing31.xml" ContentType="application/vnd.openxmlformats-officedocument.drawing+xml"/>
  <Override PartName="/xl/charts/chart122.xml" ContentType="application/vnd.openxmlformats-officedocument.drawingml.chart+xml"/>
  <Override PartName="/xl/charts/chart123.xml" ContentType="application/vnd.openxmlformats-officedocument.drawingml.chart+xml"/>
  <Override PartName="/xl/charts/chart126.xml" ContentType="application/vnd.openxmlformats-officedocument.drawingml.chart+xml"/>
  <Override PartName="/xl/charts/chart125.xml" ContentType="application/vnd.openxmlformats-officedocument.drawingml.chart+xml"/>
  <Override PartName="/xl/charts/chart124.xml" ContentType="application/vnd.openxmlformats-officedocument.drawingml.chart+xml"/>
  <Override PartName="/xl/charts/chart119.xml" ContentType="application/vnd.openxmlformats-officedocument.drawingml.chart+xml"/>
  <Override PartName="/xl/charts/chart118.xml" ContentType="application/vnd.openxmlformats-officedocument.drawingml.chart+xml"/>
  <Override PartName="/xl/charts/chart117.xml" ContentType="application/vnd.openxmlformats-officedocument.drawingml.chart+xml"/>
  <Override PartName="/xl/charts/chart113.xml" ContentType="application/vnd.openxmlformats-officedocument.drawingml.chart+xml"/>
  <Override PartName="/xl/charts/chart112.xml" ContentType="application/vnd.openxmlformats-officedocument.drawingml.chart+xml"/>
  <Override PartName="/xl/drawings/drawing29.xml" ContentType="application/vnd.openxmlformats-officedocument.drawing+xml"/>
  <Override PartName="/xl/charts/chart111.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drawings/drawing30.xml" ContentType="application/vnd.openxmlformats-officedocument.drawing+xml"/>
  <Override PartName="/xl/charts/chart167.xml" ContentType="application/vnd.openxmlformats-officedocument.drawingml.chart+xml"/>
  <Override PartName="/xl/charts/chart168.xml" ContentType="application/vnd.openxmlformats-officedocument.drawingml.chart+xml"/>
  <Override PartName="/xl/charts/chart169.xml" ContentType="application/vnd.openxmlformats-officedocument.drawingml.chart+xml"/>
  <Override PartName="/xl/charts/chart182.xml" ContentType="application/vnd.openxmlformats-officedocument.drawingml.chart+xml"/>
  <Override PartName="/xl/charts/chart181.xml" ContentType="application/vnd.openxmlformats-officedocument.drawingml.chart+xml"/>
  <Override PartName="/xl/charts/chart180.xml" ContentType="application/vnd.openxmlformats-officedocument.drawingml.chart+xml"/>
  <Override PartName="/xl/charts/chart179.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drawings/drawing43.xml" ContentType="application/vnd.openxmlformats-officedocument.drawing+xml"/>
  <Override PartName="/xl/charts/chart178.xml" ContentType="application/vnd.openxmlformats-officedocument.drawingml.chart+xml"/>
  <Override PartName="/xl/charts/chart177.xml" ContentType="application/vnd.openxmlformats-officedocument.drawingml.chart+xml"/>
  <Override PartName="/xl/charts/chart171.xml" ContentType="application/vnd.openxmlformats-officedocument.drawingml.chart+xml"/>
  <Override PartName="/xl/charts/chart170.xml" ContentType="application/vnd.openxmlformats-officedocument.drawingml.chart+xml"/>
  <Override PartName="/xl/drawings/drawing41.xml" ContentType="application/vnd.openxmlformats-officedocument.drawing+xml"/>
  <Override PartName="/xl/charts/chart172.xml" ContentType="application/vnd.openxmlformats-officedocument.drawingml.chart+xml"/>
  <Override PartName="/xl/charts/chart173.xml" ContentType="application/vnd.openxmlformats-officedocument.drawingml.chart+xml"/>
  <Override PartName="/xl/charts/chart176.xml" ContentType="application/vnd.openxmlformats-officedocument.drawingml.chart+xml"/>
  <Override PartName="/xl/charts/chart175.xml" ContentType="application/vnd.openxmlformats-officedocument.drawingml.chart+xml"/>
  <Override PartName="/xl/drawings/drawing42.xml" ContentType="application/vnd.openxmlformats-officedocument.drawing+xml"/>
  <Override PartName="/xl/charts/chart174.xml" ContentType="application/vnd.openxmlformats-officedocument.drawingml.chart+xml"/>
  <Override PartName="/xl/charts/chart93.xml" ContentType="application/vnd.openxmlformats-officedocument.drawingml.chart+xml"/>
  <Override PartName="/xl/charts/chart97.xml" ContentType="application/vnd.openxmlformats-officedocument.drawingml.chart+xml"/>
  <Override PartName="/xl/drawings/drawing9.xml" ContentType="application/vnd.openxmlformats-officedocument.drawing+xml"/>
  <Override PartName="/xl/charts/chart16.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22.xml" ContentType="application/vnd.openxmlformats-officedocument.drawingml.chart+xml"/>
  <Override PartName="/xl/charts/chart21.xml" ContentType="application/vnd.openxmlformats-officedocument.drawingml.chart+xml"/>
  <Override PartName="/xl/charts/chart20.xml" ContentType="application/vnd.openxmlformats-officedocument.drawingml.chart+xml"/>
  <Override PartName="/xl/charts/chart19.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2.xml" ContentType="application/vnd.openxmlformats-officedocument.drawingml.chart+xml"/>
  <Override PartName="/xl/charts/chart7.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38.xml" ContentType="application/vnd.openxmlformats-officedocument.drawingml.chart+xml"/>
  <Override PartName="/xl/charts/chart37.xml" ContentType="application/vnd.openxmlformats-officedocument.drawingml.chart+xml"/>
  <Override PartName="/xl/charts/chart92.xml" ContentType="application/vnd.openxmlformats-officedocument.drawingml.chart+xml"/>
  <Override PartName="/xl/charts/chart36.xml" ContentType="application/vnd.openxmlformats-officedocument.drawingml.chart+xml"/>
  <Override PartName="/xl/charts/chart39.xml" ContentType="application/vnd.openxmlformats-officedocument.drawingml.chart+xml"/>
  <Override PartName="/xl/charts/chart42.xml" ContentType="application/vnd.openxmlformats-officedocument.drawingml.chart+xml"/>
  <Override PartName="/xl/drawings/drawing15.xml" ContentType="application/vnd.openxmlformats-officedocument.drawing+xml"/>
  <Override PartName="/xl/charts/chart41.xml" ContentType="application/vnd.openxmlformats-officedocument.drawingml.chart+xml"/>
  <Override PartName="/xl/charts/chart40.xml" ContentType="application/vnd.openxmlformats-officedocument.drawingml.chart+xml"/>
  <Override PartName="/xl/charts/chart35.xml" ContentType="application/vnd.openxmlformats-officedocument.drawingml.chart+xml"/>
  <Override PartName="/xl/charts/chart34.xml" ContentType="application/vnd.openxmlformats-officedocument.drawingml.chart+xml"/>
  <Override PartName="/xl/drawings/drawing13.xml" ContentType="application/vnd.openxmlformats-officedocument.drawing+xml"/>
  <Override PartName="/xl/charts/chart28.xml" ContentType="application/vnd.openxmlformats-officedocument.drawingml.chart+xml"/>
  <Override PartName="/xl/drawings/drawing11.xml" ContentType="application/vnd.openxmlformats-officedocument.drawing+xml"/>
  <Override PartName="/xl/charts/chart27.xml" ContentType="application/vnd.openxmlformats-officedocument.drawingml.chart+xml"/>
  <Override PartName="/xl/charts/chart26.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drawings/drawing3.xml" ContentType="application/vnd.openxmlformats-officedocument.drawing+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charts/chart43.xml" ContentType="application/vnd.openxmlformats-officedocument.drawingml.chart+xml"/>
  <Override PartName="/xl/drawings/drawing14.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drawings/drawing22.xml" ContentType="application/vnd.openxmlformats-officedocument.drawing+xml"/>
  <Override PartName="/xl/charts/chart76.xml" ContentType="application/vnd.openxmlformats-officedocument.drawingml.chart+xml"/>
  <Override PartName="/xl/charts/chart75.xml" ContentType="application/vnd.openxmlformats-officedocument.drawingml.chart+xml"/>
  <Override PartName="/xl/drawings/drawing21.xml" ContentType="application/vnd.openxmlformats-officedocument.drawing+xml"/>
  <Override PartName="/xl/charts/chart71.xml" ContentType="application/vnd.openxmlformats-officedocument.drawingml.chart+xml"/>
  <Override PartName="/xl/charts/chart70.xml" ContentType="application/vnd.openxmlformats-officedocument.drawingml.chart+xml"/>
  <Override PartName="/xl/charts/chart65.xml" ContentType="application/vnd.openxmlformats-officedocument.drawingml.chart+xml"/>
  <Override PartName="/xl/charts/chart64.xml" ContentType="application/vnd.openxmlformats-officedocument.drawingml.chart+xml"/>
  <Override PartName="/xl/charts/chart63.xml" ContentType="application/vnd.openxmlformats-officedocument.drawingml.chart+xml"/>
  <Override PartName="/xl/charts/chart62.xml" ContentType="application/vnd.openxmlformats-officedocument.drawingml.chart+xml"/>
  <Override PartName="/xl/charts/chart66.xml" ContentType="application/vnd.openxmlformats-officedocument.drawingml.chart+xml"/>
  <Override PartName="/xl/drawings/drawing20.xml" ContentType="application/vnd.openxmlformats-officedocument.drawing+xml"/>
  <Override PartName="/xl/charts/chart44.xml" ContentType="application/vnd.openxmlformats-officedocument.drawingml.chart+xml"/>
  <Override PartName="/xl/charts/chart69.xml" ContentType="application/vnd.openxmlformats-officedocument.drawingml.chart+xml"/>
  <Override PartName="/xl/charts/chart68.xml" ContentType="application/vnd.openxmlformats-officedocument.drawingml.chart+xml"/>
  <Override PartName="/xl/charts/chart67.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87.xml" ContentType="application/vnd.openxmlformats-officedocument.drawingml.chart+xml"/>
  <Override PartName="/xl/drawings/drawing24.xml" ContentType="application/vnd.openxmlformats-officedocument.drawing+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25.xml" ContentType="application/vnd.openxmlformats-officedocument.drawing+xml"/>
  <Override PartName="/xl/charts/chart91.xml" ContentType="application/vnd.openxmlformats-officedocument.drawingml.chart+xml"/>
  <Override PartName="/xl/charts/chart86.xml" ContentType="application/vnd.openxmlformats-officedocument.drawingml.chart+xml"/>
  <Override PartName="/xl/charts/chart85.xml" ContentType="application/vnd.openxmlformats-officedocument.drawingml.chart+xml"/>
  <Override PartName="/xl/charts/chart84.xml" ContentType="application/vnd.openxmlformats-officedocument.drawingml.chart+xml"/>
  <Override PartName="/xl/drawings/drawing23.xml" ContentType="application/vnd.openxmlformats-officedocument.drawing+xml"/>
  <Override PartName="/xl/charts/chart81.xml" ContentType="application/vnd.openxmlformats-officedocument.drawingml.chart+xml"/>
  <Override PartName="/xl/charts/chart80.xml" ContentType="application/vnd.openxmlformats-officedocument.drawingml.chart+xml"/>
  <Override PartName="/xl/charts/chart79.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45.xml" ContentType="application/vnd.openxmlformats-officedocument.drawingml.chart+xml"/>
  <Override PartName="/xl/drawings/drawing17.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18.xml" ContentType="application/vnd.openxmlformats-officedocument.drawing+xml"/>
  <Override PartName="/xl/charts/chart51.xml" ContentType="application/vnd.openxmlformats-officedocument.drawingml.chart+xml"/>
  <Override PartName="/xl/charts/chart50.xml" ContentType="application/vnd.openxmlformats-officedocument.drawingml.chart+xml"/>
  <Override PartName="/xl/charts/chart49.xml" ContentType="application/vnd.openxmlformats-officedocument.drawingml.chart+xml"/>
  <Override PartName="/xl/charts/chart46.xml" ContentType="application/vnd.openxmlformats-officedocument.drawingml.chart+xml"/>
  <Override PartName="/xl/drawings/drawing16.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charts/chart54.xml" ContentType="application/vnd.openxmlformats-officedocument.drawingml.chart+xml"/>
  <Override PartName="/xl/charts/chart60.xml" ContentType="application/vnd.openxmlformats-officedocument.drawingml.chart+xml"/>
  <Override PartName="/xl/drawings/drawing19.xml" ContentType="application/vnd.openxmlformats-officedocument.drawing+xml"/>
  <Override PartName="/xl/charts/chart58.xml" ContentType="application/vnd.openxmlformats-officedocument.drawingml.chart+xml"/>
  <Override PartName="/xl/charts/chart61.xml" ContentType="application/vnd.openxmlformats-officedocument.drawingml.chart+xml"/>
  <Override PartName="/xl/charts/chart59.xml" ContentType="application/vnd.openxmlformats-officedocument.drawingml.chart+xml"/>
  <Override PartName="/xl/charts/chart5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75" windowWidth="13470" windowHeight="8055" tabRatio="696"/>
  </bookViews>
  <sheets>
    <sheet name="Titulní" sheetId="49" r:id="rId1"/>
    <sheet name="Obsah" sheetId="27" r:id="rId2"/>
    <sheet name="1" sheetId="51" r:id="rId3"/>
    <sheet name="2" sheetId="105" r:id="rId4"/>
    <sheet name="3" sheetId="7" r:id="rId5"/>
    <sheet name="4.1" sheetId="128" r:id="rId6"/>
    <sheet name="4.2" sheetId="127" r:id="rId7"/>
    <sheet name="4.3" sheetId="132" r:id="rId8"/>
    <sheet name="5.1" sheetId="53" r:id="rId9"/>
    <sheet name="5.2" sheetId="131" r:id="rId10"/>
    <sheet name="5.3" sheetId="130" r:id="rId11"/>
    <sheet name="5.4" sheetId="126" r:id="rId12"/>
    <sheet name="6" sheetId="77" r:id="rId13"/>
    <sheet name="7.1" sheetId="129" r:id="rId14"/>
    <sheet name="7.2" sheetId="57" r:id="rId15"/>
    <sheet name="8.1" sheetId="141" r:id="rId16"/>
    <sheet name="8.2" sheetId="149" r:id="rId17"/>
    <sheet name="14.2" sheetId="118" state="hidden" r:id="rId18"/>
    <sheet name="14.3" sheetId="112" state="hidden" r:id="rId19"/>
    <sheet name="14.4" sheetId="119" state="hidden" r:id="rId20"/>
    <sheet name="14.5" sheetId="113" state="hidden" r:id="rId21"/>
    <sheet name="14.6" sheetId="120" state="hidden" r:id="rId22"/>
    <sheet name="14.7" sheetId="114" state="hidden" r:id="rId23"/>
    <sheet name="14.8" sheetId="121" state="hidden" r:id="rId24"/>
    <sheet name="14.9" sheetId="115" state="hidden" r:id="rId25"/>
    <sheet name="14.10" sheetId="122" state="hidden" r:id="rId26"/>
    <sheet name="14.11" sheetId="116" state="hidden" r:id="rId27"/>
    <sheet name="14.12" sheetId="123" state="hidden" r:id="rId28"/>
    <sheet name="14.13" sheetId="117" state="hidden" r:id="rId29"/>
    <sheet name="14.14" sheetId="124" state="hidden" r:id="rId30"/>
    <sheet name="8.3" sheetId="150" r:id="rId31"/>
    <sheet name="8.4" sheetId="151" r:id="rId32"/>
    <sheet name="8.5" sheetId="152" r:id="rId33"/>
    <sheet name="8.6" sheetId="153" r:id="rId34"/>
    <sheet name="8.7" sheetId="154" r:id="rId35"/>
    <sheet name="8.8" sheetId="155" r:id="rId36"/>
    <sheet name="8.9" sheetId="156" r:id="rId37"/>
    <sheet name="8.10" sheetId="157" r:id="rId38"/>
    <sheet name="8.11" sheetId="158" r:id="rId39"/>
    <sheet name="8.12" sheetId="159" r:id="rId40"/>
    <sheet name="8.13" sheetId="160" r:id="rId41"/>
    <sheet name="8.14" sheetId="161" r:id="rId42"/>
    <sheet name="9" sheetId="146" r:id="rId43"/>
    <sheet name="10.1" sheetId="148" r:id="rId44"/>
    <sheet name="10.2" sheetId="163" r:id="rId45"/>
  </sheets>
  <externalReferences>
    <externalReference r:id="rId46"/>
  </externalReferences>
  <definedNames>
    <definedName name="_xlnm.Print_Area" localSheetId="3">'2'!$A$1:$I$44</definedName>
    <definedName name="_xlnm.Print_Area" localSheetId="1">Obsah!$A$1:$K$38</definedName>
    <definedName name="_xlnm.Print_Area" localSheetId="0">Titulní!$A$1:$J$51</definedName>
  </definedNames>
  <calcPr calcId="145621"/>
</workbook>
</file>

<file path=xl/calcChain.xml><?xml version="1.0" encoding="utf-8"?>
<calcChain xmlns="http://schemas.openxmlformats.org/spreadsheetml/2006/main">
  <c r="I33" i="153" l="1"/>
  <c r="H33" i="153"/>
  <c r="G33" i="153"/>
  <c r="F33" i="153"/>
  <c r="E33" i="153"/>
  <c r="D33" i="153"/>
  <c r="C33" i="153"/>
  <c r="B33" i="153"/>
  <c r="I32" i="153"/>
  <c r="H32" i="153"/>
  <c r="G32" i="153"/>
  <c r="F32" i="153"/>
  <c r="E32" i="153"/>
  <c r="D32" i="153"/>
  <c r="C32" i="153"/>
  <c r="B32" i="153"/>
  <c r="I31" i="153"/>
  <c r="H31" i="153"/>
  <c r="G31" i="153"/>
  <c r="F31" i="153"/>
  <c r="E31" i="153"/>
  <c r="D31" i="153"/>
  <c r="C31" i="153"/>
  <c r="B31" i="153"/>
  <c r="I30" i="153"/>
  <c r="H30" i="153"/>
  <c r="G30" i="153"/>
  <c r="F30" i="153"/>
  <c r="E30" i="153"/>
  <c r="D30" i="153"/>
  <c r="C30" i="153"/>
  <c r="B30" i="153"/>
  <c r="I29" i="153"/>
  <c r="H29" i="153"/>
  <c r="G29" i="153"/>
  <c r="F29" i="153"/>
  <c r="E29" i="153"/>
  <c r="D29" i="153"/>
  <c r="C29" i="153"/>
  <c r="B29" i="153"/>
  <c r="I28" i="153"/>
  <c r="H28" i="153"/>
  <c r="G28" i="153"/>
  <c r="F28" i="153"/>
  <c r="E28" i="153"/>
  <c r="D28" i="153"/>
  <c r="C28" i="153"/>
  <c r="B28" i="153"/>
  <c r="I27" i="153"/>
  <c r="H27" i="153"/>
  <c r="G27" i="153"/>
  <c r="F27" i="153"/>
  <c r="E27" i="153"/>
  <c r="D27" i="153"/>
  <c r="C27" i="153"/>
  <c r="B27" i="153"/>
  <c r="I26" i="153"/>
  <c r="H26" i="153"/>
  <c r="G26" i="153"/>
  <c r="F26" i="153"/>
  <c r="E26" i="153"/>
  <c r="D26" i="153"/>
  <c r="C26" i="153"/>
  <c r="B26" i="153"/>
  <c r="I25" i="153"/>
  <c r="H25" i="153"/>
  <c r="G25" i="153"/>
  <c r="F25" i="153"/>
  <c r="E25" i="153"/>
  <c r="D25" i="153"/>
  <c r="C25" i="153"/>
  <c r="B25" i="153"/>
  <c r="I24" i="153"/>
  <c r="H24" i="153"/>
  <c r="G24" i="153"/>
  <c r="F24" i="153"/>
  <c r="E24" i="153"/>
  <c r="D24" i="153"/>
  <c r="C24" i="153"/>
  <c r="B24" i="153"/>
  <c r="I23" i="153"/>
  <c r="H23" i="153"/>
  <c r="G23" i="153"/>
  <c r="F23" i="153"/>
  <c r="E23" i="153"/>
  <c r="D23" i="153"/>
  <c r="C23" i="153"/>
  <c r="B23" i="153"/>
  <c r="I22" i="153"/>
  <c r="H22" i="153"/>
  <c r="G22" i="153"/>
  <c r="F22" i="153"/>
  <c r="E22" i="153"/>
  <c r="D22" i="153"/>
  <c r="C22" i="153"/>
  <c r="B22" i="153"/>
  <c r="I21" i="153"/>
  <c r="H21" i="153"/>
  <c r="G21" i="153"/>
  <c r="F21" i="153"/>
  <c r="E21" i="153"/>
  <c r="D21" i="153"/>
  <c r="C21" i="153"/>
  <c r="B21" i="153"/>
  <c r="I20" i="153"/>
  <c r="H20" i="153"/>
  <c r="G20" i="153"/>
  <c r="F20" i="153"/>
  <c r="E20" i="153"/>
  <c r="D20" i="153"/>
  <c r="C20" i="153"/>
  <c r="B20" i="153"/>
  <c r="I19" i="153"/>
  <c r="H19" i="153"/>
  <c r="G19" i="153"/>
  <c r="F19" i="153"/>
  <c r="E19" i="153"/>
  <c r="D19" i="153"/>
  <c r="C19" i="153"/>
  <c r="B19" i="153"/>
  <c r="I18" i="153"/>
  <c r="H18" i="153"/>
  <c r="G18" i="153"/>
  <c r="F18" i="153"/>
  <c r="E18" i="153"/>
  <c r="D18" i="153"/>
  <c r="C18" i="153"/>
  <c r="B18" i="153"/>
  <c r="I17" i="153"/>
  <c r="H17" i="153"/>
  <c r="G17" i="153"/>
  <c r="F17" i="153"/>
  <c r="E17" i="153"/>
  <c r="D17" i="153"/>
  <c r="C17" i="153"/>
  <c r="B17" i="153"/>
  <c r="I16" i="153"/>
  <c r="H16" i="153"/>
  <c r="G16" i="153"/>
  <c r="F16" i="153"/>
  <c r="E16" i="153"/>
  <c r="D16" i="153"/>
  <c r="C16" i="153"/>
  <c r="B16" i="153"/>
  <c r="I15" i="153"/>
  <c r="H15" i="153"/>
  <c r="G15" i="153"/>
  <c r="F15" i="153"/>
  <c r="E15" i="153"/>
  <c r="D15" i="153"/>
  <c r="C15" i="153"/>
  <c r="B15" i="153"/>
  <c r="I14" i="153"/>
  <c r="H14" i="153"/>
  <c r="G14" i="153"/>
  <c r="F14" i="153"/>
  <c r="E14" i="153"/>
  <c r="D14" i="153"/>
  <c r="C14" i="153"/>
  <c r="B14" i="153"/>
  <c r="I13" i="153"/>
  <c r="H13" i="153"/>
  <c r="G13" i="153"/>
  <c r="F13" i="153"/>
  <c r="E13" i="153"/>
  <c r="D13" i="153"/>
  <c r="C13" i="153"/>
  <c r="B13" i="153"/>
  <c r="I12" i="153"/>
  <c r="H12" i="153"/>
  <c r="G12" i="153"/>
  <c r="F12" i="153"/>
  <c r="E12" i="153"/>
  <c r="D12" i="153"/>
  <c r="C12" i="153"/>
  <c r="B12" i="153"/>
  <c r="I11" i="153"/>
  <c r="H11" i="153"/>
  <c r="G11" i="153"/>
  <c r="F11" i="153"/>
  <c r="E11" i="153"/>
  <c r="D11" i="153"/>
  <c r="C11" i="153"/>
  <c r="B11" i="153"/>
  <c r="I10" i="153"/>
  <c r="H10" i="153"/>
  <c r="G10" i="153"/>
  <c r="F10" i="153"/>
  <c r="E10" i="153"/>
  <c r="D10" i="153"/>
  <c r="C10" i="153"/>
  <c r="B10" i="153"/>
  <c r="I9" i="153"/>
  <c r="H9" i="153"/>
  <c r="G9" i="153"/>
  <c r="F9" i="153"/>
  <c r="E9" i="153"/>
  <c r="D9" i="153"/>
  <c r="C9" i="153"/>
  <c r="B9" i="153"/>
  <c r="I8" i="153"/>
  <c r="H8" i="153"/>
  <c r="G8" i="153"/>
  <c r="F8" i="153"/>
  <c r="E8" i="153"/>
  <c r="D8" i="153"/>
  <c r="C8" i="153"/>
  <c r="B8" i="153"/>
  <c r="I7" i="153"/>
  <c r="H7" i="153"/>
  <c r="G7" i="153"/>
  <c r="F7" i="153"/>
  <c r="E7" i="153"/>
  <c r="D7" i="153"/>
  <c r="C7" i="153"/>
  <c r="B7" i="153"/>
  <c r="I6" i="153"/>
  <c r="H6" i="153"/>
  <c r="G6" i="153"/>
  <c r="F6" i="153"/>
  <c r="E6" i="153"/>
  <c r="D6" i="153"/>
  <c r="C6" i="153"/>
  <c r="B6" i="153"/>
  <c r="B16" i="163" l="1"/>
  <c r="E5" i="163" l="1"/>
  <c r="E22" i="163"/>
  <c r="J21" i="163"/>
  <c r="I21" i="163"/>
  <c r="H21" i="163"/>
  <c r="H20" i="163"/>
  <c r="L19" i="163"/>
  <c r="K19" i="163"/>
  <c r="H19" i="163"/>
  <c r="J19" i="163"/>
  <c r="I19" i="163"/>
  <c r="E18" i="163"/>
  <c r="M17" i="163"/>
  <c r="L17" i="163"/>
  <c r="I17" i="163"/>
  <c r="J17" i="163"/>
  <c r="K17" i="163"/>
  <c r="E16" i="163"/>
  <c r="E11" i="163"/>
  <c r="J10" i="163"/>
  <c r="I10" i="163"/>
  <c r="H10" i="163"/>
  <c r="H9" i="163"/>
  <c r="E7" i="163"/>
  <c r="H16" i="163" l="1"/>
  <c r="K16" i="163"/>
  <c r="H17" i="163"/>
  <c r="B18" i="163"/>
  <c r="M19" i="163"/>
  <c r="K18" i="163" l="1"/>
  <c r="H18" i="163"/>
  <c r="H20" i="148" l="1"/>
  <c r="H9" i="148"/>
  <c r="J10" i="148" l="1"/>
  <c r="I10" i="148"/>
  <c r="H10" i="148"/>
  <c r="J21" i="148"/>
  <c r="I21" i="148"/>
  <c r="H21" i="148"/>
  <c r="E18" i="148" l="1"/>
  <c r="E16" i="148"/>
  <c r="E22" i="148"/>
  <c r="L21" i="146" l="1"/>
  <c r="I21" i="146"/>
  <c r="F21" i="146"/>
  <c r="C21" i="146"/>
  <c r="L20" i="146"/>
  <c r="I20" i="146"/>
  <c r="F20" i="146"/>
  <c r="C20" i="146"/>
  <c r="M19" i="146"/>
  <c r="L19" i="146"/>
  <c r="J19" i="146"/>
  <c r="I19" i="146"/>
  <c r="G19" i="146"/>
  <c r="F19" i="146"/>
  <c r="D19" i="146"/>
  <c r="C19" i="146"/>
  <c r="L18" i="146"/>
  <c r="I18" i="146"/>
  <c r="F18" i="146"/>
  <c r="C18" i="146"/>
  <c r="L17" i="146"/>
  <c r="I17" i="146"/>
  <c r="F17" i="146"/>
  <c r="C17" i="146"/>
  <c r="L16" i="146"/>
  <c r="I16" i="146"/>
  <c r="F16" i="146"/>
  <c r="C16" i="146"/>
  <c r="L15" i="146"/>
  <c r="I15" i="146"/>
  <c r="F15" i="146"/>
  <c r="C15" i="146"/>
  <c r="L14" i="146"/>
  <c r="I14" i="146"/>
  <c r="F14" i="146"/>
  <c r="C14" i="146"/>
  <c r="L13" i="146"/>
  <c r="I13" i="146"/>
  <c r="F13" i="146"/>
  <c r="C13" i="146"/>
  <c r="L12" i="146"/>
  <c r="I12" i="146"/>
  <c r="F12" i="146"/>
  <c r="C12" i="146"/>
  <c r="L11" i="146"/>
  <c r="I11" i="146"/>
  <c r="F11" i="146"/>
  <c r="C11" i="146"/>
  <c r="L10" i="146"/>
  <c r="I10" i="146"/>
  <c r="F10" i="146"/>
  <c r="C10" i="146"/>
  <c r="L9" i="146"/>
  <c r="I9" i="146"/>
  <c r="F9" i="146"/>
  <c r="C9" i="146"/>
  <c r="L8" i="146"/>
  <c r="I8" i="146"/>
  <c r="F8" i="146"/>
  <c r="C8" i="146"/>
  <c r="L7" i="146"/>
  <c r="I7" i="146"/>
  <c r="F7" i="146"/>
  <c r="C7" i="146"/>
  <c r="L6" i="146"/>
  <c r="I6" i="146"/>
  <c r="F6" i="146"/>
  <c r="C6" i="146"/>
  <c r="L5" i="146"/>
  <c r="I5" i="146"/>
  <c r="F5" i="146"/>
  <c r="C5" i="146"/>
  <c r="E11" i="148" l="1"/>
  <c r="E7" i="148" l="1"/>
  <c r="A23" i="7" l="1"/>
  <c r="A21" i="7" l="1"/>
  <c r="A20" i="7"/>
  <c r="A18" i="7" l="1"/>
  <c r="A22" i="7" l="1"/>
  <c r="A19" i="7" l="1"/>
  <c r="A1" i="27" l="1"/>
  <c r="I1" i="153" l="1"/>
  <c r="I1" i="158"/>
  <c r="I1" i="157"/>
  <c r="I1" i="154"/>
  <c r="I1" i="161"/>
  <c r="I1" i="160"/>
  <c r="I1" i="159"/>
  <c r="I1" i="156"/>
  <c r="I1" i="155"/>
  <c r="I1" i="152"/>
  <c r="I1" i="149"/>
  <c r="I1" i="150"/>
  <c r="I1" i="151"/>
  <c r="I1" i="141"/>
  <c r="M1" i="146"/>
  <c r="M1" i="113"/>
  <c r="M1" i="117"/>
  <c r="J1" i="57"/>
  <c r="M1" i="123"/>
  <c r="P1" i="132"/>
  <c r="N1" i="131"/>
  <c r="P1" i="130"/>
  <c r="N1" i="129"/>
  <c r="N1" i="128"/>
  <c r="N1" i="127"/>
  <c r="J1" i="126"/>
  <c r="M1" i="121"/>
  <c r="M1" i="114"/>
  <c r="M1" i="120"/>
  <c r="M1" i="119"/>
  <c r="N1" i="7"/>
  <c r="M1" i="77"/>
  <c r="M1" i="115"/>
  <c r="M1" i="124"/>
  <c r="M1" i="122"/>
  <c r="I1" i="105"/>
  <c r="N1" i="53"/>
  <c r="M1" i="112"/>
  <c r="M1" i="116"/>
  <c r="M1" i="118"/>
  <c r="D14" i="146" l="1"/>
  <c r="G14" i="146"/>
  <c r="J14" i="146"/>
  <c r="B38" i="126" l="1"/>
  <c r="B3" i="126"/>
  <c r="B21" i="126"/>
  <c r="K3" i="146" l="1"/>
  <c r="D33" i="161"/>
  <c r="B11" i="161"/>
  <c r="D13" i="152"/>
  <c r="F15" i="160"/>
  <c r="D19" i="159"/>
  <c r="B24" i="158"/>
  <c r="D27" i="157"/>
  <c r="B31" i="156"/>
  <c r="D33" i="155"/>
  <c r="B11" i="155"/>
  <c r="D13" i="154"/>
  <c r="D19" i="151"/>
  <c r="F21" i="150"/>
  <c r="B11" i="57"/>
  <c r="B9" i="57"/>
  <c r="B31" i="152"/>
  <c r="F9" i="160"/>
  <c r="D20" i="157"/>
  <c r="F14" i="161"/>
  <c r="B17" i="152"/>
  <c r="F20" i="160"/>
  <c r="B23" i="159"/>
  <c r="F28" i="158"/>
  <c r="D32" i="157"/>
  <c r="B10" i="157"/>
  <c r="D12" i="156"/>
  <c r="F14" i="155"/>
  <c r="B17" i="154"/>
  <c r="B23" i="151"/>
  <c r="D26" i="150"/>
  <c r="I8" i="57"/>
  <c r="I16" i="57"/>
  <c r="F11" i="161"/>
  <c r="B19" i="160"/>
  <c r="F30" i="157"/>
  <c r="B24" i="160"/>
  <c r="B29" i="157"/>
  <c r="D27" i="155"/>
  <c r="D13" i="151"/>
  <c r="F13" i="57"/>
  <c r="B21" i="159"/>
  <c r="D15" i="155"/>
  <c r="F24" i="150"/>
  <c r="F14" i="160"/>
  <c r="D30" i="157"/>
  <c r="B31" i="155"/>
  <c r="F9" i="154"/>
  <c r="D14" i="151"/>
  <c r="D12" i="57"/>
  <c r="B12" i="160"/>
  <c r="D23" i="155"/>
  <c r="B13" i="151"/>
  <c r="D31" i="155"/>
  <c r="G5" i="57"/>
  <c r="C12" i="57"/>
  <c r="E6" i="57"/>
  <c r="B10" i="154"/>
  <c r="F27" i="160"/>
  <c r="D30" i="156"/>
  <c r="F12" i="131"/>
  <c r="J17" i="131"/>
  <c r="C8" i="131"/>
  <c r="F14" i="127"/>
  <c r="J18" i="127"/>
  <c r="K9" i="131"/>
  <c r="C16" i="131"/>
  <c r="G11" i="131"/>
  <c r="K12" i="127"/>
  <c r="C7" i="127"/>
  <c r="B28" i="161"/>
  <c r="D30" i="152"/>
  <c r="F32" i="160"/>
  <c r="D10" i="160"/>
  <c r="B14" i="159"/>
  <c r="F18" i="158"/>
  <c r="B21" i="157"/>
  <c r="F24" i="156"/>
  <c r="B28" i="155"/>
  <c r="D30" i="154"/>
  <c r="B14" i="151"/>
  <c r="D16" i="150"/>
  <c r="D13" i="57"/>
  <c r="H6" i="57"/>
  <c r="D19" i="152"/>
  <c r="B24" i="159"/>
  <c r="F29" i="158"/>
  <c r="F31" i="161"/>
  <c r="D9" i="161"/>
  <c r="F11" i="152"/>
  <c r="D15" i="160"/>
  <c r="F17" i="159"/>
  <c r="D22" i="158"/>
  <c r="B27" i="157"/>
  <c r="D29" i="156"/>
  <c r="F31" i="155"/>
  <c r="D9" i="155"/>
  <c r="F11" i="154"/>
  <c r="F17" i="151"/>
  <c r="B20" i="150"/>
  <c r="G11" i="57"/>
  <c r="G9" i="57"/>
  <c r="F24" i="152"/>
  <c r="F31" i="159"/>
  <c r="F17" i="157"/>
  <c r="D22" i="159"/>
  <c r="B11" i="157"/>
  <c r="F15" i="155"/>
  <c r="B26" i="150"/>
  <c r="B16" i="57"/>
  <c r="D29" i="158"/>
  <c r="B19" i="154"/>
  <c r="F29" i="161"/>
  <c r="D18" i="159"/>
  <c r="B12" i="157"/>
  <c r="D19" i="155"/>
  <c r="F29" i="150"/>
  <c r="H5" i="57"/>
  <c r="B28" i="154"/>
  <c r="F16" i="150"/>
  <c r="F12" i="154"/>
  <c r="B23" i="152"/>
  <c r="D21" i="160"/>
  <c r="F10" i="160"/>
  <c r="D17" i="151"/>
  <c r="B26" i="155"/>
  <c r="F22" i="151"/>
  <c r="J13" i="131"/>
  <c r="B18" i="131"/>
  <c r="F9" i="127"/>
  <c r="J15" i="127"/>
  <c r="B11" i="127"/>
  <c r="C12" i="131"/>
  <c r="G17" i="131"/>
  <c r="K20" i="131"/>
  <c r="C14" i="127"/>
  <c r="G18" i="127"/>
  <c r="F21" i="161"/>
  <c r="B24" i="152"/>
  <c r="D27" i="160"/>
  <c r="B31" i="159"/>
  <c r="D13" i="158"/>
  <c r="F15" i="157"/>
  <c r="D19" i="156"/>
  <c r="F21" i="155"/>
  <c r="B24" i="154"/>
  <c r="B31" i="151"/>
  <c r="D33" i="150"/>
  <c r="B11" i="150"/>
  <c r="B15" i="57"/>
  <c r="D27" i="161"/>
  <c r="B32" i="160"/>
  <c r="D13" i="159"/>
  <c r="B18" i="158"/>
  <c r="D26" i="161"/>
  <c r="F28" i="152"/>
  <c r="D32" i="160"/>
  <c r="B10" i="160"/>
  <c r="D12" i="159"/>
  <c r="B17" i="158"/>
  <c r="F20" i="157"/>
  <c r="B23" i="156"/>
  <c r="D26" i="155"/>
  <c r="F28" i="154"/>
  <c r="D12" i="151"/>
  <c r="F14" i="150"/>
  <c r="I13" i="57"/>
  <c r="C6" i="57"/>
  <c r="D15" i="152"/>
  <c r="B20" i="159"/>
  <c r="D28" i="158"/>
  <c r="F16" i="161"/>
  <c r="F22" i="156"/>
  <c r="B31" i="154"/>
  <c r="D14" i="150"/>
  <c r="D32" i="161"/>
  <c r="D13" i="157"/>
  <c r="D33" i="152"/>
  <c r="D27" i="156"/>
  <c r="B32" i="154"/>
  <c r="B18" i="150"/>
  <c r="D18" i="57"/>
  <c r="D21" i="157"/>
  <c r="B16" i="160"/>
  <c r="B20" i="151"/>
  <c r="B33" i="156"/>
  <c r="D22" i="155"/>
  <c r="D26" i="157"/>
  <c r="D7" i="57"/>
  <c r="D26" i="151"/>
  <c r="I9" i="57"/>
  <c r="B15" i="131"/>
  <c r="F19" i="131"/>
  <c r="J10" i="127"/>
  <c r="B17" i="127"/>
  <c r="F20" i="127"/>
  <c r="G13" i="131"/>
  <c r="K7" i="131"/>
  <c r="C9" i="127"/>
  <c r="G15" i="127"/>
  <c r="H9" i="131"/>
  <c r="B24" i="131" s="1"/>
  <c r="D16" i="161"/>
  <c r="F18" i="152"/>
  <c r="B21" i="160"/>
  <c r="F24" i="159"/>
  <c r="D30" i="158"/>
  <c r="F32" i="157"/>
  <c r="D10" i="157"/>
  <c r="B14" i="156"/>
  <c r="D16" i="155"/>
  <c r="F18" i="154"/>
  <c r="F24" i="151"/>
  <c r="B28" i="150"/>
  <c r="D8" i="57"/>
  <c r="D16" i="57"/>
  <c r="F15" i="161"/>
  <c r="D20" i="160"/>
  <c r="B32" i="157"/>
  <c r="B20" i="161"/>
  <c r="D22" i="152"/>
  <c r="B27" i="160"/>
  <c r="D29" i="159"/>
  <c r="F11" i="158"/>
  <c r="D15" i="157"/>
  <c r="F17" i="156"/>
  <c r="B20" i="155"/>
  <c r="D22" i="154"/>
  <c r="D29" i="151"/>
  <c r="F31" i="150"/>
  <c r="D9" i="150"/>
  <c r="G15" i="57"/>
  <c r="D22" i="161"/>
  <c r="F30" i="160"/>
  <c r="D9" i="159"/>
  <c r="F16" i="158"/>
  <c r="D20" i="152"/>
  <c r="F30" i="158"/>
  <c r="B12" i="156"/>
  <c r="D19" i="154"/>
  <c r="B24" i="151"/>
  <c r="B8" i="57"/>
  <c r="F13" i="152"/>
  <c r="F11" i="156"/>
  <c r="B21" i="151"/>
  <c r="B11" i="152"/>
  <c r="F26" i="158"/>
  <c r="F15" i="156"/>
  <c r="D20" i="154"/>
  <c r="B26" i="151"/>
  <c r="H7" i="57"/>
  <c r="F20" i="161"/>
  <c r="F19" i="156"/>
  <c r="F31" i="157"/>
  <c r="F8" i="57"/>
  <c r="F15" i="150"/>
  <c r="F28" i="155"/>
  <c r="E15" i="57"/>
  <c r="F17" i="152"/>
  <c r="B10" i="131"/>
  <c r="F16" i="131"/>
  <c r="J11" i="131"/>
  <c r="B13" i="127"/>
  <c r="F7" i="127"/>
  <c r="K8" i="127"/>
  <c r="K14" i="131"/>
  <c r="C19" i="131"/>
  <c r="G10" i="127"/>
  <c r="K16" i="127"/>
  <c r="L10" i="131"/>
  <c r="D13" i="131"/>
  <c r="H7" i="131"/>
  <c r="M8" i="131"/>
  <c r="D15" i="127"/>
  <c r="E9" i="131"/>
  <c r="I17" i="127"/>
  <c r="M13" i="131"/>
  <c r="M18" i="131"/>
  <c r="L8" i="127"/>
  <c r="E19" i="131"/>
  <c r="E10" i="131"/>
  <c r="D20" i="161"/>
  <c r="F22" i="152"/>
  <c r="B26" i="160"/>
  <c r="F29" i="159"/>
  <c r="B12" i="158"/>
  <c r="D14" i="157"/>
  <c r="B18" i="156"/>
  <c r="D20" i="155"/>
  <c r="F22" i="154"/>
  <c r="F29" i="151"/>
  <c r="B32" i="150"/>
  <c r="F9" i="150"/>
  <c r="F15" i="57"/>
  <c r="F23" i="161"/>
  <c r="D29" i="160"/>
  <c r="F10" i="159"/>
  <c r="D15" i="158"/>
  <c r="B24" i="161"/>
  <c r="D27" i="152"/>
  <c r="B31" i="160"/>
  <c r="D33" i="159"/>
  <c r="B11" i="159"/>
  <c r="F15" i="158"/>
  <c r="D19" i="157"/>
  <c r="F21" i="156"/>
  <c r="B24" i="155"/>
  <c r="D27" i="154"/>
  <c r="D33" i="151"/>
  <c r="B11" i="151"/>
  <c r="D13" i="150"/>
  <c r="D14" i="57"/>
  <c r="D31" i="161"/>
  <c r="F12" i="152"/>
  <c r="D17" i="159"/>
  <c r="F24" i="158"/>
  <c r="D11" i="161"/>
  <c r="B20" i="156"/>
  <c r="D28" i="154"/>
  <c r="B33" i="151"/>
  <c r="F11" i="150"/>
  <c r="D15" i="161"/>
  <c r="F28" i="156"/>
  <c r="B28" i="152"/>
  <c r="F23" i="156"/>
  <c r="D29" i="154"/>
  <c r="D15" i="150"/>
  <c r="I6" i="57"/>
  <c r="F10" i="157"/>
  <c r="F19" i="159"/>
  <c r="D9" i="151"/>
  <c r="F10" i="156"/>
  <c r="B27" i="154"/>
  <c r="F9" i="157"/>
  <c r="B10" i="57"/>
  <c r="B30" i="150"/>
  <c r="B9" i="131"/>
  <c r="F15" i="131"/>
  <c r="J19" i="131"/>
  <c r="B12" i="127"/>
  <c r="F17" i="127"/>
  <c r="J20" i="127"/>
  <c r="K13" i="131"/>
  <c r="C18" i="131"/>
  <c r="G9" i="127"/>
  <c r="H14" i="131"/>
  <c r="B29" i="131" s="1"/>
  <c r="L18" i="131"/>
  <c r="D10" i="127"/>
  <c r="H16" i="127"/>
  <c r="B31" i="127" s="1"/>
  <c r="I15" i="131"/>
  <c r="E11" i="127"/>
  <c r="E13" i="127"/>
  <c r="E10" i="127"/>
  <c r="M10" i="127"/>
  <c r="I10" i="127"/>
  <c r="I14" i="127"/>
  <c r="B15" i="161"/>
  <c r="D17" i="152"/>
  <c r="F19" i="160"/>
  <c r="D23" i="159"/>
  <c r="B29" i="158"/>
  <c r="D31" i="157"/>
  <c r="B9" i="157"/>
  <c r="F12" i="156"/>
  <c r="B15" i="155"/>
  <c r="D17" i="154"/>
  <c r="D23" i="151"/>
  <c r="F26" i="150"/>
  <c r="H8" i="57"/>
  <c r="H16" i="57"/>
  <c r="B13" i="161"/>
  <c r="D16" i="160"/>
  <c r="D29" i="157"/>
  <c r="F18" i="161"/>
  <c r="B21" i="152"/>
  <c r="F24" i="160"/>
  <c r="B28" i="159"/>
  <c r="F32" i="158"/>
  <c r="D10" i="158"/>
  <c r="B14" i="157"/>
  <c r="D16" i="156"/>
  <c r="F18" i="155"/>
  <c r="B21" i="154"/>
  <c r="B28" i="151"/>
  <c r="D30" i="150"/>
  <c r="B7" i="57"/>
  <c r="B5" i="57"/>
  <c r="F19" i="161"/>
  <c r="B28" i="160"/>
  <c r="B14" i="158"/>
  <c r="B15" i="152"/>
  <c r="D24" i="158"/>
  <c r="D9" i="156"/>
  <c r="F16" i="154"/>
  <c r="D21" i="151"/>
  <c r="I10" i="57"/>
  <c r="B29" i="160"/>
  <c r="D32" i="155"/>
  <c r="F15" i="151"/>
  <c r="F31" i="160"/>
  <c r="D20" i="158"/>
  <c r="B13" i="156"/>
  <c r="F17" i="154"/>
  <c r="D22" i="151"/>
  <c r="G8" i="57"/>
  <c r="F30" i="152"/>
  <c r="D14" i="156"/>
  <c r="B30" i="151"/>
  <c r="D12" i="157"/>
  <c r="D11" i="57"/>
  <c r="F14" i="151"/>
  <c r="C8" i="57"/>
  <c r="B17" i="155"/>
  <c r="C16" i="57"/>
  <c r="B26" i="159"/>
  <c r="F10" i="131"/>
  <c r="J16" i="131"/>
  <c r="B20" i="131"/>
  <c r="F13" i="127"/>
  <c r="J7" i="127"/>
  <c r="K18" i="127"/>
  <c r="C15" i="131"/>
  <c r="L15" i="131"/>
  <c r="D11" i="131"/>
  <c r="H12" i="127"/>
  <c r="B27" i="127" s="1"/>
  <c r="L17" i="127"/>
  <c r="M19" i="131"/>
  <c r="D8" i="127"/>
  <c r="H8" i="127"/>
  <c r="B23" i="127" s="1"/>
  <c r="I16" i="127"/>
  <c r="M20" i="127"/>
  <c r="M16" i="127"/>
  <c r="M8" i="127"/>
  <c r="B32" i="161"/>
  <c r="F9" i="161"/>
  <c r="B12" i="152"/>
  <c r="D14" i="160"/>
  <c r="B18" i="159"/>
  <c r="F22" i="158"/>
  <c r="B26" i="157"/>
  <c r="F29" i="156"/>
  <c r="B32" i="155"/>
  <c r="F9" i="155"/>
  <c r="B12" i="154"/>
  <c r="B18" i="151"/>
  <c r="D20" i="150"/>
  <c r="F11" i="57"/>
  <c r="F9" i="57"/>
  <c r="D28" i="152"/>
  <c r="B33" i="159"/>
  <c r="B19" i="157"/>
  <c r="D13" i="161"/>
  <c r="F15" i="152"/>
  <c r="D19" i="160"/>
  <c r="F21" i="159"/>
  <c r="D27" i="158"/>
  <c r="B31" i="157"/>
  <c r="D33" i="156"/>
  <c r="B11" i="156"/>
  <c r="D13" i="155"/>
  <c r="F15" i="154"/>
  <c r="F21" i="151"/>
  <c r="B24" i="150"/>
  <c r="D10" i="57"/>
  <c r="D17" i="57"/>
  <c r="B9" i="161"/>
  <c r="F17" i="160"/>
  <c r="B28" i="157"/>
  <c r="F18" i="160"/>
  <c r="F22" i="157"/>
  <c r="F23" i="155"/>
  <c r="F10" i="151"/>
  <c r="E14" i="57"/>
  <c r="D10" i="159"/>
  <c r="B10" i="155"/>
  <c r="D19" i="150"/>
  <c r="D9" i="160"/>
  <c r="B24" i="157"/>
  <c r="D28" i="155"/>
  <c r="F11" i="151"/>
  <c r="C13" i="57"/>
  <c r="D27" i="159"/>
  <c r="B18" i="155"/>
  <c r="F33" i="150"/>
  <c r="F19" i="155"/>
  <c r="E17" i="57"/>
  <c r="H15" i="57"/>
  <c r="F24" i="161"/>
  <c r="B9" i="159"/>
  <c r="F11" i="155"/>
  <c r="J12" i="131"/>
  <c r="B7" i="131"/>
  <c r="G8" i="131"/>
  <c r="J14" i="127"/>
  <c r="B19" i="127"/>
  <c r="C10" i="131"/>
  <c r="G16" i="131"/>
  <c r="D17" i="131"/>
  <c r="H20" i="131"/>
  <c r="B35" i="131" s="1"/>
  <c r="L13" i="127"/>
  <c r="D18" i="127"/>
  <c r="E12" i="127"/>
  <c r="K20" i="127"/>
  <c r="I14" i="131"/>
  <c r="M19" i="127"/>
  <c r="M14" i="131"/>
  <c r="C11" i="127"/>
  <c r="F26" i="161"/>
  <c r="B29" i="152"/>
  <c r="D31" i="160"/>
  <c r="B9" i="160"/>
  <c r="F12" i="159"/>
  <c r="D17" i="158"/>
  <c r="F19" i="157"/>
  <c r="D23" i="156"/>
  <c r="F26" i="155"/>
  <c r="B29" i="154"/>
  <c r="F12" i="151"/>
  <c r="B15" i="150"/>
  <c r="H13" i="57"/>
  <c r="D6" i="57"/>
  <c r="F16" i="152"/>
  <c r="F22" i="159"/>
  <c r="B27" i="158"/>
  <c r="D30" i="161"/>
  <c r="F32" i="152"/>
  <c r="D10" i="152"/>
  <c r="B14" i="160"/>
  <c r="D16" i="159"/>
  <c r="B21" i="158"/>
  <c r="F24" i="157"/>
  <c r="B28" i="156"/>
  <c r="D30" i="155"/>
  <c r="F32" i="154"/>
  <c r="D10" i="154"/>
  <c r="D16" i="151"/>
  <c r="F18" i="150"/>
  <c r="B12" i="57"/>
  <c r="B18" i="57"/>
  <c r="B22" i="152"/>
  <c r="B29" i="159"/>
  <c r="F33" i="161"/>
  <c r="B17" i="159"/>
  <c r="F31" i="156"/>
  <c r="B13" i="155"/>
  <c r="D22" i="150"/>
  <c r="I17" i="57"/>
  <c r="D12" i="158"/>
  <c r="F13" i="154"/>
  <c r="D23" i="161"/>
  <c r="B13" i="159"/>
  <c r="D9" i="157"/>
  <c r="F16" i="155"/>
  <c r="B27" i="150"/>
  <c r="G16" i="57"/>
  <c r="B23" i="158"/>
  <c r="F21" i="154"/>
  <c r="B9" i="149"/>
  <c r="D31" i="159"/>
  <c r="D14" i="159"/>
  <c r="F32" i="150"/>
  <c r="F29" i="154"/>
  <c r="D27" i="150"/>
  <c r="B14" i="131"/>
  <c r="F18" i="131"/>
  <c r="J9" i="127"/>
  <c r="B16" i="127"/>
  <c r="F11" i="127"/>
  <c r="G12" i="131"/>
  <c r="K17" i="131"/>
  <c r="K10" i="127"/>
  <c r="C17" i="127"/>
  <c r="D12" i="131"/>
  <c r="H17" i="131"/>
  <c r="B32" i="131" s="1"/>
  <c r="L20" i="131"/>
  <c r="B19" i="161"/>
  <c r="D21" i="152"/>
  <c r="F23" i="160"/>
  <c r="D28" i="159"/>
  <c r="B33" i="158"/>
  <c r="F10" i="158"/>
  <c r="B13" i="157"/>
  <c r="F16" i="156"/>
  <c r="B19" i="155"/>
  <c r="D21" i="154"/>
  <c r="D28" i="151"/>
  <c r="F30" i="150"/>
  <c r="E7" i="57"/>
  <c r="E5" i="57"/>
  <c r="B21" i="161"/>
  <c r="F26" i="160"/>
  <c r="F12" i="158"/>
  <c r="F22" i="161"/>
  <c r="B26" i="152"/>
  <c r="F29" i="160"/>
  <c r="B32" i="159"/>
  <c r="F9" i="159"/>
  <c r="D14" i="158"/>
  <c r="B18" i="157"/>
  <c r="D20" i="156"/>
  <c r="F22" i="155"/>
  <c r="B26" i="154"/>
  <c r="B32" i="151"/>
  <c r="F9" i="151"/>
  <c r="B12" i="150"/>
  <c r="H14" i="57"/>
  <c r="F28" i="161"/>
  <c r="B10" i="152"/>
  <c r="F14" i="159"/>
  <c r="B22" i="158"/>
  <c r="B32" i="152"/>
  <c r="D17" i="156"/>
  <c r="F24" i="154"/>
  <c r="D30" i="151"/>
  <c r="B9" i="150"/>
  <c r="B10" i="161"/>
  <c r="D22" i="156"/>
  <c r="F32" i="151"/>
  <c r="F21" i="152"/>
  <c r="B21" i="156"/>
  <c r="F26" i="154"/>
  <c r="D31" i="151"/>
  <c r="F12" i="150"/>
  <c r="F6" i="57"/>
  <c r="D31" i="156"/>
  <c r="F23" i="150"/>
  <c r="D14" i="155"/>
  <c r="B24" i="156"/>
  <c r="I11" i="57"/>
  <c r="E10" i="57"/>
  <c r="F9" i="131"/>
  <c r="J15" i="131"/>
  <c r="B11" i="131"/>
  <c r="B27" i="159"/>
  <c r="F11" i="157"/>
  <c r="I5" i="57"/>
  <c r="B10" i="158"/>
  <c r="F30" i="159"/>
  <c r="F16" i="157"/>
  <c r="C15" i="57"/>
  <c r="G19" i="131"/>
  <c r="C13" i="127"/>
  <c r="G7" i="127"/>
  <c r="H13" i="131"/>
  <c r="B28" i="131" s="1"/>
  <c r="L7" i="131"/>
  <c r="D9" i="127"/>
  <c r="F13" i="161"/>
  <c r="B16" i="152"/>
  <c r="D18" i="160"/>
  <c r="B22" i="159"/>
  <c r="F27" i="158"/>
  <c r="B30" i="157"/>
  <c r="F33" i="156"/>
  <c r="D11" i="156"/>
  <c r="F13" i="155"/>
  <c r="B16" i="154"/>
  <c r="B22" i="151"/>
  <c r="D24" i="150"/>
  <c r="C10" i="57"/>
  <c r="C17" i="57"/>
  <c r="D10" i="161"/>
  <c r="B15" i="160"/>
  <c r="F26" i="157"/>
  <c r="D17" i="161"/>
  <c r="F19" i="152"/>
  <c r="D23" i="160"/>
  <c r="F26" i="159"/>
  <c r="D31" i="158"/>
  <c r="B9" i="158"/>
  <c r="F12" i="157"/>
  <c r="B15" i="156"/>
  <c r="D17" i="155"/>
  <c r="F19" i="154"/>
  <c r="F26" i="151"/>
  <c r="B29" i="150"/>
  <c r="F7" i="57"/>
  <c r="F5" i="57"/>
  <c r="B17" i="161"/>
  <c r="D24" i="160"/>
  <c r="D11" i="158"/>
  <c r="F9" i="152"/>
  <c r="B19" i="158"/>
  <c r="F32" i="155"/>
  <c r="B14" i="154"/>
  <c r="F18" i="151"/>
  <c r="H11" i="57"/>
  <c r="D17" i="160"/>
  <c r="B27" i="155"/>
  <c r="D10" i="151"/>
  <c r="D26" i="160"/>
  <c r="B15" i="158"/>
  <c r="D10" i="156"/>
  <c r="B15" i="154"/>
  <c r="F19" i="151"/>
  <c r="F10" i="57"/>
  <c r="D24" i="152"/>
  <c r="B9" i="156"/>
  <c r="F23" i="151"/>
  <c r="F27" i="156"/>
  <c r="B13" i="57"/>
  <c r="D18" i="150"/>
  <c r="H12" i="57"/>
  <c r="D32" i="154"/>
  <c r="H18" i="57"/>
  <c r="D33" i="158"/>
  <c r="J10" i="131"/>
  <c r="B17" i="131"/>
  <c r="F20" i="131"/>
  <c r="F17" i="161"/>
  <c r="D15" i="156"/>
  <c r="B27" i="151"/>
  <c r="D18" i="161"/>
  <c r="D21" i="161"/>
  <c r="B19" i="156"/>
  <c r="F30" i="151"/>
  <c r="B26" i="161"/>
  <c r="K11" i="131"/>
  <c r="G14" i="127"/>
  <c r="C19" i="127"/>
  <c r="L14" i="131"/>
  <c r="D19" i="131"/>
  <c r="H10" i="127"/>
  <c r="B25" i="127" s="1"/>
  <c r="F30" i="161"/>
  <c r="B33" i="152"/>
  <c r="F10" i="152"/>
  <c r="B13" i="160"/>
  <c r="F16" i="159"/>
  <c r="D21" i="158"/>
  <c r="F23" i="157"/>
  <c r="D28" i="156"/>
  <c r="F30" i="155"/>
  <c r="B33" i="154"/>
  <c r="F10" i="154"/>
  <c r="F16" i="151"/>
  <c r="B19" i="150"/>
  <c r="E12" i="57"/>
  <c r="E18" i="57"/>
  <c r="B27" i="152"/>
  <c r="D30" i="159"/>
  <c r="D16" i="157"/>
  <c r="B12" i="161"/>
  <c r="D14" i="152"/>
  <c r="B18" i="160"/>
  <c r="D20" i="159"/>
  <c r="B26" i="158"/>
  <c r="F29" i="157"/>
  <c r="B32" i="156"/>
  <c r="F9" i="156"/>
  <c r="B12" i="155"/>
  <c r="D14" i="154"/>
  <c r="D20" i="151"/>
  <c r="F22" i="150"/>
  <c r="H10" i="57"/>
  <c r="H17" i="57"/>
  <c r="D32" i="152"/>
  <c r="F13" i="160"/>
  <c r="D24" i="157"/>
  <c r="D13" i="160"/>
  <c r="D17" i="157"/>
  <c r="B21" i="155"/>
  <c r="D31" i="150"/>
  <c r="D15" i="57"/>
  <c r="F30" i="154"/>
  <c r="B14" i="150"/>
  <c r="B30" i="159"/>
  <c r="F18" i="157"/>
  <c r="F24" i="155"/>
  <c r="B9" i="151"/>
  <c r="B14" i="57"/>
  <c r="F15" i="159"/>
  <c r="F12" i="155"/>
  <c r="D28" i="150"/>
  <c r="B9" i="155"/>
  <c r="C18" i="57"/>
  <c r="D9" i="57"/>
  <c r="D29" i="152"/>
  <c r="B20" i="157"/>
  <c r="D15" i="154"/>
  <c r="B13" i="131"/>
  <c r="F7" i="131"/>
  <c r="K8" i="131"/>
  <c r="B20" i="152"/>
  <c r="F31" i="158"/>
  <c r="F17" i="155"/>
  <c r="D29" i="150"/>
  <c r="B23" i="160"/>
  <c r="F23" i="152"/>
  <c r="D21" i="155"/>
  <c r="B33" i="150"/>
  <c r="D8" i="131"/>
  <c r="K15" i="127"/>
  <c r="L9" i="131"/>
  <c r="D16" i="131"/>
  <c r="H11" i="131"/>
  <c r="L12" i="127"/>
  <c r="D24" i="161"/>
  <c r="F27" i="152"/>
  <c r="B30" i="160"/>
  <c r="F33" i="159"/>
  <c r="D11" i="159"/>
  <c r="B16" i="158"/>
  <c r="D18" i="157"/>
  <c r="B22" i="156"/>
  <c r="D24" i="155"/>
  <c r="F27" i="154"/>
  <c r="F33" i="151"/>
  <c r="D11" i="151"/>
  <c r="F13" i="150"/>
  <c r="C14" i="57"/>
  <c r="F32" i="161"/>
  <c r="B14" i="152"/>
  <c r="F18" i="159"/>
  <c r="D23" i="158"/>
  <c r="B29" i="161"/>
  <c r="D31" i="152"/>
  <c r="B9" i="152"/>
  <c r="F12" i="160"/>
  <c r="B15" i="159"/>
  <c r="F19" i="158"/>
  <c r="D23" i="157"/>
  <c r="F26" i="156"/>
  <c r="B29" i="155"/>
  <c r="D31" i="154"/>
  <c r="B9" i="154"/>
  <c r="B15" i="151"/>
  <c r="D17" i="150"/>
  <c r="F12" i="57"/>
  <c r="F18" i="57"/>
  <c r="F20" i="152"/>
  <c r="D26" i="159"/>
  <c r="F33" i="158"/>
  <c r="D28" i="161"/>
  <c r="F11" i="159"/>
  <c r="B29" i="156"/>
  <c r="D10" i="155"/>
  <c r="F19" i="150"/>
  <c r="H9" i="57"/>
  <c r="F27" i="157"/>
  <c r="B18" i="161"/>
  <c r="F32" i="156"/>
  <c r="B14" i="155"/>
  <c r="D23" i="150"/>
  <c r="F17" i="57"/>
  <c r="F17" i="158"/>
  <c r="D16" i="154"/>
  <c r="B31" i="161"/>
  <c r="B15" i="157"/>
  <c r="B21" i="150"/>
  <c r="F14" i="57"/>
  <c r="F14" i="131"/>
  <c r="J18" i="131"/>
  <c r="D22" i="160"/>
  <c r="D9" i="158"/>
  <c r="B20" i="154"/>
  <c r="I7" i="57"/>
  <c r="D28" i="160"/>
  <c r="B13" i="158"/>
  <c r="F23" i="154"/>
  <c r="F10" i="150"/>
  <c r="D33" i="160"/>
  <c r="C7" i="57"/>
  <c r="D16" i="152"/>
  <c r="F28" i="151"/>
  <c r="B12" i="151"/>
  <c r="J9" i="131"/>
  <c r="B14" i="127"/>
  <c r="G9" i="131"/>
  <c r="C11" i="131"/>
  <c r="K17" i="127"/>
  <c r="D7" i="131"/>
  <c r="H14" i="127"/>
  <c r="E14" i="131"/>
  <c r="I8" i="127"/>
  <c r="E17" i="131"/>
  <c r="M11" i="131"/>
  <c r="E7" i="127"/>
  <c r="M10" i="7"/>
  <c r="M20" i="7" s="1"/>
  <c r="G9" i="129"/>
  <c r="E11" i="129"/>
  <c r="F12" i="129"/>
  <c r="C12" i="129"/>
  <c r="D12" i="7"/>
  <c r="D21" i="7" s="1"/>
  <c r="F13" i="129"/>
  <c r="C17" i="53"/>
  <c r="D16" i="53"/>
  <c r="M18" i="53"/>
  <c r="H12" i="77"/>
  <c r="M11" i="77"/>
  <c r="L11" i="129"/>
  <c r="B14" i="53"/>
  <c r="G13" i="53"/>
  <c r="E12" i="53"/>
  <c r="C16" i="77"/>
  <c r="D11" i="77"/>
  <c r="J16" i="77"/>
  <c r="J9" i="53"/>
  <c r="H18" i="53"/>
  <c r="B36" i="53" s="1"/>
  <c r="L14" i="77"/>
  <c r="F16" i="53"/>
  <c r="I16" i="53"/>
  <c r="G8" i="77"/>
  <c r="K18" i="53"/>
  <c r="E21" i="53"/>
  <c r="H8" i="77"/>
  <c r="K15" i="53"/>
  <c r="C17" i="77"/>
  <c r="J19" i="77"/>
  <c r="G10" i="132"/>
  <c r="B7" i="132"/>
  <c r="B19" i="132"/>
  <c r="D28" i="149"/>
  <c r="H12" i="132"/>
  <c r="D13" i="132"/>
  <c r="B5" i="132"/>
  <c r="E12" i="132"/>
  <c r="B20" i="149"/>
  <c r="D7" i="132"/>
  <c r="F10" i="132"/>
  <c r="C11" i="130"/>
  <c r="N7" i="130"/>
  <c r="F6" i="130"/>
  <c r="F17" i="130"/>
  <c r="H18" i="132"/>
  <c r="J14" i="132"/>
  <c r="F19" i="130"/>
  <c r="O9" i="130"/>
  <c r="B6" i="130"/>
  <c r="L6" i="130"/>
  <c r="F9" i="149"/>
  <c r="B13" i="130"/>
  <c r="B32" i="149"/>
  <c r="E9" i="132"/>
  <c r="F28" i="149"/>
  <c r="M15" i="130"/>
  <c r="C9" i="132"/>
  <c r="E14" i="130"/>
  <c r="F33" i="149"/>
  <c r="L19" i="132"/>
  <c r="E6" i="130"/>
  <c r="B11" i="149"/>
  <c r="F9" i="130"/>
  <c r="F18" i="156"/>
  <c r="C7" i="131"/>
  <c r="E8" i="131"/>
  <c r="H20" i="127"/>
  <c r="B35" i="127" s="1"/>
  <c r="L10" i="129"/>
  <c r="E14" i="129"/>
  <c r="K14" i="53"/>
  <c r="L11" i="77"/>
  <c r="K20" i="53"/>
  <c r="F12" i="77"/>
  <c r="E18" i="53"/>
  <c r="K12" i="53"/>
  <c r="M12" i="53"/>
  <c r="C11" i="53"/>
  <c r="I16" i="77"/>
  <c r="O7" i="132"/>
  <c r="D21" i="149"/>
  <c r="N15" i="132"/>
  <c r="E17" i="132"/>
  <c r="J11" i="130"/>
  <c r="K5" i="132"/>
  <c r="O6" i="130"/>
  <c r="G16" i="130"/>
  <c r="G9" i="132"/>
  <c r="E20" i="132"/>
  <c r="E13" i="130"/>
  <c r="H8" i="130"/>
  <c r="B27" i="149"/>
  <c r="F20" i="159"/>
  <c r="D32" i="156"/>
  <c r="G17" i="57"/>
  <c r="B23" i="157"/>
  <c r="D24" i="159"/>
  <c r="D11" i="157"/>
  <c r="E16" i="57"/>
  <c r="D33" i="157"/>
  <c r="D11" i="154"/>
  <c r="F20" i="155"/>
  <c r="F33" i="155"/>
  <c r="F22" i="160"/>
  <c r="I14" i="57"/>
  <c r="D19" i="161"/>
  <c r="J20" i="131"/>
  <c r="F19" i="127"/>
  <c r="K16" i="131"/>
  <c r="G13" i="127"/>
  <c r="L13" i="131"/>
  <c r="H9" i="127"/>
  <c r="B24" i="127" s="1"/>
  <c r="H7" i="127"/>
  <c r="B22" i="127" s="1"/>
  <c r="E16" i="127"/>
  <c r="E17" i="127"/>
  <c r="E18" i="127"/>
  <c r="M7" i="131"/>
  <c r="I7" i="127"/>
  <c r="H11" i="129"/>
  <c r="C10" i="7"/>
  <c r="C20" i="7" s="1"/>
  <c r="D8" i="129"/>
  <c r="M12" i="129"/>
  <c r="B8" i="7"/>
  <c r="G13" i="129"/>
  <c r="F17" i="53"/>
  <c r="G21" i="53"/>
  <c r="I18" i="53"/>
  <c r="G18" i="77"/>
  <c r="I9" i="77"/>
  <c r="J15" i="77"/>
  <c r="J10" i="129"/>
  <c r="C16" i="53"/>
  <c r="H15" i="53"/>
  <c r="B33" i="53" s="1"/>
  <c r="I17" i="53"/>
  <c r="L10" i="77"/>
  <c r="I19" i="77"/>
  <c r="B12" i="159"/>
  <c r="F14" i="156"/>
  <c r="B19" i="152"/>
  <c r="B32" i="158"/>
  <c r="B10" i="150"/>
  <c r="B28" i="158"/>
  <c r="D13" i="156"/>
  <c r="B16" i="131"/>
  <c r="J16" i="127"/>
  <c r="C13" i="131"/>
  <c r="L8" i="131"/>
  <c r="D9" i="131"/>
  <c r="L19" i="131"/>
  <c r="D16" i="127"/>
  <c r="E20" i="131"/>
  <c r="L20" i="127"/>
  <c r="B8" i="131"/>
  <c r="M9" i="131"/>
  <c r="M11" i="127"/>
  <c r="I10" i="129"/>
  <c r="F10" i="129"/>
  <c r="L14" i="129"/>
  <c r="B7" i="129"/>
  <c r="J8" i="129"/>
  <c r="I11" i="129"/>
  <c r="B8" i="53"/>
  <c r="F8" i="7"/>
  <c r="F19" i="7" s="1"/>
  <c r="G9" i="53"/>
  <c r="H21" i="53"/>
  <c r="B39" i="53" s="1"/>
  <c r="K12" i="77"/>
  <c r="L17" i="77"/>
  <c r="F13" i="77"/>
  <c r="F19" i="53"/>
  <c r="L8" i="53"/>
  <c r="E22" i="53"/>
  <c r="G11" i="77"/>
  <c r="I12" i="77"/>
  <c r="I8" i="77"/>
  <c r="F18" i="53"/>
  <c r="I20" i="53"/>
  <c r="I10" i="77"/>
  <c r="K17" i="53"/>
  <c r="I19" i="53"/>
  <c r="I20" i="77"/>
  <c r="G20" i="53"/>
  <c r="C18" i="77"/>
  <c r="F14" i="77"/>
  <c r="D15" i="53"/>
  <c r="H10" i="77"/>
  <c r="N5" i="132"/>
  <c r="D16" i="132"/>
  <c r="N14" i="132"/>
  <c r="F17" i="132"/>
  <c r="B14" i="149"/>
  <c r="I9" i="132"/>
  <c r="N6" i="132"/>
  <c r="C14" i="132"/>
  <c r="I10" i="132"/>
  <c r="F11" i="149"/>
  <c r="E16" i="132"/>
  <c r="L6" i="132"/>
  <c r="D14" i="130"/>
  <c r="K18" i="130"/>
  <c r="J17" i="130"/>
  <c r="D10" i="130"/>
  <c r="M17" i="132"/>
  <c r="D26" i="149"/>
  <c r="O12" i="130"/>
  <c r="D5" i="130"/>
  <c r="E18" i="130"/>
  <c r="L17" i="132"/>
  <c r="O15" i="130"/>
  <c r="C15" i="130"/>
  <c r="J8" i="130"/>
  <c r="J11" i="132"/>
  <c r="K14" i="130"/>
  <c r="L12" i="130"/>
  <c r="H11" i="132"/>
  <c r="O7" i="130"/>
  <c r="E7" i="130"/>
  <c r="I16" i="130"/>
  <c r="M12" i="130"/>
  <c r="F8" i="130"/>
  <c r="C12" i="127"/>
  <c r="L15" i="127"/>
  <c r="G11" i="127"/>
  <c r="D14" i="129"/>
  <c r="J13" i="129"/>
  <c r="M8" i="7"/>
  <c r="M19" i="7" s="1"/>
  <c r="L14" i="53"/>
  <c r="M18" i="77"/>
  <c r="D18" i="53"/>
  <c r="F7" i="77"/>
  <c r="E11" i="77"/>
  <c r="I11" i="53"/>
  <c r="L9" i="77"/>
  <c r="H12" i="53"/>
  <c r="B30" i="53" s="1"/>
  <c r="J13" i="132"/>
  <c r="K6" i="132"/>
  <c r="L8" i="132"/>
  <c r="E8" i="132"/>
  <c r="H11" i="130"/>
  <c r="L8" i="130"/>
  <c r="L11" i="132"/>
  <c r="E19" i="130"/>
  <c r="G12" i="130"/>
  <c r="B17" i="130"/>
  <c r="M5" i="130"/>
  <c r="N15" i="130"/>
  <c r="F20" i="130"/>
  <c r="B13" i="132"/>
  <c r="D12" i="161"/>
  <c r="B10" i="156"/>
  <c r="F20" i="151"/>
  <c r="F33" i="152"/>
  <c r="B16" i="161"/>
  <c r="F13" i="156"/>
  <c r="D24" i="151"/>
  <c r="D14" i="161"/>
  <c r="D30" i="160"/>
  <c r="B16" i="151"/>
  <c r="B31" i="150"/>
  <c r="D12" i="154"/>
  <c r="F29" i="155"/>
  <c r="G7" i="57"/>
  <c r="B11" i="158"/>
  <c r="F12" i="127"/>
  <c r="C8" i="127"/>
  <c r="G18" i="131"/>
  <c r="C16" i="127"/>
  <c r="H16" i="131"/>
  <c r="B31" i="131" s="1"/>
  <c r="D13" i="127"/>
  <c r="D19" i="127"/>
  <c r="K11" i="127"/>
  <c r="M10" i="131"/>
  <c r="E8" i="127"/>
  <c r="M12" i="127"/>
  <c r="K10" i="7"/>
  <c r="K13" i="129"/>
  <c r="F10" i="7"/>
  <c r="F20" i="7" s="1"/>
  <c r="G10" i="129"/>
  <c r="D11" i="129"/>
  <c r="B10" i="53"/>
  <c r="F7" i="129"/>
  <c r="D13" i="129"/>
  <c r="J22" i="53"/>
  <c r="D12" i="53"/>
  <c r="M10" i="53"/>
  <c r="I18" i="77"/>
  <c r="M15" i="77"/>
  <c r="J10" i="7"/>
  <c r="J20" i="7" s="1"/>
  <c r="I8" i="7"/>
  <c r="I19" i="7" s="1"/>
  <c r="K8" i="53"/>
  <c r="L20" i="53"/>
  <c r="C12" i="77"/>
  <c r="D17" i="77"/>
  <c r="B8" i="77"/>
  <c r="K8" i="7"/>
  <c r="H10" i="53"/>
  <c r="B28" i="53" s="1"/>
  <c r="F8" i="77"/>
  <c r="J20" i="77"/>
  <c r="B36" i="77" s="1"/>
  <c r="D19" i="53"/>
  <c r="H15" i="77"/>
  <c r="J19" i="53"/>
  <c r="M22" i="53"/>
  <c r="D19" i="158"/>
  <c r="B22" i="154"/>
  <c r="B17" i="156"/>
  <c r="D18" i="156"/>
  <c r="B27" i="161"/>
  <c r="B13" i="150"/>
  <c r="G13" i="57"/>
  <c r="F11" i="131"/>
  <c r="F18" i="127"/>
  <c r="K15" i="131"/>
  <c r="G12" i="127"/>
  <c r="L12" i="131"/>
  <c r="I8" i="131"/>
  <c r="D7" i="127"/>
  <c r="M14" i="127"/>
  <c r="F8" i="131"/>
  <c r="M17" i="127"/>
  <c r="I17" i="131"/>
  <c r="I9" i="127"/>
  <c r="L12" i="129"/>
  <c r="B10" i="7"/>
  <c r="H9" i="129"/>
  <c r="L12" i="7"/>
  <c r="L21" i="7" s="1"/>
  <c r="D7" i="129"/>
  <c r="F13" i="53"/>
  <c r="B16" i="53"/>
  <c r="C18" i="53"/>
  <c r="M15" i="53"/>
  <c r="C7" i="77"/>
  <c r="C8" i="77"/>
  <c r="F9" i="77"/>
  <c r="G7" i="129"/>
  <c r="K13" i="53"/>
  <c r="D14" i="53"/>
  <c r="M14" i="53"/>
  <c r="H9" i="77"/>
  <c r="I7" i="77"/>
  <c r="H14" i="129"/>
  <c r="C21" i="53"/>
  <c r="M7" i="53"/>
  <c r="J13" i="77"/>
  <c r="B29" i="77" s="1"/>
  <c r="C19" i="53"/>
  <c r="G7" i="77"/>
  <c r="J10" i="77"/>
  <c r="D17" i="53"/>
  <c r="H13" i="77"/>
  <c r="B15" i="53"/>
  <c r="M13" i="53"/>
  <c r="D20" i="77"/>
  <c r="M7" i="132"/>
  <c r="J18" i="132"/>
  <c r="E15" i="132"/>
  <c r="B9" i="132"/>
  <c r="B17" i="149"/>
  <c r="E14" i="132"/>
  <c r="K7" i="132"/>
  <c r="D15" i="132"/>
  <c r="B29" i="149"/>
  <c r="O6" i="132"/>
  <c r="K10" i="132"/>
  <c r="D20" i="149"/>
  <c r="M20" i="130"/>
  <c r="I6" i="130"/>
  <c r="J20" i="130"/>
  <c r="B16" i="132"/>
  <c r="D17" i="132"/>
  <c r="D22" i="149"/>
  <c r="F5" i="130"/>
  <c r="K13" i="130"/>
  <c r="O5" i="130"/>
  <c r="O10" i="132"/>
  <c r="J16" i="130"/>
  <c r="L16" i="130"/>
  <c r="I10" i="130"/>
  <c r="N17" i="132"/>
  <c r="H14" i="130"/>
  <c r="M9" i="130"/>
  <c r="F15" i="132"/>
  <c r="G15" i="130"/>
  <c r="H5" i="130"/>
  <c r="K20" i="130"/>
  <c r="I8" i="130"/>
  <c r="M14" i="132"/>
  <c r="F20" i="150"/>
  <c r="B19" i="131"/>
  <c r="H12" i="131"/>
  <c r="B27" i="131" s="1"/>
  <c r="M12" i="131"/>
  <c r="M20" i="131"/>
  <c r="J11" i="129"/>
  <c r="K14" i="129"/>
  <c r="E12" i="7"/>
  <c r="I7" i="53"/>
  <c r="J14" i="77"/>
  <c r="B30" i="77" s="1"/>
  <c r="C19" i="77"/>
  <c r="K16" i="53"/>
  <c r="J13" i="53"/>
  <c r="L19" i="77"/>
  <c r="B7" i="77"/>
  <c r="E11" i="53"/>
  <c r="H15" i="132"/>
  <c r="F19" i="149"/>
  <c r="D12" i="132"/>
  <c r="D10" i="149"/>
  <c r="M8" i="130"/>
  <c r="M10" i="130"/>
  <c r="B31" i="149"/>
  <c r="G6" i="130"/>
  <c r="D9" i="130"/>
  <c r="B15" i="130"/>
  <c r="J16" i="132"/>
  <c r="J13" i="130"/>
  <c r="I5" i="130"/>
  <c r="J6" i="130"/>
  <c r="F14" i="152"/>
  <c r="D26" i="158"/>
  <c r="D12" i="155"/>
  <c r="B23" i="150"/>
  <c r="D12" i="160"/>
  <c r="D18" i="152"/>
  <c r="B30" i="158"/>
  <c r="B16" i="155"/>
  <c r="F27" i="150"/>
  <c r="F21" i="160"/>
  <c r="F13" i="158"/>
  <c r="G12" i="57"/>
  <c r="B20" i="160"/>
  <c r="B17" i="151"/>
  <c r="D18" i="151"/>
  <c r="D5" i="57"/>
  <c r="D4" i="57" s="1"/>
  <c r="B12" i="131"/>
  <c r="B15" i="127"/>
  <c r="G10" i="131"/>
  <c r="C20" i="131"/>
  <c r="K7" i="127"/>
  <c r="D18" i="131"/>
  <c r="L14" i="127"/>
  <c r="M16" i="131"/>
  <c r="B8" i="127"/>
  <c r="I7" i="131"/>
  <c r="M15" i="127"/>
  <c r="I18" i="127"/>
  <c r="I14" i="129"/>
  <c r="F14" i="129"/>
  <c r="F26" i="152"/>
  <c r="F27" i="151"/>
  <c r="D27" i="151"/>
  <c r="B23" i="154"/>
  <c r="B26" i="156"/>
  <c r="B18" i="154"/>
  <c r="F16" i="57"/>
  <c r="F10" i="127"/>
  <c r="B20" i="127"/>
  <c r="G7" i="131"/>
  <c r="C15" i="127"/>
  <c r="H15" i="131"/>
  <c r="B30" i="131" s="1"/>
  <c r="D12" i="127"/>
  <c r="L18" i="127"/>
  <c r="L19" i="127"/>
  <c r="I9" i="131"/>
  <c r="E20" i="127"/>
  <c r="E9" i="127"/>
  <c r="H7" i="129"/>
  <c r="E10" i="7"/>
  <c r="K11" i="129"/>
  <c r="L13" i="129"/>
  <c r="J8" i="53"/>
  <c r="B10" i="129"/>
  <c r="I9" i="129"/>
  <c r="F21" i="53"/>
  <c r="L10" i="53"/>
  <c r="E9" i="53"/>
  <c r="J8" i="77"/>
  <c r="I14" i="77"/>
  <c r="G10" i="7"/>
  <c r="G20" i="7" s="1"/>
  <c r="D8" i="7"/>
  <c r="D19" i="7" s="1"/>
  <c r="K22" i="53"/>
  <c r="H19" i="53"/>
  <c r="B37" i="53" s="1"/>
  <c r="K9" i="77"/>
  <c r="L15" i="77"/>
  <c r="J17" i="77"/>
  <c r="F9" i="129"/>
  <c r="K7" i="53"/>
  <c r="G19" i="77"/>
  <c r="J18" i="77"/>
  <c r="B34" i="77" s="1"/>
  <c r="H16" i="53"/>
  <c r="B34" i="53" s="1"/>
  <c r="L12" i="77"/>
  <c r="B17" i="53"/>
  <c r="M17" i="53"/>
  <c r="E9" i="77"/>
  <c r="G15" i="53"/>
  <c r="M16" i="53"/>
  <c r="E19" i="77"/>
  <c r="M19" i="132"/>
  <c r="O11" i="132"/>
  <c r="G19" i="132"/>
  <c r="B26" i="149"/>
  <c r="K14" i="132"/>
  <c r="J5" i="132"/>
  <c r="G13" i="132"/>
  <c r="D20" i="132"/>
  <c r="F22" i="149"/>
  <c r="L5" i="132"/>
  <c r="F12" i="132"/>
  <c r="B22" i="149"/>
  <c r="L15" i="130"/>
  <c r="G19" i="130"/>
  <c r="B5" i="130"/>
  <c r="H5" i="132"/>
  <c r="G7" i="132"/>
  <c r="I9" i="130"/>
  <c r="J9" i="130"/>
  <c r="C18" i="130"/>
  <c r="O18" i="130"/>
  <c r="N12" i="132"/>
  <c r="D19" i="130"/>
  <c r="N17" i="130"/>
  <c r="G8" i="130"/>
  <c r="K16" i="132"/>
  <c r="O14" i="130"/>
  <c r="F14" i="130"/>
  <c r="F26" i="149"/>
  <c r="D13" i="130"/>
  <c r="M14" i="130"/>
  <c r="E13" i="132"/>
  <c r="N16" i="130"/>
  <c r="N11" i="132"/>
  <c r="D12" i="152"/>
  <c r="B18" i="127"/>
  <c r="L17" i="131"/>
  <c r="I20" i="127"/>
  <c r="I19" i="131"/>
  <c r="L10" i="7"/>
  <c r="L20" i="7" s="1"/>
  <c r="B12" i="7"/>
  <c r="B20" i="53"/>
  <c r="C20" i="77"/>
  <c r="C14" i="129"/>
  <c r="L18" i="77"/>
  <c r="E15" i="53"/>
  <c r="C13" i="53"/>
  <c r="G14" i="53"/>
  <c r="B11" i="53"/>
  <c r="M19" i="77"/>
  <c r="I15" i="132"/>
  <c r="D18" i="149"/>
  <c r="K12" i="132"/>
  <c r="H10" i="132"/>
  <c r="H13" i="130"/>
  <c r="E19" i="132"/>
  <c r="D24" i="149"/>
  <c r="C17" i="130"/>
  <c r="C5" i="132"/>
  <c r="E5" i="130"/>
  <c r="O9" i="132"/>
  <c r="I12" i="132"/>
  <c r="D12" i="149"/>
  <c r="B17" i="160"/>
  <c r="F28" i="157"/>
  <c r="F14" i="154"/>
  <c r="G10" i="57"/>
  <c r="B22" i="160"/>
  <c r="F33" i="157"/>
  <c r="D18" i="154"/>
  <c r="E8" i="57"/>
  <c r="B30" i="155"/>
  <c r="F32" i="159"/>
  <c r="F9" i="158"/>
  <c r="E11" i="57"/>
  <c r="B16" i="156"/>
  <c r="F20" i="154"/>
  <c r="F17" i="131"/>
  <c r="J17" i="127"/>
  <c r="C14" i="131"/>
  <c r="K9" i="127"/>
  <c r="D10" i="131"/>
  <c r="L11" i="131"/>
  <c r="L16" i="127"/>
  <c r="J8" i="131"/>
  <c r="F8" i="127"/>
  <c r="I12" i="127"/>
  <c r="E12" i="131"/>
  <c r="G20" i="127"/>
  <c r="E9" i="129"/>
  <c r="B9" i="129"/>
  <c r="H13" i="129"/>
  <c r="K7" i="129"/>
  <c r="G8" i="129"/>
  <c r="M8" i="129"/>
  <c r="F9" i="53"/>
  <c r="F10" i="53"/>
  <c r="K10" i="53"/>
  <c r="L22" i="53"/>
  <c r="C14" i="77"/>
  <c r="D18" i="77"/>
  <c r="M8" i="77"/>
  <c r="E12" i="129"/>
  <c r="J20" i="53"/>
  <c r="D10" i="53"/>
  <c r="I8" i="53"/>
  <c r="K20" i="77"/>
  <c r="M13" i="77"/>
  <c r="B19" i="77"/>
  <c r="B21" i="53"/>
  <c r="M8" i="53"/>
  <c r="E14" i="77"/>
  <c r="G22" i="53"/>
  <c r="G9" i="77"/>
  <c r="F16" i="77"/>
  <c r="D9" i="53"/>
  <c r="K11" i="77"/>
  <c r="M9" i="129"/>
  <c r="H8" i="7"/>
  <c r="M21" i="53"/>
  <c r="F15" i="53"/>
  <c r="H20" i="77"/>
  <c r="C9" i="53"/>
  <c r="J9" i="77"/>
  <c r="B25" i="77" s="1"/>
  <c r="C11" i="77"/>
  <c r="L19" i="53"/>
  <c r="B18" i="77"/>
  <c r="C22" i="53"/>
  <c r="K18" i="77"/>
  <c r="B17" i="77"/>
  <c r="K17" i="132"/>
  <c r="K15" i="132"/>
  <c r="M5" i="132"/>
  <c r="F18" i="149"/>
  <c r="G6" i="132"/>
  <c r="O5" i="132"/>
  <c r="C17" i="132"/>
  <c r="C6" i="132"/>
  <c r="D13" i="149"/>
  <c r="N19" i="132"/>
  <c r="N8" i="132"/>
  <c r="I13" i="130"/>
  <c r="L10" i="130"/>
  <c r="H19" i="130"/>
  <c r="D11" i="130"/>
  <c r="F7" i="132"/>
  <c r="C16" i="132"/>
  <c r="I17" i="130"/>
  <c r="N18" i="130"/>
  <c r="H6" i="130"/>
  <c r="G12" i="132"/>
  <c r="F24" i="149"/>
  <c r="O16" i="130"/>
  <c r="F17" i="149"/>
  <c r="H9" i="132"/>
  <c r="B12" i="149"/>
  <c r="N11" i="130"/>
  <c r="B6" i="132"/>
  <c r="O10" i="130"/>
  <c r="H9" i="130"/>
  <c r="G10" i="130"/>
  <c r="F21" i="158"/>
  <c r="G15" i="131"/>
  <c r="D14" i="127"/>
  <c r="I20" i="131"/>
  <c r="C11" i="129"/>
  <c r="J12" i="7"/>
  <c r="J21" i="7" s="1"/>
  <c r="C15" i="53"/>
  <c r="K16" i="77"/>
  <c r="G11" i="53"/>
  <c r="E10" i="77"/>
  <c r="K17" i="77"/>
  <c r="F14" i="53"/>
  <c r="D29" i="161"/>
  <c r="D15" i="159"/>
  <c r="B27" i="156"/>
  <c r="I18" i="57"/>
  <c r="B33" i="161"/>
  <c r="B19" i="159"/>
  <c r="F30" i="156"/>
  <c r="C9" i="57"/>
  <c r="F21" i="157"/>
  <c r="D24" i="154"/>
  <c r="B22" i="155"/>
  <c r="B6" i="57"/>
  <c r="D21" i="156"/>
  <c r="B9" i="127"/>
  <c r="J19" i="127"/>
  <c r="C17" i="131"/>
  <c r="K13" i="127"/>
  <c r="D14" i="131"/>
  <c r="L9" i="127"/>
  <c r="L7" i="127"/>
  <c r="M7" i="127"/>
  <c r="K19" i="127"/>
  <c r="H19" i="127"/>
  <c r="B34" i="127" s="1"/>
  <c r="I11" i="131"/>
  <c r="D11" i="127"/>
  <c r="D10" i="129"/>
  <c r="G14" i="129"/>
  <c r="E10" i="129"/>
  <c r="E8" i="7"/>
  <c r="K10" i="129"/>
  <c r="I10" i="7"/>
  <c r="I20" i="7" s="1"/>
  <c r="J18" i="53"/>
  <c r="D8" i="53"/>
  <c r="M20" i="53"/>
  <c r="K19" i="77"/>
  <c r="M10" i="77"/>
  <c r="B11" i="77"/>
  <c r="C7" i="129"/>
  <c r="G18" i="53"/>
  <c r="L16" i="53"/>
  <c r="E20" i="53"/>
  <c r="D13" i="77"/>
  <c r="M20" i="77"/>
  <c r="K12" i="129"/>
  <c r="K11" i="53"/>
  <c r="C15" i="77"/>
  <c r="J12" i="77"/>
  <c r="D11" i="53"/>
  <c r="E16" i="77"/>
  <c r="F8" i="53"/>
  <c r="H22" i="53"/>
  <c r="B40" i="53" s="1"/>
  <c r="L7" i="77"/>
  <c r="F20" i="53"/>
  <c r="E8" i="53"/>
  <c r="I13" i="77"/>
  <c r="D14" i="132"/>
  <c r="H8" i="132"/>
  <c r="B10" i="132"/>
  <c r="D32" i="149"/>
  <c r="D11" i="149"/>
  <c r="O12" i="132"/>
  <c r="B15" i="132"/>
  <c r="B12" i="132"/>
  <c r="D31" i="149"/>
  <c r="M15" i="132"/>
  <c r="J20" i="132"/>
  <c r="D17" i="149"/>
  <c r="N6" i="130"/>
  <c r="M16" i="130"/>
  <c r="B19" i="130"/>
  <c r="D10" i="132"/>
  <c r="J9" i="132"/>
  <c r="N20" i="130"/>
  <c r="I12" i="130"/>
  <c r="H10" i="130"/>
  <c r="H16" i="130"/>
  <c r="L9" i="132"/>
  <c r="D16" i="130"/>
  <c r="O17" i="130"/>
  <c r="E9" i="130"/>
  <c r="H16" i="132"/>
  <c r="N12" i="130"/>
  <c r="D15" i="130"/>
  <c r="M9" i="132"/>
  <c r="K9" i="130"/>
  <c r="N20" i="132"/>
  <c r="L11" i="130"/>
  <c r="D32" i="159"/>
  <c r="B17" i="157"/>
  <c r="B11" i="129"/>
  <c r="B8" i="129"/>
  <c r="L13" i="77"/>
  <c r="G16" i="53"/>
  <c r="B20" i="77"/>
  <c r="D21" i="53"/>
  <c r="B19" i="53"/>
  <c r="E12" i="77"/>
  <c r="C10" i="77"/>
  <c r="B12" i="77"/>
  <c r="L17" i="53"/>
  <c r="D14" i="77"/>
  <c r="I14" i="132"/>
  <c r="G5" i="132"/>
  <c r="E18" i="132"/>
  <c r="H13" i="132"/>
  <c r="B24" i="149"/>
  <c r="G18" i="132"/>
  <c r="J15" i="132"/>
  <c r="K8" i="132"/>
  <c r="F32" i="149"/>
  <c r="B10" i="149"/>
  <c r="F8" i="132"/>
  <c r="D29" i="149"/>
  <c r="F10" i="130"/>
  <c r="D12" i="130"/>
  <c r="N19" i="130"/>
  <c r="H12" i="130"/>
  <c r="I7" i="132"/>
  <c r="B18" i="149"/>
  <c r="J19" i="130"/>
  <c r="E15" i="130"/>
  <c r="K11" i="130"/>
  <c r="O13" i="132"/>
  <c r="E8" i="130"/>
  <c r="B10" i="130"/>
  <c r="L18" i="130"/>
  <c r="B17" i="132"/>
  <c r="K16" i="130"/>
  <c r="G7" i="130"/>
  <c r="H14" i="132"/>
  <c r="M19" i="130"/>
  <c r="D17" i="130"/>
  <c r="D18" i="158"/>
  <c r="B17" i="57"/>
  <c r="J17" i="57" s="1"/>
  <c r="H8" i="131"/>
  <c r="B23" i="131" s="1"/>
  <c r="I18" i="131"/>
  <c r="M17" i="131"/>
  <c r="I12" i="129"/>
  <c r="J12" i="129"/>
  <c r="C8" i="53"/>
  <c r="E13" i="77"/>
  <c r="H7" i="53"/>
  <c r="M16" i="77"/>
  <c r="E8" i="77"/>
  <c r="H14" i="53"/>
  <c r="B32" i="53" s="1"/>
  <c r="F31" i="152"/>
  <c r="D29" i="155"/>
  <c r="D15" i="151"/>
  <c r="D23" i="152"/>
  <c r="F10" i="161"/>
  <c r="B33" i="155"/>
  <c r="B19" i="151"/>
  <c r="F29" i="152"/>
  <c r="F28" i="159"/>
  <c r="F28" i="150"/>
  <c r="D11" i="150"/>
  <c r="D33" i="154"/>
  <c r="B14" i="161"/>
  <c r="J12" i="127"/>
  <c r="G8" i="127"/>
  <c r="K18" i="131"/>
  <c r="G16" i="127"/>
  <c r="L16" i="131"/>
  <c r="H13" i="127"/>
  <c r="B28" i="127" s="1"/>
  <c r="I10" i="131"/>
  <c r="D20" i="127"/>
  <c r="E13" i="131"/>
  <c r="I12" i="131"/>
  <c r="E14" i="127"/>
  <c r="D10" i="7"/>
  <c r="D20" i="7" s="1"/>
  <c r="G12" i="129"/>
  <c r="M13" i="129"/>
  <c r="C8" i="129"/>
  <c r="H8" i="129"/>
  <c r="F11" i="53"/>
  <c r="C12" i="7"/>
  <c r="C21" i="7" s="1"/>
  <c r="L7" i="129"/>
  <c r="G12" i="53"/>
  <c r="H13" i="53"/>
  <c r="B31" i="53" s="1"/>
  <c r="I13" i="53"/>
  <c r="D8" i="77"/>
  <c r="B24" i="77" s="1"/>
  <c r="I17" i="77"/>
  <c r="I13" i="129"/>
  <c r="B9" i="53"/>
  <c r="C10" i="53"/>
  <c r="D22" i="53"/>
  <c r="G13" i="77"/>
  <c r="H7" i="77"/>
  <c r="J7" i="77"/>
  <c r="B23" i="77" s="1"/>
  <c r="L8" i="7"/>
  <c r="L19" i="7" s="1"/>
  <c r="D13" i="53"/>
  <c r="E20" i="77"/>
  <c r="M12" i="7"/>
  <c r="M21" i="7" s="1"/>
  <c r="L21" i="53"/>
  <c r="D7" i="77"/>
  <c r="F22" i="53"/>
  <c r="E10" i="53"/>
  <c r="I15" i="77"/>
  <c r="G8" i="53"/>
  <c r="K10" i="77"/>
  <c r="J11" i="77"/>
  <c r="B27" i="77" s="1"/>
  <c r="F19" i="132"/>
  <c r="C20" i="132"/>
  <c r="F6" i="132"/>
  <c r="F23" i="149"/>
  <c r="C12" i="132"/>
  <c r="D18" i="132"/>
  <c r="K20" i="132"/>
  <c r="I5" i="132"/>
  <c r="B19" i="149"/>
  <c r="E6" i="132"/>
  <c r="E10" i="132"/>
  <c r="J7" i="130"/>
  <c r="I18" i="130"/>
  <c r="O8" i="130"/>
  <c r="F7" i="130"/>
  <c r="M11" i="132"/>
  <c r="G17" i="132"/>
  <c r="O20" i="130"/>
  <c r="G9" i="130"/>
  <c r="J14" i="130"/>
  <c r="K8" i="130"/>
  <c r="L10" i="132"/>
  <c r="H17" i="130"/>
  <c r="M20" i="132"/>
  <c r="D7" i="130"/>
  <c r="D8" i="132"/>
  <c r="C16" i="130"/>
  <c r="B16" i="130"/>
  <c r="M17" i="130"/>
  <c r="F5" i="132"/>
  <c r="C8" i="130"/>
  <c r="E11" i="132"/>
  <c r="B23" i="161"/>
  <c r="K8" i="129"/>
  <c r="G19" i="53"/>
  <c r="L8" i="77"/>
  <c r="I14" i="53"/>
  <c r="D9" i="129"/>
  <c r="G12" i="77"/>
  <c r="H8" i="53"/>
  <c r="B26" i="53" s="1"/>
  <c r="F20" i="77"/>
  <c r="D16" i="77"/>
  <c r="J17" i="53"/>
  <c r="E19" i="53"/>
  <c r="M9" i="77"/>
  <c r="O8" i="132"/>
  <c r="F13" i="132"/>
  <c r="C10" i="132"/>
  <c r="K11" i="132"/>
  <c r="F20" i="149"/>
  <c r="M8" i="132"/>
  <c r="I16" i="132"/>
  <c r="L20" i="132"/>
  <c r="B30" i="149"/>
  <c r="B18" i="132"/>
  <c r="O18" i="132"/>
  <c r="D15" i="149"/>
  <c r="L14" i="130"/>
  <c r="B7" i="130"/>
  <c r="H15" i="130"/>
  <c r="L14" i="132"/>
  <c r="H19" i="132"/>
  <c r="F16" i="149"/>
  <c r="G17" i="130"/>
  <c r="I7" i="130"/>
  <c r="M6" i="130"/>
  <c r="J19" i="132"/>
  <c r="E12" i="130"/>
  <c r="J18" i="130"/>
  <c r="L5" i="130"/>
  <c r="H6" i="132"/>
  <c r="E16" i="130"/>
  <c r="H18" i="130"/>
  <c r="C7" i="132"/>
  <c r="G8" i="132"/>
  <c r="K7" i="130"/>
  <c r="E9" i="57"/>
  <c r="B10" i="127"/>
  <c r="G19" i="127"/>
  <c r="E19" i="127"/>
  <c r="I15" i="127"/>
  <c r="C13" i="129"/>
  <c r="G8" i="7"/>
  <c r="G19" i="7" s="1"/>
  <c r="D20" i="53"/>
  <c r="F18" i="77"/>
  <c r="M11" i="53"/>
  <c r="J14" i="129"/>
  <c r="K15" i="77"/>
  <c r="G16" i="77"/>
  <c r="B32" i="77" s="1"/>
  <c r="D9" i="152"/>
  <c r="B20" i="158"/>
  <c r="F31" i="154"/>
  <c r="F17" i="150"/>
  <c r="F27" i="159"/>
  <c r="B13" i="152"/>
  <c r="F23" i="158"/>
  <c r="F10" i="155"/>
  <c r="D21" i="150"/>
  <c r="B11" i="160"/>
  <c r="F13" i="157"/>
  <c r="C5" i="57"/>
  <c r="F23" i="159"/>
  <c r="D32" i="150"/>
  <c r="B22" i="150"/>
  <c r="B33" i="160"/>
  <c r="F13" i="131"/>
  <c r="F15" i="127"/>
  <c r="K10" i="131"/>
  <c r="G20" i="131"/>
  <c r="C18" i="127"/>
  <c r="H18" i="131"/>
  <c r="H15" i="127"/>
  <c r="B30" i="127" s="1"/>
  <c r="E7" i="131"/>
  <c r="L11" i="127"/>
  <c r="E11" i="131"/>
  <c r="B26" i="131" s="1"/>
  <c r="M18" i="127"/>
  <c r="I19" i="127"/>
  <c r="E13" i="129"/>
  <c r="B13" i="129"/>
  <c r="N13" i="129" s="1"/>
  <c r="I8" i="129"/>
  <c r="J9" i="129"/>
  <c r="B14" i="129"/>
  <c r="I12" i="7"/>
  <c r="I21" i="7" s="1"/>
  <c r="J8" i="7"/>
  <c r="J19" i="7" s="1"/>
  <c r="K21" i="53"/>
  <c r="L18" i="53"/>
  <c r="C9" i="77"/>
  <c r="D15" i="77"/>
  <c r="B15" i="77"/>
  <c r="B12" i="129"/>
  <c r="J16" i="53"/>
  <c r="K19" i="53"/>
  <c r="E17" i="53"/>
  <c r="K7" i="77"/>
  <c r="K8" i="77"/>
  <c r="B13" i="77"/>
  <c r="F12" i="53"/>
  <c r="L7" i="53"/>
  <c r="D19" i="77"/>
  <c r="B35" i="77" s="1"/>
  <c r="J21" i="53"/>
  <c r="I9" i="53"/>
  <c r="M14" i="77"/>
  <c r="G10" i="53"/>
  <c r="K13" i="77"/>
  <c r="F11" i="77"/>
  <c r="L9" i="53"/>
  <c r="G20" i="77"/>
  <c r="F17" i="77"/>
  <c r="I18" i="132"/>
  <c r="I20" i="132"/>
  <c r="G14" i="132"/>
  <c r="D14" i="149"/>
  <c r="N7" i="132"/>
  <c r="H17" i="132"/>
  <c r="J12" i="132"/>
  <c r="M13" i="132"/>
  <c r="B23" i="149"/>
  <c r="K13" i="132"/>
  <c r="L15" i="132"/>
  <c r="N5" i="130"/>
  <c r="C6" i="130"/>
  <c r="G5" i="130"/>
  <c r="D20" i="130"/>
  <c r="H7" i="132"/>
  <c r="B33" i="149"/>
  <c r="K10" i="130"/>
  <c r="J12" i="130"/>
  <c r="J5" i="130"/>
  <c r="N10" i="132"/>
  <c r="L20" i="130"/>
  <c r="D6" i="130"/>
  <c r="F21" i="149"/>
  <c r="F18" i="132"/>
  <c r="D16" i="149"/>
  <c r="B11" i="130"/>
  <c r="O15" i="132"/>
  <c r="B20" i="130"/>
  <c r="M13" i="130"/>
  <c r="C19" i="132"/>
  <c r="C5" i="130"/>
  <c r="D26" i="152"/>
  <c r="B23" i="155"/>
  <c r="B10" i="151"/>
  <c r="D11" i="152"/>
  <c r="B30" i="152"/>
  <c r="B22" i="157"/>
  <c r="E13" i="57"/>
  <c r="B31" i="158"/>
  <c r="F33" i="154"/>
  <c r="B16" i="157"/>
  <c r="B30" i="156"/>
  <c r="B11" i="154"/>
  <c r="J13" i="127"/>
  <c r="K19" i="131"/>
  <c r="L10" i="127"/>
  <c r="J8" i="127"/>
  <c r="E16" i="131"/>
  <c r="L8" i="129"/>
  <c r="B12" i="53"/>
  <c r="H10" i="7"/>
  <c r="H17" i="53"/>
  <c r="B35" i="53" s="1"/>
  <c r="C10" i="129"/>
  <c r="G17" i="77"/>
  <c r="B33" i="77" s="1"/>
  <c r="H12" i="7"/>
  <c r="H17" i="77"/>
  <c r="I21" i="53"/>
  <c r="G7" i="53"/>
  <c r="M12" i="77"/>
  <c r="C20" i="53"/>
  <c r="I22" i="53"/>
  <c r="B10" i="77"/>
  <c r="D11" i="132"/>
  <c r="B8" i="132"/>
  <c r="I17" i="132"/>
  <c r="F30" i="149"/>
  <c r="G20" i="132"/>
  <c r="N13" i="132"/>
  <c r="O16" i="132"/>
  <c r="F11" i="132"/>
  <c r="B13" i="149"/>
  <c r="H20" i="132"/>
  <c r="I8" i="132"/>
  <c r="F10" i="149"/>
  <c r="D8" i="130"/>
  <c r="B14" i="130"/>
  <c r="I15" i="130"/>
  <c r="D5" i="132"/>
  <c r="O19" i="132"/>
  <c r="C19" i="130"/>
  <c r="K5" i="130"/>
  <c r="E17" i="130"/>
  <c r="I14" i="130"/>
  <c r="L18" i="132"/>
  <c r="J15" i="130"/>
  <c r="C7" i="130"/>
  <c r="F11" i="130"/>
  <c r="D9" i="132"/>
  <c r="M11" i="130"/>
  <c r="G13" i="130"/>
  <c r="B15" i="149"/>
  <c r="G18" i="130"/>
  <c r="K19" i="130"/>
  <c r="F31" i="151"/>
  <c r="F16" i="127"/>
  <c r="H19" i="131"/>
  <c r="B34" i="131" s="1"/>
  <c r="E18" i="131"/>
  <c r="B33" i="131" s="1"/>
  <c r="M11" i="129"/>
  <c r="I7" i="129"/>
  <c r="I6" i="129" s="1"/>
  <c r="G11" i="129"/>
  <c r="E13" i="53"/>
  <c r="C8" i="7"/>
  <c r="C19" i="7" s="1"/>
  <c r="E7" i="53"/>
  <c r="G17" i="53"/>
  <c r="E7" i="77"/>
  <c r="F11" i="160"/>
  <c r="D22" i="157"/>
  <c r="D9" i="154"/>
  <c r="I12" i="57"/>
  <c r="D32" i="158"/>
  <c r="F16" i="160"/>
  <c r="D28" i="157"/>
  <c r="B13" i="154"/>
  <c r="C11" i="57"/>
  <c r="D18" i="155"/>
  <c r="F14" i="157"/>
  <c r="I15" i="57"/>
  <c r="D23" i="154"/>
  <c r="B29" i="151"/>
  <c r="J7" i="131"/>
  <c r="B7" i="127"/>
  <c r="G14" i="131"/>
  <c r="C10" i="127"/>
  <c r="H10" i="131"/>
  <c r="B25" i="131" s="1"/>
  <c r="D20" i="131"/>
  <c r="D17" i="127"/>
  <c r="M9" i="127"/>
  <c r="I16" i="131"/>
  <c r="M13" i="127"/>
  <c r="I13" i="131"/>
  <c r="E15" i="131"/>
  <c r="M7" i="129"/>
  <c r="J7" i="129"/>
  <c r="J6" i="129" s="1"/>
  <c r="D12" i="129"/>
  <c r="K12" i="7"/>
  <c r="H12" i="129"/>
  <c r="J10" i="53"/>
  <c r="B13" i="53"/>
  <c r="C12" i="53"/>
  <c r="I10" i="53"/>
  <c r="G15" i="77"/>
  <c r="B31" i="77" s="1"/>
  <c r="H19" i="77"/>
  <c r="B14" i="77"/>
  <c r="H10" i="129"/>
  <c r="B22" i="53"/>
  <c r="N22" i="53" s="1"/>
  <c r="H11" i="53"/>
  <c r="B29" i="53" s="1"/>
  <c r="M9" i="53"/>
  <c r="M17" i="77"/>
  <c r="E15" i="77"/>
  <c r="B7" i="53"/>
  <c r="I12" i="53"/>
  <c r="E17" i="77"/>
  <c r="K9" i="53"/>
  <c r="C13" i="77"/>
  <c r="B16" i="77"/>
  <c r="L11" i="53"/>
  <c r="M7" i="77"/>
  <c r="M6" i="77" s="1"/>
  <c r="K5" i="77" s="1"/>
  <c r="G12" i="7"/>
  <c r="G21" i="7" s="1"/>
  <c r="H20" i="53"/>
  <c r="B38" i="53" s="1"/>
  <c r="L16" i="77"/>
  <c r="C18" i="132"/>
  <c r="K19" i="132"/>
  <c r="L13" i="132"/>
  <c r="L7" i="132"/>
  <c r="F13" i="149"/>
  <c r="C8" i="132"/>
  <c r="J10" i="132"/>
  <c r="K9" i="132"/>
  <c r="F29" i="149"/>
  <c r="F15" i="149"/>
  <c r="I6" i="132"/>
  <c r="F31" i="149"/>
  <c r="F18" i="130"/>
  <c r="H20" i="130"/>
  <c r="B9" i="130"/>
  <c r="M7" i="130"/>
  <c r="M10" i="132"/>
  <c r="D19" i="149"/>
  <c r="E20" i="130"/>
  <c r="L7" i="130"/>
  <c r="O19" i="130"/>
  <c r="I19" i="132"/>
  <c r="F15" i="130"/>
  <c r="C12" i="130"/>
  <c r="N10" i="130"/>
  <c r="F9" i="132"/>
  <c r="B12" i="130"/>
  <c r="I11" i="130"/>
  <c r="B11" i="132"/>
  <c r="O11" i="130"/>
  <c r="C9" i="130"/>
  <c r="C20" i="130"/>
  <c r="B20" i="132"/>
  <c r="F28" i="160"/>
  <c r="F14" i="158"/>
  <c r="D26" i="154"/>
  <c r="D12" i="150"/>
  <c r="B16" i="159"/>
  <c r="F33" i="160"/>
  <c r="D24" i="156"/>
  <c r="G6" i="57"/>
  <c r="B22" i="161"/>
  <c r="D11" i="155"/>
  <c r="D16" i="158"/>
  <c r="J11" i="127"/>
  <c r="K14" i="127"/>
  <c r="B29" i="127" s="1"/>
  <c r="H17" i="127"/>
  <c r="B32" i="127" s="1"/>
  <c r="M15" i="131"/>
  <c r="H11" i="127"/>
  <c r="B26" i="127" s="1"/>
  <c r="C9" i="129"/>
  <c r="F11" i="129"/>
  <c r="M14" i="129"/>
  <c r="G10" i="77"/>
  <c r="B26" i="77" s="1"/>
  <c r="B10" i="159"/>
  <c r="B30" i="161"/>
  <c r="F13" i="159"/>
  <c r="B16" i="150"/>
  <c r="D26" i="156"/>
  <c r="J14" i="131"/>
  <c r="D15" i="131"/>
  <c r="I11" i="127"/>
  <c r="F8" i="129"/>
  <c r="H9" i="53"/>
  <c r="B27" i="53" s="1"/>
  <c r="F19" i="77"/>
  <c r="B18" i="53"/>
  <c r="N18" i="53" s="1"/>
  <c r="M19" i="53"/>
  <c r="F10" i="77"/>
  <c r="L15" i="53"/>
  <c r="E14" i="53"/>
  <c r="I15" i="53"/>
  <c r="D7" i="53"/>
  <c r="D6" i="53" s="1"/>
  <c r="N16" i="132"/>
  <c r="O17" i="132"/>
  <c r="F14" i="132"/>
  <c r="M18" i="132"/>
  <c r="O20" i="132"/>
  <c r="D33" i="149"/>
  <c r="G11" i="132"/>
  <c r="D19" i="132"/>
  <c r="K12" i="130"/>
  <c r="H7" i="130"/>
  <c r="C15" i="132"/>
  <c r="C14" i="130"/>
  <c r="F13" i="130"/>
  <c r="L19" i="130"/>
  <c r="B18" i="130"/>
  <c r="D30" i="149"/>
  <c r="K6" i="130"/>
  <c r="G20" i="130"/>
  <c r="I19" i="130"/>
  <c r="F20" i="156"/>
  <c r="F20" i="158"/>
  <c r="F27" i="155"/>
  <c r="B18" i="152"/>
  <c r="B17" i="150"/>
  <c r="C9" i="131"/>
  <c r="H18" i="127"/>
  <c r="B33" i="127" s="1"/>
  <c r="C20" i="127"/>
  <c r="J12" i="53"/>
  <c r="E16" i="53"/>
  <c r="E8" i="129"/>
  <c r="J7" i="53"/>
  <c r="K14" i="77"/>
  <c r="M10" i="129"/>
  <c r="D12" i="77"/>
  <c r="B28" i="77" s="1"/>
  <c r="D9" i="77"/>
  <c r="H11" i="77"/>
  <c r="G14" i="77"/>
  <c r="B14" i="132"/>
  <c r="N18" i="132"/>
  <c r="D27" i="149"/>
  <c r="G16" i="132"/>
  <c r="J6" i="132"/>
  <c r="F27" i="149"/>
  <c r="C13" i="132"/>
  <c r="B28" i="149"/>
  <c r="N13" i="130"/>
  <c r="L13" i="130"/>
  <c r="J7" i="132"/>
  <c r="M18" i="130"/>
  <c r="E11" i="130"/>
  <c r="F12" i="130"/>
  <c r="N9" i="130"/>
  <c r="F14" i="149"/>
  <c r="F16" i="130"/>
  <c r="C13" i="130"/>
  <c r="I20" i="130"/>
  <c r="D32" i="151"/>
  <c r="F27" i="161"/>
  <c r="B30" i="154"/>
  <c r="D21" i="159"/>
  <c r="G18" i="57"/>
  <c r="B33" i="157"/>
  <c r="K12" i="131"/>
  <c r="I13" i="127"/>
  <c r="L9" i="129"/>
  <c r="D10" i="77"/>
  <c r="K9" i="129"/>
  <c r="C7" i="53"/>
  <c r="C6" i="53" s="1"/>
  <c r="I11" i="77"/>
  <c r="F12" i="7"/>
  <c r="F21" i="7" s="1"/>
  <c r="L20" i="77"/>
  <c r="F15" i="77"/>
  <c r="E18" i="77"/>
  <c r="H18" i="77"/>
  <c r="J8" i="132"/>
  <c r="D6" i="132"/>
  <c r="B21" i="149"/>
  <c r="F20" i="132"/>
  <c r="G15" i="132"/>
  <c r="D23" i="149"/>
  <c r="I13" i="132"/>
  <c r="F12" i="149"/>
  <c r="G14" i="130"/>
  <c r="K15" i="130"/>
  <c r="E5" i="132"/>
  <c r="E4" i="132" s="1"/>
  <c r="D18" i="130"/>
  <c r="I11" i="132"/>
  <c r="L17" i="130"/>
  <c r="C10" i="130"/>
  <c r="E10" i="130"/>
  <c r="E7" i="132"/>
  <c r="M6" i="132"/>
  <c r="D9" i="149"/>
  <c r="G14" i="57"/>
  <c r="D11" i="160"/>
  <c r="F13" i="151"/>
  <c r="F12" i="161"/>
  <c r="D10" i="150"/>
  <c r="G17" i="127"/>
  <c r="E15" i="127"/>
  <c r="E7" i="129"/>
  <c r="E6" i="129" s="1"/>
  <c r="J14" i="53"/>
  <c r="H16" i="77"/>
  <c r="J11" i="53"/>
  <c r="L12" i="53"/>
  <c r="H14" i="77"/>
  <c r="J15" i="53"/>
  <c r="L13" i="53"/>
  <c r="C14" i="53"/>
  <c r="F7" i="53"/>
  <c r="F6" i="53" s="1"/>
  <c r="B9" i="77"/>
  <c r="L16" i="132"/>
  <c r="O14" i="132"/>
  <c r="F16" i="132"/>
  <c r="M12" i="132"/>
  <c r="M16" i="132"/>
  <c r="B16" i="149"/>
  <c r="C11" i="132"/>
  <c r="B8" i="130"/>
  <c r="P8" i="130" s="1"/>
  <c r="L9" i="130"/>
  <c r="K18" i="132"/>
  <c r="G11" i="130"/>
  <c r="K17" i="130"/>
  <c r="J17" i="132"/>
  <c r="N14" i="130"/>
  <c r="N9" i="132"/>
  <c r="O13" i="130"/>
  <c r="L12" i="132"/>
  <c r="N8" i="130"/>
  <c r="J10" i="130"/>
  <c r="B7" i="126"/>
  <c r="I12" i="128"/>
  <c r="D11" i="128"/>
  <c r="C22" i="128"/>
  <c r="E13" i="128"/>
  <c r="B25" i="126"/>
  <c r="E21" i="128"/>
  <c r="F15" i="128"/>
  <c r="B11" i="126"/>
  <c r="D19" i="128"/>
  <c r="D8" i="126"/>
  <c r="C12" i="126"/>
  <c r="I19" i="128"/>
  <c r="D29" i="126"/>
  <c r="J17" i="128"/>
  <c r="D9" i="126"/>
  <c r="H20" i="128"/>
  <c r="B37" i="128" s="1"/>
  <c r="J20" i="128"/>
  <c r="M12" i="128"/>
  <c r="B17" i="128"/>
  <c r="H7" i="128"/>
  <c r="H14" i="128"/>
  <c r="B31" i="128" s="1"/>
  <c r="E16" i="128"/>
  <c r="L17" i="128"/>
  <c r="C28" i="126"/>
  <c r="L16" i="128"/>
  <c r="B19" i="128"/>
  <c r="B9" i="128"/>
  <c r="C12" i="128"/>
  <c r="B22" i="128"/>
  <c r="G7" i="128"/>
  <c r="G12" i="128"/>
  <c r="I9" i="128"/>
  <c r="D43" i="126"/>
  <c r="H15" i="128"/>
  <c r="B32" i="128" s="1"/>
  <c r="J8" i="128"/>
  <c r="K9" i="128"/>
  <c r="D21" i="128"/>
  <c r="E11" i="128"/>
  <c r="E8" i="128"/>
  <c r="L19" i="128"/>
  <c r="F18" i="128"/>
  <c r="C11" i="126"/>
  <c r="C18" i="128"/>
  <c r="M19" i="128"/>
  <c r="B10" i="126"/>
  <c r="M21" i="128"/>
  <c r="C44" i="126"/>
  <c r="M9" i="128"/>
  <c r="C14" i="126"/>
  <c r="D31" i="126"/>
  <c r="G19" i="128"/>
  <c r="C13" i="126"/>
  <c r="L20" i="128"/>
  <c r="I13" i="128"/>
  <c r="L8" i="128"/>
  <c r="B14" i="128"/>
  <c r="J11" i="128"/>
  <c r="M22" i="128"/>
  <c r="B28" i="126"/>
  <c r="J19" i="128"/>
  <c r="E17" i="128"/>
  <c r="C29" i="126"/>
  <c r="E20" i="128"/>
  <c r="G10" i="128"/>
  <c r="K22" i="128"/>
  <c r="H21" i="128"/>
  <c r="B38" i="128" s="1"/>
  <c r="B27" i="126"/>
  <c r="M20" i="128"/>
  <c r="I20" i="128"/>
  <c r="J21" i="128"/>
  <c r="C7" i="128"/>
  <c r="C15" i="128"/>
  <c r="B15" i="128"/>
  <c r="G22" i="128"/>
  <c r="C26" i="126"/>
  <c r="F7" i="128"/>
  <c r="F17" i="128"/>
  <c r="B44" i="126"/>
  <c r="L22" i="128"/>
  <c r="C8" i="126"/>
  <c r="D42" i="126"/>
  <c r="B10" i="128"/>
  <c r="D28" i="126"/>
  <c r="E18" i="128"/>
  <c r="B29" i="126"/>
  <c r="L12" i="128"/>
  <c r="K21" i="128"/>
  <c r="E22" i="128"/>
  <c r="B12" i="126"/>
  <c r="K13" i="128"/>
  <c r="B14" i="126"/>
  <c r="H16" i="128"/>
  <c r="B33" i="128" s="1"/>
  <c r="K7" i="128"/>
  <c r="C11" i="128"/>
  <c r="D26" i="126"/>
  <c r="K8" i="128"/>
  <c r="C30" i="126"/>
  <c r="F19" i="128"/>
  <c r="C25" i="126"/>
  <c r="L7" i="128"/>
  <c r="C42" i="126"/>
  <c r="B26" i="126"/>
  <c r="F11" i="128"/>
  <c r="I22" i="128"/>
  <c r="D7" i="126"/>
  <c r="I8" i="128"/>
  <c r="G13" i="128"/>
  <c r="G16" i="128"/>
  <c r="L11" i="128"/>
  <c r="K20" i="128"/>
  <c r="D17" i="128"/>
  <c r="E12" i="128"/>
  <c r="F21" i="128"/>
  <c r="C21" i="128"/>
  <c r="B18" i="128"/>
  <c r="B13" i="128"/>
  <c r="M17" i="128"/>
  <c r="C10" i="126"/>
  <c r="C13" i="128"/>
  <c r="C43" i="126"/>
  <c r="J22" i="128"/>
  <c r="D13" i="126"/>
  <c r="F22" i="128"/>
  <c r="K16" i="128"/>
  <c r="H19" i="128"/>
  <c r="B36" i="128" s="1"/>
  <c r="G14" i="128"/>
  <c r="D13" i="128"/>
  <c r="E7" i="128"/>
  <c r="F14" i="128"/>
  <c r="B11" i="128"/>
  <c r="J7" i="128"/>
  <c r="J14" i="128"/>
  <c r="B16" i="128"/>
  <c r="F13" i="128"/>
  <c r="L21" i="128"/>
  <c r="D22" i="128"/>
  <c r="D30" i="126"/>
  <c r="D7" i="128"/>
  <c r="D15" i="128"/>
  <c r="F16" i="128"/>
  <c r="M10" i="128"/>
  <c r="D11" i="126"/>
  <c r="G8" i="128"/>
  <c r="K18" i="128"/>
  <c r="L14" i="128"/>
  <c r="I7" i="128"/>
  <c r="D10" i="128"/>
  <c r="E14" i="128"/>
  <c r="L10" i="128"/>
  <c r="H13" i="128"/>
  <c r="B30" i="128" s="1"/>
  <c r="I14" i="128"/>
  <c r="I11" i="128"/>
  <c r="D20" i="128"/>
  <c r="I17" i="128"/>
  <c r="F10" i="128"/>
  <c r="J10" i="128"/>
  <c r="K19" i="128"/>
  <c r="D27" i="126"/>
  <c r="K14" i="128"/>
  <c r="B21" i="128"/>
  <c r="C16" i="128"/>
  <c r="C9" i="128"/>
  <c r="I15" i="128"/>
  <c r="D10" i="126"/>
  <c r="I21" i="128"/>
  <c r="E19" i="128"/>
  <c r="B42" i="126"/>
  <c r="J13" i="128"/>
  <c r="M16" i="128"/>
  <c r="B4" i="126"/>
  <c r="M14" i="128"/>
  <c r="C14" i="128"/>
  <c r="J12" i="128"/>
  <c r="M15" i="128"/>
  <c r="B9" i="126"/>
  <c r="G15" i="128"/>
  <c r="H22" i="128"/>
  <c r="B39" i="128" s="1"/>
  <c r="I16" i="128"/>
  <c r="D9" i="128"/>
  <c r="H17" i="128"/>
  <c r="B34" i="128" s="1"/>
  <c r="L18" i="128"/>
  <c r="H9" i="128"/>
  <c r="B26" i="128" s="1"/>
  <c r="G21" i="128"/>
  <c r="C9" i="126"/>
  <c r="M11" i="128"/>
  <c r="L13" i="128"/>
  <c r="C20" i="128"/>
  <c r="C27" i="126"/>
  <c r="L15" i="128"/>
  <c r="G17" i="128"/>
  <c r="C31" i="126"/>
  <c r="K12" i="128"/>
  <c r="B20" i="128"/>
  <c r="D14" i="126"/>
  <c r="C10" i="128"/>
  <c r="J16" i="128"/>
  <c r="G18" i="128"/>
  <c r="K15" i="128"/>
  <c r="H18" i="128"/>
  <c r="B35" i="128" s="1"/>
  <c r="B7" i="128"/>
  <c r="D16" i="128"/>
  <c r="G20" i="128"/>
  <c r="D12" i="128"/>
  <c r="H12" i="128"/>
  <c r="B29" i="128" s="1"/>
  <c r="J9" i="128"/>
  <c r="H10" i="128"/>
  <c r="B27" i="128" s="1"/>
  <c r="B12" i="128"/>
  <c r="N12" i="128" s="1"/>
  <c r="B8" i="126"/>
  <c r="D14" i="128"/>
  <c r="D44" i="126"/>
  <c r="E15" i="128"/>
  <c r="G9" i="128"/>
  <c r="B13" i="126"/>
  <c r="H11" i="128"/>
  <c r="B28" i="128" s="1"/>
  <c r="I18" i="128"/>
  <c r="F20" i="128"/>
  <c r="J18" i="128"/>
  <c r="M13" i="128"/>
  <c r="K17" i="128"/>
  <c r="C19" i="128"/>
  <c r="C17" i="128"/>
  <c r="M7" i="128"/>
  <c r="C7" i="126"/>
  <c r="C6" i="126" s="1"/>
  <c r="D25" i="126"/>
  <c r="D24" i="126" s="1"/>
  <c r="F12" i="128"/>
  <c r="E10" i="128"/>
  <c r="M8" i="128"/>
  <c r="F9" i="128"/>
  <c r="B30" i="126"/>
  <c r="I10" i="128"/>
  <c r="D18" i="128"/>
  <c r="B43" i="126"/>
  <c r="H8" i="128"/>
  <c r="B25" i="128" s="1"/>
  <c r="F8" i="128"/>
  <c r="D12" i="126"/>
  <c r="K10" i="128"/>
  <c r="K11" i="128"/>
  <c r="G11" i="128"/>
  <c r="M18" i="128"/>
  <c r="E9" i="128"/>
  <c r="B31" i="126"/>
  <c r="L9" i="128"/>
  <c r="J15" i="128"/>
  <c r="D4" i="126"/>
  <c r="C4" i="126"/>
  <c r="N21" i="128" l="1"/>
  <c r="N11" i="128"/>
  <c r="L6" i="128"/>
  <c r="F6" i="128"/>
  <c r="B24" i="126"/>
  <c r="J6" i="53"/>
  <c r="P12" i="130"/>
  <c r="P9" i="130"/>
  <c r="N7" i="127"/>
  <c r="B6" i="127"/>
  <c r="F15" i="141"/>
  <c r="P14" i="130"/>
  <c r="P8" i="132"/>
  <c r="C4" i="130"/>
  <c r="J4" i="130"/>
  <c r="N4" i="130"/>
  <c r="E6" i="131"/>
  <c r="C4" i="57"/>
  <c r="H6" i="53"/>
  <c r="N11" i="129"/>
  <c r="L6" i="77"/>
  <c r="M6" i="127"/>
  <c r="P6" i="132"/>
  <c r="N21" i="53"/>
  <c r="B17" i="141"/>
  <c r="N11" i="53"/>
  <c r="B11" i="7"/>
  <c r="N11" i="7"/>
  <c r="B21" i="7"/>
  <c r="N8" i="127"/>
  <c r="K6" i="127"/>
  <c r="N12" i="131"/>
  <c r="B6" i="77"/>
  <c r="O4" i="130"/>
  <c r="N16" i="53"/>
  <c r="F6" i="129"/>
  <c r="E5" i="129" s="1"/>
  <c r="F27" i="141"/>
  <c r="B16" i="141"/>
  <c r="N8" i="131"/>
  <c r="I6" i="127"/>
  <c r="K4" i="132"/>
  <c r="C6" i="131"/>
  <c r="P6" i="130"/>
  <c r="E6" i="127"/>
  <c r="F12" i="141"/>
  <c r="F22" i="141"/>
  <c r="B19" i="141"/>
  <c r="B33" i="141"/>
  <c r="N17" i="131"/>
  <c r="B30" i="141"/>
  <c r="F19" i="141"/>
  <c r="G6" i="127"/>
  <c r="I4" i="57"/>
  <c r="F30" i="141"/>
  <c r="J18" i="57"/>
  <c r="B24" i="141"/>
  <c r="D20" i="141"/>
  <c r="J6" i="127"/>
  <c r="N12" i="127"/>
  <c r="B32" i="141"/>
  <c r="H6" i="131"/>
  <c r="F6" i="127"/>
  <c r="N10" i="131"/>
  <c r="J8" i="57"/>
  <c r="D9" i="141"/>
  <c r="J15" i="57"/>
  <c r="B20" i="141"/>
  <c r="D16" i="141"/>
  <c r="C6" i="127"/>
  <c r="F23" i="141"/>
  <c r="D14" i="141"/>
  <c r="J11" i="57"/>
  <c r="B25" i="53"/>
  <c r="D6" i="141"/>
  <c r="B23" i="163"/>
  <c r="B23" i="148"/>
  <c r="B8" i="128"/>
  <c r="N20" i="128"/>
  <c r="B41" i="126"/>
  <c r="N16" i="128"/>
  <c r="D6" i="126"/>
  <c r="C41" i="126"/>
  <c r="C24" i="126"/>
  <c r="N14" i="128"/>
  <c r="N9" i="128"/>
  <c r="H6" i="128"/>
  <c r="B6" i="126"/>
  <c r="B5" i="126" s="1"/>
  <c r="D32" i="141"/>
  <c r="P14" i="132"/>
  <c r="P18" i="130"/>
  <c r="D28" i="141"/>
  <c r="B6" i="53"/>
  <c r="N7" i="53"/>
  <c r="K11" i="7"/>
  <c r="K21" i="7"/>
  <c r="M6" i="129"/>
  <c r="J6" i="131"/>
  <c r="E6" i="53"/>
  <c r="E5" i="53" s="1"/>
  <c r="H11" i="7"/>
  <c r="H21" i="7"/>
  <c r="H20" i="7"/>
  <c r="H9" i="7"/>
  <c r="P11" i="130"/>
  <c r="P16" i="130"/>
  <c r="I4" i="132"/>
  <c r="J6" i="77"/>
  <c r="H5" i="77" s="1"/>
  <c r="L6" i="129"/>
  <c r="P10" i="130"/>
  <c r="P12" i="132"/>
  <c r="L6" i="127"/>
  <c r="J6" i="57"/>
  <c r="M4" i="132"/>
  <c r="K6" i="129"/>
  <c r="K5" i="129" s="1"/>
  <c r="E4" i="130"/>
  <c r="N18" i="127"/>
  <c r="H4" i="132"/>
  <c r="G6" i="131"/>
  <c r="P15" i="130"/>
  <c r="N19" i="131"/>
  <c r="P16" i="132"/>
  <c r="P9" i="132"/>
  <c r="I6" i="77"/>
  <c r="C6" i="77"/>
  <c r="D6" i="127"/>
  <c r="N10" i="53"/>
  <c r="B23" i="141"/>
  <c r="F6" i="77"/>
  <c r="N16" i="131"/>
  <c r="M6" i="131"/>
  <c r="H6" i="127"/>
  <c r="H5" i="127" s="1"/>
  <c r="P13" i="130"/>
  <c r="B4" i="132"/>
  <c r="P5" i="132"/>
  <c r="P19" i="132"/>
  <c r="N14" i="53"/>
  <c r="B10" i="141"/>
  <c r="D29" i="141"/>
  <c r="N11" i="131"/>
  <c r="E4" i="57"/>
  <c r="D10" i="141"/>
  <c r="J12" i="57"/>
  <c r="D30" i="141"/>
  <c r="F26" i="141"/>
  <c r="J10" i="57"/>
  <c r="N13" i="127"/>
  <c r="F31" i="141"/>
  <c r="B28" i="141"/>
  <c r="N15" i="131"/>
  <c r="B22" i="141"/>
  <c r="D19" i="141"/>
  <c r="E6" i="128"/>
  <c r="N13" i="128"/>
  <c r="N10" i="128"/>
  <c r="D23" i="163"/>
  <c r="J23" i="163" s="1"/>
  <c r="M23" i="163" s="1"/>
  <c r="D23" i="148"/>
  <c r="J23" i="148" s="1"/>
  <c r="M23" i="148" s="1"/>
  <c r="D8" i="128"/>
  <c r="D6" i="128" s="1"/>
  <c r="G6" i="128"/>
  <c r="N19" i="128"/>
  <c r="N17" i="128"/>
  <c r="P20" i="132"/>
  <c r="P11" i="132"/>
  <c r="N13" i="53"/>
  <c r="B14" i="141"/>
  <c r="D4" i="132"/>
  <c r="G6" i="53"/>
  <c r="N12" i="53"/>
  <c r="D12" i="141"/>
  <c r="G4" i="130"/>
  <c r="L6" i="53"/>
  <c r="K6" i="77"/>
  <c r="N12" i="129"/>
  <c r="P7" i="130"/>
  <c r="P18" i="132"/>
  <c r="H6" i="77"/>
  <c r="N9" i="53"/>
  <c r="D21" i="141"/>
  <c r="N19" i="53"/>
  <c r="P19" i="130"/>
  <c r="P15" i="132"/>
  <c r="P10" i="132"/>
  <c r="C6" i="129"/>
  <c r="B31" i="141"/>
  <c r="O4" i="132"/>
  <c r="C4" i="132"/>
  <c r="P5" i="130"/>
  <c r="B4" i="130"/>
  <c r="N17" i="53"/>
  <c r="N10" i="129"/>
  <c r="E20" i="7"/>
  <c r="E9" i="7"/>
  <c r="N20" i="127"/>
  <c r="I4" i="130"/>
  <c r="I6" i="53"/>
  <c r="H4" i="130"/>
  <c r="F4" i="130"/>
  <c r="M6" i="53"/>
  <c r="G6" i="129"/>
  <c r="D6" i="129"/>
  <c r="N9" i="7"/>
  <c r="B9" i="7"/>
  <c r="B20" i="7"/>
  <c r="K19" i="7"/>
  <c r="K7" i="7"/>
  <c r="K9" i="7"/>
  <c r="K20" i="7"/>
  <c r="M4" i="130"/>
  <c r="N4" i="132"/>
  <c r="B6" i="129"/>
  <c r="N7" i="129"/>
  <c r="P7" i="132"/>
  <c r="D6" i="131"/>
  <c r="N14" i="127"/>
  <c r="B18" i="141"/>
  <c r="F33" i="141"/>
  <c r="F10" i="141"/>
  <c r="F6" i="131"/>
  <c r="J14" i="57"/>
  <c r="F24" i="141"/>
  <c r="D18" i="141"/>
  <c r="B9" i="141"/>
  <c r="B29" i="141"/>
  <c r="D24" i="141"/>
  <c r="L6" i="131"/>
  <c r="D23" i="141"/>
  <c r="D11" i="141"/>
  <c r="D31" i="141"/>
  <c r="N14" i="131"/>
  <c r="N7" i="131"/>
  <c r="B6" i="131"/>
  <c r="B21" i="141"/>
  <c r="F11" i="141"/>
  <c r="N20" i="131"/>
  <c r="J5" i="57"/>
  <c r="B4" i="57"/>
  <c r="J4" i="57" s="1"/>
  <c r="F16" i="141"/>
  <c r="N17" i="127"/>
  <c r="B27" i="141"/>
  <c r="F14" i="141"/>
  <c r="B11" i="141"/>
  <c r="N18" i="131"/>
  <c r="H4" i="57"/>
  <c r="B13" i="141"/>
  <c r="D26" i="141"/>
  <c r="F21" i="141"/>
  <c r="B6" i="128"/>
  <c r="N7" i="128"/>
  <c r="C23" i="163"/>
  <c r="I23" i="163" s="1"/>
  <c r="L23" i="163" s="1"/>
  <c r="C23" i="148"/>
  <c r="I23" i="148" s="1"/>
  <c r="L23" i="148" s="1"/>
  <c r="C8" i="128"/>
  <c r="C6" i="128" s="1"/>
  <c r="M6" i="128"/>
  <c r="I6" i="128"/>
  <c r="J6" i="128"/>
  <c r="N18" i="128"/>
  <c r="K6" i="128"/>
  <c r="K5" i="128" s="1"/>
  <c r="D41" i="126"/>
  <c r="N15" i="128"/>
  <c r="N22" i="128"/>
  <c r="E6" i="77"/>
  <c r="K4" i="130"/>
  <c r="P20" i="130"/>
  <c r="N14" i="129"/>
  <c r="N10" i="127"/>
  <c r="L4" i="130"/>
  <c r="F4" i="132"/>
  <c r="D6" i="77"/>
  <c r="B5" i="77" s="1"/>
  <c r="F17" i="141"/>
  <c r="P17" i="132"/>
  <c r="G4" i="132"/>
  <c r="N8" i="129"/>
  <c r="E19" i="7"/>
  <c r="E7" i="7"/>
  <c r="N9" i="127"/>
  <c r="H7" i="7"/>
  <c r="H19" i="7"/>
  <c r="N9" i="129"/>
  <c r="D27" i="141"/>
  <c r="N20" i="53"/>
  <c r="L4" i="132"/>
  <c r="J4" i="132"/>
  <c r="K6" i="53"/>
  <c r="K5" i="53" s="1"/>
  <c r="H6" i="129"/>
  <c r="H5" i="129" s="1"/>
  <c r="I6" i="131"/>
  <c r="N15" i="127"/>
  <c r="E21" i="7"/>
  <c r="E11" i="7"/>
  <c r="N15" i="53"/>
  <c r="G6" i="77"/>
  <c r="E5" i="77" s="1"/>
  <c r="P13" i="132"/>
  <c r="P17" i="130"/>
  <c r="D4" i="130"/>
  <c r="N8" i="53"/>
  <c r="B7" i="7"/>
  <c r="N7" i="7"/>
  <c r="B19" i="7"/>
  <c r="F28" i="141"/>
  <c r="D17" i="141"/>
  <c r="F13" i="141"/>
  <c r="N13" i="131"/>
  <c r="J13" i="57"/>
  <c r="F4" i="57"/>
  <c r="D15" i="141"/>
  <c r="B12" i="141"/>
  <c r="N16" i="127"/>
  <c r="F29" i="141"/>
  <c r="F18" i="141"/>
  <c r="B15" i="141"/>
  <c r="N19" i="127"/>
  <c r="F32" i="141"/>
  <c r="J7" i="57"/>
  <c r="D22" i="141"/>
  <c r="N9" i="131"/>
  <c r="F20" i="141"/>
  <c r="D13" i="141"/>
  <c r="F9" i="141"/>
  <c r="B26" i="141"/>
  <c r="K6" i="131"/>
  <c r="D33" i="141"/>
  <c r="N11" i="127"/>
  <c r="J16" i="57"/>
  <c r="G4" i="57"/>
  <c r="J9" i="57"/>
  <c r="B22" i="131"/>
  <c r="B24" i="128"/>
  <c r="H33" i="157"/>
  <c r="H30" i="161"/>
  <c r="H23" i="155"/>
  <c r="H22" i="154"/>
  <c r="H27" i="156"/>
  <c r="H31" i="161"/>
  <c r="H29" i="156"/>
  <c r="H9" i="155"/>
  <c r="H33" i="161"/>
  <c r="H16" i="151"/>
  <c r="H9" i="151"/>
  <c r="H10" i="151"/>
  <c r="H23" i="161"/>
  <c r="H14" i="150"/>
  <c r="H12" i="151"/>
  <c r="H9" i="150"/>
  <c r="H15" i="161"/>
  <c r="H18" i="161"/>
  <c r="H19" i="155"/>
  <c r="I30" i="161"/>
  <c r="H21" i="161"/>
  <c r="H19" i="161"/>
  <c r="H24" i="161"/>
  <c r="H32" i="161"/>
  <c r="H13" i="161"/>
  <c r="H20" i="161"/>
  <c r="H17" i="161"/>
  <c r="H11" i="161"/>
  <c r="H28" i="161"/>
  <c r="H28" i="149"/>
  <c r="H29" i="161"/>
  <c r="H12" i="161"/>
  <c r="I21" i="161"/>
  <c r="I19" i="161"/>
  <c r="H27" i="161"/>
  <c r="H10" i="161"/>
  <c r="I33" i="161"/>
  <c r="H20" i="152"/>
  <c r="H27" i="152"/>
  <c r="H33" i="152"/>
  <c r="H32" i="152"/>
  <c r="H21" i="152"/>
  <c r="H11" i="152"/>
  <c r="H18" i="152"/>
  <c r="H16" i="152"/>
  <c r="H15" i="152"/>
  <c r="H23" i="152"/>
  <c r="H17" i="152"/>
  <c r="H30" i="152"/>
  <c r="H13" i="152"/>
  <c r="H19" i="152"/>
  <c r="H9" i="152"/>
  <c r="H24" i="152"/>
  <c r="H31" i="152"/>
  <c r="H14" i="152"/>
  <c r="H10" i="152"/>
  <c r="H26" i="152"/>
  <c r="H22" i="152"/>
  <c r="H29" i="152"/>
  <c r="H12" i="152"/>
  <c r="H28" i="152"/>
  <c r="H30" i="156"/>
  <c r="H33" i="160"/>
  <c r="H11" i="160"/>
  <c r="H22" i="160"/>
  <c r="H17" i="160"/>
  <c r="H20" i="160"/>
  <c r="H30" i="160"/>
  <c r="H23" i="160"/>
  <c r="H18" i="160"/>
  <c r="H13" i="160"/>
  <c r="H15" i="160"/>
  <c r="H14" i="160"/>
  <c r="H9" i="160"/>
  <c r="H29" i="160"/>
  <c r="H28" i="160"/>
  <c r="H31" i="160"/>
  <c r="H26" i="160"/>
  <c r="H27" i="160"/>
  <c r="H21" i="160"/>
  <c r="H16" i="160"/>
  <c r="H10" i="160"/>
  <c r="H32" i="160"/>
  <c r="H12" i="160"/>
  <c r="H24" i="160"/>
  <c r="H19" i="160"/>
  <c r="H10" i="159"/>
  <c r="H16" i="159"/>
  <c r="H19" i="159"/>
  <c r="H12" i="159"/>
  <c r="H15" i="159"/>
  <c r="H30" i="159"/>
  <c r="H22" i="159"/>
  <c r="H27" i="159"/>
  <c r="H32" i="159"/>
  <c r="H13" i="159"/>
  <c r="H17" i="159"/>
  <c r="H29" i="159"/>
  <c r="H9" i="159"/>
  <c r="H33" i="159"/>
  <c r="H18" i="159"/>
  <c r="H26" i="159"/>
  <c r="H28" i="159"/>
  <c r="H11" i="159"/>
  <c r="H20" i="159"/>
  <c r="H31" i="159"/>
  <c r="H24" i="159"/>
  <c r="H14" i="159"/>
  <c r="H21" i="159"/>
  <c r="H23" i="159"/>
  <c r="H16" i="150"/>
  <c r="H18" i="149"/>
  <c r="H17" i="151"/>
  <c r="H28" i="158"/>
  <c r="H23" i="157"/>
  <c r="H15" i="157"/>
  <c r="H19" i="156"/>
  <c r="H30" i="154"/>
  <c r="H17" i="150"/>
  <c r="H16" i="157"/>
  <c r="H19" i="151"/>
  <c r="H24" i="149"/>
  <c r="H17" i="156"/>
  <c r="H10" i="156"/>
  <c r="H14" i="155"/>
  <c r="H22" i="156"/>
  <c r="H33" i="150"/>
  <c r="H15" i="158"/>
  <c r="H15" i="155"/>
  <c r="H29" i="158"/>
  <c r="H21" i="149"/>
  <c r="H22" i="150"/>
  <c r="H33" i="155"/>
  <c r="H16" i="155"/>
  <c r="H23" i="150"/>
  <c r="H13" i="150"/>
  <c r="H20" i="157"/>
  <c r="H22" i="158"/>
  <c r="H29" i="151"/>
  <c r="H13" i="154"/>
  <c r="H11" i="154"/>
  <c r="H16" i="156"/>
  <c r="H30" i="158"/>
  <c r="H11" i="158"/>
  <c r="H31" i="150"/>
  <c r="H22" i="151"/>
  <c r="H15" i="150"/>
  <c r="H11" i="146"/>
  <c r="H9" i="158"/>
  <c r="H23" i="158"/>
  <c r="H18" i="158"/>
  <c r="H32" i="158"/>
  <c r="H13" i="158"/>
  <c r="H19" i="158"/>
  <c r="H27" i="158"/>
  <c r="H17" i="158"/>
  <c r="H24" i="158"/>
  <c r="H20" i="158"/>
  <c r="H16" i="158"/>
  <c r="H21" i="158"/>
  <c r="H14" i="158"/>
  <c r="H12" i="158"/>
  <c r="H26" i="158"/>
  <c r="H10" i="158"/>
  <c r="H33" i="158"/>
  <c r="H8" i="146"/>
  <c r="H22" i="157"/>
  <c r="H18" i="157"/>
  <c r="H13" i="157"/>
  <c r="H28" i="157"/>
  <c r="H19" i="157"/>
  <c r="H29" i="157"/>
  <c r="H24" i="157"/>
  <c r="H26" i="157"/>
  <c r="H14" i="157"/>
  <c r="H9" i="157"/>
  <c r="H32" i="157"/>
  <c r="H12" i="157"/>
  <c r="H27" i="157"/>
  <c r="H21" i="157"/>
  <c r="H11" i="157"/>
  <c r="H10" i="157"/>
  <c r="H32" i="156"/>
  <c r="H21" i="156"/>
  <c r="H14" i="156"/>
  <c r="H26" i="156"/>
  <c r="H9" i="156"/>
  <c r="H15" i="156"/>
  <c r="H24" i="156"/>
  <c r="H13" i="156"/>
  <c r="H20" i="156"/>
  <c r="H12" i="156"/>
  <c r="H33" i="156"/>
  <c r="H23" i="156"/>
  <c r="H31" i="156"/>
  <c r="H28" i="156"/>
  <c r="H11" i="156"/>
  <c r="H18" i="156"/>
  <c r="I23" i="155"/>
  <c r="I10" i="151"/>
  <c r="H10" i="146"/>
  <c r="H9" i="146"/>
  <c r="H7" i="146"/>
  <c r="H18" i="155"/>
  <c r="H32" i="155"/>
  <c r="H20" i="155"/>
  <c r="H28" i="155"/>
  <c r="H13" i="155"/>
  <c r="H10" i="155"/>
  <c r="H26" i="155"/>
  <c r="H11" i="155"/>
  <c r="I9" i="155"/>
  <c r="H21" i="155"/>
  <c r="H29" i="155"/>
  <c r="H12" i="155"/>
  <c r="H27" i="155"/>
  <c r="H17" i="155"/>
  <c r="H24" i="155"/>
  <c r="H31" i="155"/>
  <c r="H16" i="149"/>
  <c r="H16" i="154"/>
  <c r="H31" i="154"/>
  <c r="H28" i="154"/>
  <c r="H10" i="154"/>
  <c r="H17" i="154"/>
  <c r="H18" i="154"/>
  <c r="I22" i="154"/>
  <c r="H20" i="154"/>
  <c r="H9" i="154"/>
  <c r="H24" i="154"/>
  <c r="H19" i="154"/>
  <c r="H15" i="154"/>
  <c r="H26" i="154"/>
  <c r="H29" i="154"/>
  <c r="H12" i="154"/>
  <c r="H23" i="154"/>
  <c r="H33" i="154"/>
  <c r="H14" i="154"/>
  <c r="H21" i="154"/>
  <c r="H27" i="154"/>
  <c r="H32" i="154"/>
  <c r="H30" i="151"/>
  <c r="H33" i="151"/>
  <c r="H26" i="151"/>
  <c r="H20" i="151"/>
  <c r="H14" i="151"/>
  <c r="H28" i="151"/>
  <c r="H21" i="151"/>
  <c r="H24" i="151"/>
  <c r="H23" i="151"/>
  <c r="H11" i="151"/>
  <c r="H32" i="151"/>
  <c r="H18" i="151"/>
  <c r="H13" i="151"/>
  <c r="I16" i="151"/>
  <c r="H15" i="151"/>
  <c r="I9" i="151"/>
  <c r="H27" i="151"/>
  <c r="H31" i="151"/>
  <c r="H10" i="150"/>
  <c r="I14" i="150"/>
  <c r="H30" i="150"/>
  <c r="H28" i="150"/>
  <c r="H26" i="150"/>
  <c r="I22" i="150"/>
  <c r="H21" i="150"/>
  <c r="H29" i="150"/>
  <c r="H18" i="150"/>
  <c r="H11" i="150"/>
  <c r="H12" i="150"/>
  <c r="H27" i="150"/>
  <c r="H19" i="150"/>
  <c r="H24" i="150"/>
  <c r="H32" i="150"/>
  <c r="H20" i="150"/>
  <c r="E17" i="146"/>
  <c r="B11" i="146"/>
  <c r="H15" i="149"/>
  <c r="H13" i="149"/>
  <c r="H22" i="149"/>
  <c r="H26" i="149"/>
  <c r="H27" i="149"/>
  <c r="H12" i="149"/>
  <c r="H14" i="149"/>
  <c r="H9" i="149"/>
  <c r="H33" i="149"/>
  <c r="H23" i="149"/>
  <c r="H30" i="149"/>
  <c r="H10" i="149"/>
  <c r="H11" i="149"/>
  <c r="H20" i="149"/>
  <c r="B20" i="146"/>
  <c r="H19" i="149"/>
  <c r="H31" i="149"/>
  <c r="H29" i="149"/>
  <c r="H17" i="149"/>
  <c r="H32" i="149"/>
  <c r="E14" i="146"/>
  <c r="B17" i="146"/>
  <c r="E19" i="146"/>
  <c r="B19" i="146"/>
  <c r="B14" i="146"/>
  <c r="E20" i="146"/>
  <c r="E11" i="146"/>
  <c r="B18" i="146"/>
  <c r="E18" i="146"/>
  <c r="B21" i="146"/>
  <c r="E21" i="146"/>
  <c r="B8" i="146"/>
  <c r="E8" i="146"/>
  <c r="B15" i="146"/>
  <c r="E15" i="146"/>
  <c r="B10" i="146"/>
  <c r="E10" i="146"/>
  <c r="B13" i="146"/>
  <c r="E13" i="146"/>
  <c r="B16" i="146"/>
  <c r="E16" i="146"/>
  <c r="B6" i="146"/>
  <c r="B7" i="146"/>
  <c r="E7" i="146"/>
  <c r="E6" i="146"/>
  <c r="B9" i="146"/>
  <c r="E9" i="146"/>
  <c r="B12" i="146"/>
  <c r="E12" i="146"/>
  <c r="H18" i="146"/>
  <c r="H17" i="146"/>
  <c r="H16" i="146"/>
  <c r="H19" i="146"/>
  <c r="H14" i="146"/>
  <c r="H13" i="146"/>
  <c r="H12" i="146"/>
  <c r="H15" i="146"/>
  <c r="H6" i="146"/>
  <c r="H21" i="146"/>
  <c r="H20" i="146"/>
  <c r="J10" i="146"/>
  <c r="J8" i="146"/>
  <c r="G11" i="146"/>
  <c r="J11" i="146"/>
  <c r="J9" i="146"/>
  <c r="B22" i="126"/>
  <c r="D22" i="126"/>
  <c r="D11" i="146"/>
  <c r="C22" i="126"/>
  <c r="B7" i="159"/>
  <c r="B6" i="159"/>
  <c r="B6" i="160"/>
  <c r="B7" i="160"/>
  <c r="B7" i="149"/>
  <c r="B6" i="149"/>
  <c r="B6" i="151"/>
  <c r="B7" i="151"/>
  <c r="E9" i="149"/>
  <c r="D8" i="149"/>
  <c r="C21" i="149"/>
  <c r="C33" i="157"/>
  <c r="G27" i="161"/>
  <c r="C18" i="152"/>
  <c r="C30" i="161"/>
  <c r="E11" i="155"/>
  <c r="C16" i="159"/>
  <c r="G28" i="160"/>
  <c r="E19" i="149"/>
  <c r="G15" i="149"/>
  <c r="G14" i="157"/>
  <c r="E32" i="158"/>
  <c r="G11" i="160"/>
  <c r="C15" i="149"/>
  <c r="C13" i="149"/>
  <c r="G33" i="154"/>
  <c r="C22" i="157"/>
  <c r="C23" i="155"/>
  <c r="C22" i="150"/>
  <c r="G13" i="157"/>
  <c r="G23" i="158"/>
  <c r="G31" i="154"/>
  <c r="G23" i="149"/>
  <c r="C14" i="161"/>
  <c r="G28" i="150"/>
  <c r="C33" i="155"/>
  <c r="E15" i="151"/>
  <c r="E18" i="158"/>
  <c r="E29" i="149"/>
  <c r="E17" i="149"/>
  <c r="E32" i="149"/>
  <c r="G30" i="156"/>
  <c r="G20" i="154"/>
  <c r="G32" i="159"/>
  <c r="E18" i="154"/>
  <c r="E18" i="149"/>
  <c r="C22" i="149"/>
  <c r="C26" i="149"/>
  <c r="B25" i="149"/>
  <c r="C18" i="154"/>
  <c r="G27" i="151"/>
  <c r="C16" i="155"/>
  <c r="C23" i="150"/>
  <c r="G19" i="149"/>
  <c r="E20" i="149"/>
  <c r="C13" i="150"/>
  <c r="C22" i="154"/>
  <c r="E12" i="154"/>
  <c r="E14" i="161"/>
  <c r="C16" i="161"/>
  <c r="E26" i="149"/>
  <c r="D25" i="149"/>
  <c r="G11" i="149"/>
  <c r="C32" i="158"/>
  <c r="E11" i="154"/>
  <c r="E11" i="157"/>
  <c r="C27" i="149"/>
  <c r="G18" i="156"/>
  <c r="C13" i="158"/>
  <c r="C20" i="154"/>
  <c r="C21" i="150"/>
  <c r="G32" i="156"/>
  <c r="G27" i="157"/>
  <c r="E10" i="155"/>
  <c r="G33" i="158"/>
  <c r="B8" i="154"/>
  <c r="C9" i="154"/>
  <c r="E23" i="157"/>
  <c r="G12" i="160"/>
  <c r="E23" i="158"/>
  <c r="E18" i="157"/>
  <c r="G33" i="159"/>
  <c r="E21" i="155"/>
  <c r="E29" i="150"/>
  <c r="C20" i="157"/>
  <c r="G15" i="159"/>
  <c r="G24" i="155"/>
  <c r="G30" i="154"/>
  <c r="E24" i="157"/>
  <c r="C32" i="156"/>
  <c r="E20" i="159"/>
  <c r="E16" i="157"/>
  <c r="E28" i="156"/>
  <c r="G16" i="159"/>
  <c r="G30" i="161"/>
  <c r="C26" i="161"/>
  <c r="B25" i="161"/>
  <c r="E21" i="161"/>
  <c r="G23" i="151"/>
  <c r="G19" i="151"/>
  <c r="D25" i="160"/>
  <c r="E26" i="160"/>
  <c r="C19" i="158"/>
  <c r="E24" i="160"/>
  <c r="C29" i="150"/>
  <c r="E17" i="155"/>
  <c r="E31" i="158"/>
  <c r="G19" i="152"/>
  <c r="C15" i="160"/>
  <c r="E24" i="150"/>
  <c r="G13" i="155"/>
  <c r="G27" i="158"/>
  <c r="C16" i="152"/>
  <c r="G16" i="157"/>
  <c r="G23" i="150"/>
  <c r="C21" i="156"/>
  <c r="E22" i="156"/>
  <c r="G24" i="154"/>
  <c r="C22" i="158"/>
  <c r="C18" i="157"/>
  <c r="C32" i="159"/>
  <c r="G12" i="158"/>
  <c r="C13" i="157"/>
  <c r="E28" i="159"/>
  <c r="G32" i="150"/>
  <c r="E9" i="157"/>
  <c r="D8" i="157"/>
  <c r="E12" i="158"/>
  <c r="C13" i="155"/>
  <c r="E10" i="154"/>
  <c r="G24" i="157"/>
  <c r="C14" i="160"/>
  <c r="C27" i="158"/>
  <c r="G19" i="157"/>
  <c r="B8" i="160"/>
  <c r="C9" i="160"/>
  <c r="B8" i="159"/>
  <c r="C9" i="159"/>
  <c r="E27" i="159"/>
  <c r="E28" i="155"/>
  <c r="C10" i="155"/>
  <c r="C28" i="157"/>
  <c r="E33" i="156"/>
  <c r="G21" i="159"/>
  <c r="C19" i="157"/>
  <c r="G29" i="156"/>
  <c r="C18" i="159"/>
  <c r="C32" i="161"/>
  <c r="C26" i="159"/>
  <c r="B25" i="159"/>
  <c r="G14" i="151"/>
  <c r="E14" i="156"/>
  <c r="G17" i="154"/>
  <c r="G15" i="151"/>
  <c r="E21" i="151"/>
  <c r="C15" i="152"/>
  <c r="G19" i="161"/>
  <c r="C28" i="151"/>
  <c r="E16" i="156"/>
  <c r="G18" i="161"/>
  <c r="C13" i="161"/>
  <c r="E23" i="151"/>
  <c r="G12" i="156"/>
  <c r="C15" i="161"/>
  <c r="E9" i="151"/>
  <c r="D8" i="151"/>
  <c r="G23" i="156"/>
  <c r="G28" i="156"/>
  <c r="E28" i="154"/>
  <c r="G24" i="158"/>
  <c r="E19" i="157"/>
  <c r="E33" i="159"/>
  <c r="E15" i="158"/>
  <c r="E14" i="157"/>
  <c r="G29" i="159"/>
  <c r="G17" i="152"/>
  <c r="G19" i="156"/>
  <c r="E20" i="154"/>
  <c r="C21" i="151"/>
  <c r="C24" i="151"/>
  <c r="E20" i="152"/>
  <c r="E22" i="161"/>
  <c r="E29" i="151"/>
  <c r="G17" i="156"/>
  <c r="C20" i="161"/>
  <c r="G15" i="161"/>
  <c r="G24" i="151"/>
  <c r="C14" i="156"/>
  <c r="E16" i="161"/>
  <c r="E26" i="157"/>
  <c r="D25" i="157"/>
  <c r="C16" i="160"/>
  <c r="C18" i="150"/>
  <c r="E32" i="161"/>
  <c r="G22" i="156"/>
  <c r="C20" i="159"/>
  <c r="G14" i="150"/>
  <c r="G28" i="154"/>
  <c r="C17" i="158"/>
  <c r="E32" i="160"/>
  <c r="E13" i="159"/>
  <c r="C11" i="150"/>
  <c r="C24" i="154"/>
  <c r="E13" i="158"/>
  <c r="E27" i="160"/>
  <c r="C26" i="155"/>
  <c r="B25" i="155"/>
  <c r="C23" i="152"/>
  <c r="E19" i="155"/>
  <c r="C19" i="154"/>
  <c r="G17" i="157"/>
  <c r="E29" i="156"/>
  <c r="G17" i="159"/>
  <c r="G31" i="161"/>
  <c r="G24" i="156"/>
  <c r="C14" i="159"/>
  <c r="C28" i="161"/>
  <c r="C13" i="151"/>
  <c r="E14" i="151"/>
  <c r="G14" i="160"/>
  <c r="C29" i="157"/>
  <c r="C19" i="160"/>
  <c r="D25" i="150"/>
  <c r="E26" i="150"/>
  <c r="G14" i="155"/>
  <c r="G28" i="158"/>
  <c r="C17" i="152"/>
  <c r="F8" i="160"/>
  <c r="G9" i="160"/>
  <c r="G21" i="150"/>
  <c r="C11" i="155"/>
  <c r="C24" i="158"/>
  <c r="E13" i="152"/>
  <c r="D7" i="159"/>
  <c r="D6" i="159"/>
  <c r="D6" i="152"/>
  <c r="D7" i="152"/>
  <c r="D7" i="160"/>
  <c r="D6" i="160"/>
  <c r="F6" i="155"/>
  <c r="F7" i="155"/>
  <c r="F7" i="160"/>
  <c r="F6" i="160"/>
  <c r="B6" i="157"/>
  <c r="B7" i="157"/>
  <c r="B6" i="150"/>
  <c r="B7" i="150"/>
  <c r="B6" i="152"/>
  <c r="B7" i="152"/>
  <c r="B6" i="155"/>
  <c r="B7" i="155"/>
  <c r="G13" i="151"/>
  <c r="E23" i="149"/>
  <c r="E32" i="151"/>
  <c r="G14" i="149"/>
  <c r="C28" i="149"/>
  <c r="G27" i="155"/>
  <c r="E33" i="149"/>
  <c r="D25" i="156"/>
  <c r="E26" i="156"/>
  <c r="C10" i="159"/>
  <c r="E12" i="150"/>
  <c r="G29" i="149"/>
  <c r="G13" i="149"/>
  <c r="C29" i="151"/>
  <c r="C13" i="154"/>
  <c r="G31" i="151"/>
  <c r="G10" i="149"/>
  <c r="G30" i="149"/>
  <c r="C11" i="154"/>
  <c r="C31" i="158"/>
  <c r="C30" i="152"/>
  <c r="E16" i="149"/>
  <c r="L14" i="7"/>
  <c r="L22" i="7" s="1"/>
  <c r="E32" i="150"/>
  <c r="C11" i="160"/>
  <c r="C13" i="152"/>
  <c r="C20" i="158"/>
  <c r="G16" i="149"/>
  <c r="E33" i="154"/>
  <c r="G28" i="159"/>
  <c r="E29" i="155"/>
  <c r="C17" i="157"/>
  <c r="G21" i="157"/>
  <c r="C19" i="159"/>
  <c r="C27" i="156"/>
  <c r="C12" i="149"/>
  <c r="G24" i="149"/>
  <c r="C16" i="156"/>
  <c r="C30" i="155"/>
  <c r="G33" i="157"/>
  <c r="G14" i="154"/>
  <c r="E12" i="149"/>
  <c r="E12" i="152"/>
  <c r="B25" i="156"/>
  <c r="C26" i="156"/>
  <c r="F25" i="152"/>
  <c r="G26" i="152"/>
  <c r="E18" i="151"/>
  <c r="G13" i="158"/>
  <c r="C30" i="158"/>
  <c r="E12" i="155"/>
  <c r="G20" i="150"/>
  <c r="M14" i="7"/>
  <c r="M22" i="7" s="1"/>
  <c r="C27" i="161"/>
  <c r="E19" i="158"/>
  <c r="C11" i="158"/>
  <c r="C31" i="150"/>
  <c r="E24" i="151"/>
  <c r="G33" i="152"/>
  <c r="E12" i="161"/>
  <c r="C14" i="149"/>
  <c r="E13" i="156"/>
  <c r="C19" i="152"/>
  <c r="G22" i="160"/>
  <c r="E33" i="157"/>
  <c r="E24" i="159"/>
  <c r="E32" i="156"/>
  <c r="G33" i="149"/>
  <c r="G28" i="149"/>
  <c r="F8" i="149"/>
  <c r="G9" i="149"/>
  <c r="G28" i="151"/>
  <c r="E33" i="160"/>
  <c r="E28" i="160"/>
  <c r="E9" i="158"/>
  <c r="D8" i="158"/>
  <c r="C31" i="161"/>
  <c r="E23" i="150"/>
  <c r="C29" i="156"/>
  <c r="D25" i="159"/>
  <c r="E26" i="159"/>
  <c r="E17" i="150"/>
  <c r="E31" i="154"/>
  <c r="G19" i="158"/>
  <c r="C9" i="152"/>
  <c r="B8" i="152"/>
  <c r="G18" i="159"/>
  <c r="G13" i="150"/>
  <c r="G27" i="154"/>
  <c r="C16" i="158"/>
  <c r="C30" i="160"/>
  <c r="G17" i="155"/>
  <c r="B8" i="155"/>
  <c r="C9" i="155"/>
  <c r="G18" i="157"/>
  <c r="C21" i="155"/>
  <c r="E14" i="154"/>
  <c r="G29" i="157"/>
  <c r="C18" i="160"/>
  <c r="G10" i="154"/>
  <c r="G23" i="157"/>
  <c r="C13" i="160"/>
  <c r="G30" i="151"/>
  <c r="E18" i="161"/>
  <c r="G17" i="161"/>
  <c r="E33" i="158"/>
  <c r="E18" i="150"/>
  <c r="B8" i="156"/>
  <c r="C9" i="156"/>
  <c r="C15" i="154"/>
  <c r="E10" i="151"/>
  <c r="G18" i="151"/>
  <c r="F8" i="152"/>
  <c r="G9" i="152"/>
  <c r="C17" i="161"/>
  <c r="G26" i="151"/>
  <c r="F25" i="151"/>
  <c r="C15" i="156"/>
  <c r="E17" i="161"/>
  <c r="E10" i="161"/>
  <c r="C22" i="151"/>
  <c r="E11" i="156"/>
  <c r="G13" i="161"/>
  <c r="G30" i="159"/>
  <c r="G11" i="157"/>
  <c r="C24" i="156"/>
  <c r="G12" i="150"/>
  <c r="C10" i="161"/>
  <c r="E17" i="156"/>
  <c r="G14" i="159"/>
  <c r="C12" i="150"/>
  <c r="C26" i="154"/>
  <c r="B25" i="154"/>
  <c r="E14" i="158"/>
  <c r="G29" i="160"/>
  <c r="E21" i="154"/>
  <c r="G10" i="158"/>
  <c r="G23" i="160"/>
  <c r="E14" i="159"/>
  <c r="C9" i="149"/>
  <c r="B8" i="149"/>
  <c r="C27" i="150"/>
  <c r="C13" i="159"/>
  <c r="G31" i="156"/>
  <c r="C29" i="159"/>
  <c r="G18" i="150"/>
  <c r="G32" i="154"/>
  <c r="C21" i="158"/>
  <c r="E10" i="152"/>
  <c r="G22" i="159"/>
  <c r="C15" i="150"/>
  <c r="C29" i="154"/>
  <c r="E17" i="158"/>
  <c r="E31" i="160"/>
  <c r="G19" i="155"/>
  <c r="C24" i="157"/>
  <c r="E10" i="159"/>
  <c r="G23" i="155"/>
  <c r="G15" i="154"/>
  <c r="C31" i="157"/>
  <c r="E19" i="160"/>
  <c r="C12" i="154"/>
  <c r="C26" i="157"/>
  <c r="B25" i="157"/>
  <c r="E14" i="160"/>
  <c r="G30" i="152"/>
  <c r="C13" i="156"/>
  <c r="E32" i="155"/>
  <c r="G16" i="154"/>
  <c r="C14" i="158"/>
  <c r="C14" i="157"/>
  <c r="C28" i="159"/>
  <c r="E29" i="157"/>
  <c r="B8" i="157"/>
  <c r="C9" i="157"/>
  <c r="E23" i="159"/>
  <c r="G9" i="157"/>
  <c r="F8" i="157"/>
  <c r="G19" i="159"/>
  <c r="E15" i="150"/>
  <c r="E15" i="161"/>
  <c r="C20" i="156"/>
  <c r="E17" i="159"/>
  <c r="E13" i="150"/>
  <c r="E27" i="154"/>
  <c r="G15" i="158"/>
  <c r="C31" i="160"/>
  <c r="G10" i="159"/>
  <c r="F8" i="150"/>
  <c r="G9" i="150"/>
  <c r="G22" i="154"/>
  <c r="C12" i="158"/>
  <c r="B25" i="160"/>
  <c r="C26" i="160"/>
  <c r="G20" i="161"/>
  <c r="G15" i="156"/>
  <c r="G11" i="156"/>
  <c r="E19" i="154"/>
  <c r="G16" i="158"/>
  <c r="E15" i="157"/>
  <c r="E29" i="159"/>
  <c r="C32" i="157"/>
  <c r="E10" i="157"/>
  <c r="G24" i="159"/>
  <c r="E22" i="155"/>
  <c r="E33" i="152"/>
  <c r="E14" i="150"/>
  <c r="E15" i="152"/>
  <c r="E12" i="151"/>
  <c r="E26" i="155"/>
  <c r="D25" i="155"/>
  <c r="G28" i="152"/>
  <c r="C32" i="160"/>
  <c r="E33" i="150"/>
  <c r="G21" i="155"/>
  <c r="C24" i="152"/>
  <c r="E17" i="151"/>
  <c r="G12" i="154"/>
  <c r="C12" i="157"/>
  <c r="E29" i="158"/>
  <c r="G15" i="155"/>
  <c r="G11" i="154"/>
  <c r="C27" i="157"/>
  <c r="E15" i="160"/>
  <c r="G29" i="158"/>
  <c r="C21" i="157"/>
  <c r="E10" i="160"/>
  <c r="E30" i="156"/>
  <c r="E23" i="155"/>
  <c r="F8" i="154"/>
  <c r="G9" i="154"/>
  <c r="G24" i="150"/>
  <c r="E13" i="151"/>
  <c r="C24" i="160"/>
  <c r="G11" i="161"/>
  <c r="C23" i="151"/>
  <c r="E12" i="156"/>
  <c r="G14" i="161"/>
  <c r="C31" i="152"/>
  <c r="E19" i="151"/>
  <c r="E33" i="155"/>
  <c r="C11" i="161"/>
  <c r="D7" i="150"/>
  <c r="D6" i="150"/>
  <c r="D6" i="158"/>
  <c r="D7" i="158"/>
  <c r="D6" i="154"/>
  <c r="D7" i="154"/>
  <c r="F7" i="156"/>
  <c r="F6" i="156"/>
  <c r="F7" i="161"/>
  <c r="F6" i="161"/>
  <c r="F6" i="151"/>
  <c r="F7" i="151"/>
  <c r="M6" i="7"/>
  <c r="M18" i="7" s="1"/>
  <c r="B6" i="154"/>
  <c r="B7" i="154"/>
  <c r="B7" i="161"/>
  <c r="B6" i="161"/>
  <c r="B6" i="158"/>
  <c r="B7" i="158"/>
  <c r="E10" i="150"/>
  <c r="E11" i="160"/>
  <c r="E21" i="159"/>
  <c r="E27" i="149"/>
  <c r="G20" i="158"/>
  <c r="C16" i="150"/>
  <c r="E24" i="156"/>
  <c r="E26" i="154"/>
  <c r="D25" i="154"/>
  <c r="G31" i="149"/>
  <c r="E23" i="154"/>
  <c r="E18" i="155"/>
  <c r="E28" i="157"/>
  <c r="E9" i="154"/>
  <c r="D8" i="154"/>
  <c r="C30" i="156"/>
  <c r="E11" i="152"/>
  <c r="E26" i="152"/>
  <c r="D25" i="152"/>
  <c r="C33" i="149"/>
  <c r="C23" i="149"/>
  <c r="G23" i="159"/>
  <c r="E21" i="150"/>
  <c r="G27" i="159"/>
  <c r="D8" i="152"/>
  <c r="E9" i="152"/>
  <c r="C30" i="149"/>
  <c r="G20" i="149"/>
  <c r="G29" i="152"/>
  <c r="G10" i="161"/>
  <c r="C18" i="149"/>
  <c r="C10" i="149"/>
  <c r="E32" i="159"/>
  <c r="C22" i="155"/>
  <c r="C33" i="161"/>
  <c r="E15" i="159"/>
  <c r="E13" i="149"/>
  <c r="C22" i="160"/>
  <c r="G28" i="157"/>
  <c r="C23" i="154"/>
  <c r="C17" i="151"/>
  <c r="G21" i="160"/>
  <c r="E18" i="152"/>
  <c r="E26" i="158"/>
  <c r="D25" i="158"/>
  <c r="E10" i="149"/>
  <c r="E22" i="149"/>
  <c r="E18" i="156"/>
  <c r="C16" i="151"/>
  <c r="G13" i="156"/>
  <c r="G20" i="151"/>
  <c r="C28" i="158"/>
  <c r="G14" i="156"/>
  <c r="G33" i="155"/>
  <c r="C23" i="157"/>
  <c r="G20" i="159"/>
  <c r="C11" i="149"/>
  <c r="C20" i="149"/>
  <c r="E16" i="152"/>
  <c r="G10" i="150"/>
  <c r="E22" i="160"/>
  <c r="C15" i="157"/>
  <c r="E16" i="154"/>
  <c r="C18" i="161"/>
  <c r="G19" i="150"/>
  <c r="G11" i="159"/>
  <c r="G20" i="152"/>
  <c r="C15" i="151"/>
  <c r="C29" i="155"/>
  <c r="E31" i="152"/>
  <c r="C14" i="152"/>
  <c r="E11" i="151"/>
  <c r="E24" i="155"/>
  <c r="G27" i="152"/>
  <c r="G23" i="152"/>
  <c r="G31" i="158"/>
  <c r="E29" i="152"/>
  <c r="E28" i="150"/>
  <c r="B8" i="151"/>
  <c r="C9" i="151"/>
  <c r="C30" i="159"/>
  <c r="E17" i="157"/>
  <c r="G13" i="160"/>
  <c r="G22" i="150"/>
  <c r="C12" i="155"/>
  <c r="C26" i="158"/>
  <c r="B25" i="158"/>
  <c r="E14" i="152"/>
  <c r="E30" i="159"/>
  <c r="C19" i="150"/>
  <c r="C33" i="154"/>
  <c r="E21" i="158"/>
  <c r="G10" i="152"/>
  <c r="C19" i="156"/>
  <c r="C27" i="151"/>
  <c r="E24" i="152"/>
  <c r="E10" i="156"/>
  <c r="C27" i="155"/>
  <c r="C14" i="154"/>
  <c r="E11" i="158"/>
  <c r="G12" i="157"/>
  <c r="G26" i="159"/>
  <c r="F25" i="159"/>
  <c r="F25" i="157"/>
  <c r="G26" i="157"/>
  <c r="G33" i="156"/>
  <c r="C22" i="159"/>
  <c r="C10" i="158"/>
  <c r="C27" i="159"/>
  <c r="E31" i="151"/>
  <c r="G21" i="152"/>
  <c r="B8" i="150"/>
  <c r="C9" i="150"/>
  <c r="C10" i="152"/>
  <c r="G9" i="151"/>
  <c r="F8" i="151"/>
  <c r="G22" i="155"/>
  <c r="C26" i="152"/>
  <c r="B25" i="152"/>
  <c r="F25" i="160"/>
  <c r="G26" i="160"/>
  <c r="G30" i="150"/>
  <c r="C19" i="155"/>
  <c r="C33" i="158"/>
  <c r="E21" i="152"/>
  <c r="E27" i="150"/>
  <c r="G21" i="154"/>
  <c r="E23" i="161"/>
  <c r="E22" i="150"/>
  <c r="C17" i="159"/>
  <c r="C22" i="152"/>
  <c r="E16" i="151"/>
  <c r="E30" i="155"/>
  <c r="G32" i="152"/>
  <c r="G16" i="152"/>
  <c r="G12" i="151"/>
  <c r="G26" i="155"/>
  <c r="F25" i="155"/>
  <c r="C29" i="152"/>
  <c r="G24" i="161"/>
  <c r="G33" i="150"/>
  <c r="G11" i="151"/>
  <c r="E9" i="160"/>
  <c r="D8" i="160"/>
  <c r="G22" i="157"/>
  <c r="G17" i="160"/>
  <c r="C24" i="150"/>
  <c r="E13" i="155"/>
  <c r="E27" i="158"/>
  <c r="G15" i="152"/>
  <c r="C33" i="159"/>
  <c r="E20" i="150"/>
  <c r="G9" i="155"/>
  <c r="F8" i="155"/>
  <c r="G22" i="158"/>
  <c r="C12" i="152"/>
  <c r="C17" i="155"/>
  <c r="E12" i="157"/>
  <c r="E20" i="158"/>
  <c r="C29" i="160"/>
  <c r="E9" i="156"/>
  <c r="D8" i="156"/>
  <c r="C21" i="154"/>
  <c r="E10" i="158"/>
  <c r="G24" i="160"/>
  <c r="E17" i="154"/>
  <c r="E31" i="157"/>
  <c r="G19" i="160"/>
  <c r="C27" i="154"/>
  <c r="C28" i="152"/>
  <c r="G11" i="150"/>
  <c r="G12" i="152"/>
  <c r="C11" i="151"/>
  <c r="C24" i="155"/>
  <c r="E27" i="152"/>
  <c r="E29" i="160"/>
  <c r="C32" i="150"/>
  <c r="E20" i="155"/>
  <c r="G22" i="152"/>
  <c r="G28" i="155"/>
  <c r="G31" i="157"/>
  <c r="F25" i="158"/>
  <c r="G26" i="158"/>
  <c r="G13" i="152"/>
  <c r="C12" i="156"/>
  <c r="E9" i="159"/>
  <c r="D8" i="159"/>
  <c r="E9" i="150"/>
  <c r="D8" i="150"/>
  <c r="E22" i="154"/>
  <c r="G11" i="158"/>
  <c r="C27" i="160"/>
  <c r="G18" i="154"/>
  <c r="G32" i="157"/>
  <c r="C21" i="160"/>
  <c r="E26" i="151"/>
  <c r="D25" i="151"/>
  <c r="C33" i="156"/>
  <c r="E21" i="157"/>
  <c r="C32" i="154"/>
  <c r="G16" i="161"/>
  <c r="C23" i="156"/>
  <c r="E12" i="159"/>
  <c r="D25" i="161"/>
  <c r="E26" i="161"/>
  <c r="E27" i="161"/>
  <c r="C31" i="151"/>
  <c r="E19" i="156"/>
  <c r="G21" i="161"/>
  <c r="G10" i="160"/>
  <c r="G16" i="150"/>
  <c r="G29" i="150"/>
  <c r="E18" i="159"/>
  <c r="C11" i="157"/>
  <c r="G31" i="159"/>
  <c r="C20" i="150"/>
  <c r="E9" i="155"/>
  <c r="D8" i="155"/>
  <c r="E22" i="158"/>
  <c r="G11" i="152"/>
  <c r="C24" i="159"/>
  <c r="E16" i="150"/>
  <c r="E30" i="154"/>
  <c r="G18" i="158"/>
  <c r="G32" i="160"/>
  <c r="G27" i="160"/>
  <c r="C12" i="160"/>
  <c r="C31" i="155"/>
  <c r="E15" i="155"/>
  <c r="G30" i="157"/>
  <c r="C10" i="157"/>
  <c r="C23" i="159"/>
  <c r="E20" i="157"/>
  <c r="C31" i="156"/>
  <c r="E19" i="159"/>
  <c r="E33" i="161"/>
  <c r="D7" i="156"/>
  <c r="D6" i="156"/>
  <c r="D7" i="149"/>
  <c r="D6" i="149"/>
  <c r="D7" i="161"/>
  <c r="D6" i="161"/>
  <c r="F6" i="159"/>
  <c r="F7" i="159"/>
  <c r="D7" i="155"/>
  <c r="D6" i="155"/>
  <c r="D6" i="157"/>
  <c r="D7" i="157"/>
  <c r="D7" i="151"/>
  <c r="D6" i="151"/>
  <c r="F6" i="149"/>
  <c r="F7" i="149"/>
  <c r="F6" i="154"/>
  <c r="F7" i="154"/>
  <c r="F6" i="150"/>
  <c r="F7" i="150"/>
  <c r="F7" i="158"/>
  <c r="F6" i="158"/>
  <c r="F6" i="157"/>
  <c r="F7" i="157"/>
  <c r="F6" i="152"/>
  <c r="F7" i="152"/>
  <c r="B7" i="156"/>
  <c r="B6" i="156"/>
  <c r="L6" i="7"/>
  <c r="L18" i="7" s="1"/>
  <c r="C16" i="149"/>
  <c r="G12" i="161"/>
  <c r="G12" i="149"/>
  <c r="C30" i="154"/>
  <c r="G27" i="149"/>
  <c r="C17" i="150"/>
  <c r="G20" i="156"/>
  <c r="E30" i="149"/>
  <c r="G13" i="159"/>
  <c r="E16" i="158"/>
  <c r="C22" i="161"/>
  <c r="G33" i="160"/>
  <c r="G14" i="158"/>
  <c r="G16" i="160"/>
  <c r="E22" i="157"/>
  <c r="C16" i="157"/>
  <c r="C10" i="151"/>
  <c r="G21" i="149"/>
  <c r="E14" i="149"/>
  <c r="C33" i="160"/>
  <c r="G10" i="155"/>
  <c r="G17" i="150"/>
  <c r="E15" i="149"/>
  <c r="C23" i="161"/>
  <c r="C19" i="149"/>
  <c r="E11" i="150"/>
  <c r="C19" i="151"/>
  <c r="E23" i="152"/>
  <c r="G31" i="152"/>
  <c r="G32" i="149"/>
  <c r="C24" i="149"/>
  <c r="E31" i="149"/>
  <c r="E11" i="149"/>
  <c r="E21" i="156"/>
  <c r="E24" i="154"/>
  <c r="E29" i="161"/>
  <c r="G21" i="158"/>
  <c r="G17" i="149"/>
  <c r="G18" i="149"/>
  <c r="F8" i="158"/>
  <c r="G9" i="158"/>
  <c r="C17" i="160"/>
  <c r="E24" i="149"/>
  <c r="F25" i="149"/>
  <c r="G26" i="149"/>
  <c r="G22" i="149"/>
  <c r="E27" i="151"/>
  <c r="C20" i="160"/>
  <c r="G27" i="150"/>
  <c r="E12" i="160"/>
  <c r="G14" i="152"/>
  <c r="C31" i="149"/>
  <c r="C29" i="149"/>
  <c r="C17" i="149"/>
  <c r="C17" i="156"/>
  <c r="G29" i="155"/>
  <c r="E30" i="160"/>
  <c r="C10" i="156"/>
  <c r="C10" i="150"/>
  <c r="C12" i="159"/>
  <c r="E19" i="161"/>
  <c r="G20" i="155"/>
  <c r="E21" i="149"/>
  <c r="C32" i="149"/>
  <c r="E28" i="149"/>
  <c r="C12" i="151"/>
  <c r="G23" i="154"/>
  <c r="G17" i="158"/>
  <c r="C14" i="155"/>
  <c r="E28" i="161"/>
  <c r="F25" i="156"/>
  <c r="G26" i="156"/>
  <c r="C15" i="159"/>
  <c r="C29" i="161"/>
  <c r="G32" i="161"/>
  <c r="G33" i="151"/>
  <c r="C22" i="156"/>
  <c r="E11" i="159"/>
  <c r="E24" i="161"/>
  <c r="C33" i="150"/>
  <c r="C23" i="160"/>
  <c r="C20" i="152"/>
  <c r="E15" i="154"/>
  <c r="G12" i="155"/>
  <c r="C14" i="150"/>
  <c r="E31" i="150"/>
  <c r="E13" i="160"/>
  <c r="E32" i="152"/>
  <c r="E20" i="151"/>
  <c r="G9" i="156"/>
  <c r="F8" i="156"/>
  <c r="C12" i="161"/>
  <c r="C27" i="152"/>
  <c r="G16" i="151"/>
  <c r="G30" i="155"/>
  <c r="C33" i="152"/>
  <c r="E15" i="156"/>
  <c r="E32" i="154"/>
  <c r="G27" i="156"/>
  <c r="C15" i="158"/>
  <c r="E17" i="160"/>
  <c r="G32" i="155"/>
  <c r="G19" i="154"/>
  <c r="B8" i="158"/>
  <c r="C9" i="158"/>
  <c r="E23" i="160"/>
  <c r="C16" i="154"/>
  <c r="C30" i="157"/>
  <c r="E18" i="160"/>
  <c r="E14" i="155"/>
  <c r="E31" i="156"/>
  <c r="G26" i="154"/>
  <c r="F25" i="154"/>
  <c r="G32" i="151"/>
  <c r="E30" i="151"/>
  <c r="C32" i="152"/>
  <c r="G28" i="161"/>
  <c r="C32" i="151"/>
  <c r="E20" i="156"/>
  <c r="G9" i="159"/>
  <c r="F8" i="159"/>
  <c r="G22" i="161"/>
  <c r="C21" i="161"/>
  <c r="E28" i="151"/>
  <c r="G16" i="156"/>
  <c r="C19" i="161"/>
  <c r="G29" i="154"/>
  <c r="E31" i="159"/>
  <c r="C23" i="158"/>
  <c r="G16" i="155"/>
  <c r="G13" i="154"/>
  <c r="G33" i="161"/>
  <c r="C28" i="156"/>
  <c r="E16" i="159"/>
  <c r="E30" i="161"/>
  <c r="E23" i="156"/>
  <c r="G12" i="159"/>
  <c r="F25" i="161"/>
  <c r="G26" i="161"/>
  <c r="G11" i="155"/>
  <c r="C18" i="155"/>
  <c r="E19" i="150"/>
  <c r="G10" i="151"/>
  <c r="G18" i="160"/>
  <c r="B8" i="161"/>
  <c r="C9" i="161"/>
  <c r="G21" i="151"/>
  <c r="C11" i="156"/>
  <c r="E13" i="161"/>
  <c r="E28" i="152"/>
  <c r="C18" i="151"/>
  <c r="C32" i="155"/>
  <c r="F8" i="161"/>
  <c r="G9" i="161"/>
  <c r="C30" i="151"/>
  <c r="E22" i="151"/>
  <c r="G31" i="160"/>
  <c r="E24" i="158"/>
  <c r="C28" i="160"/>
  <c r="E30" i="150"/>
  <c r="G18" i="155"/>
  <c r="G32" i="158"/>
  <c r="C21" i="152"/>
  <c r="E16" i="160"/>
  <c r="F25" i="150"/>
  <c r="G26" i="150"/>
  <c r="C15" i="155"/>
  <c r="C29" i="158"/>
  <c r="E17" i="152"/>
  <c r="C30" i="150"/>
  <c r="G10" i="156"/>
  <c r="G10" i="157"/>
  <c r="E29" i="154"/>
  <c r="C33" i="151"/>
  <c r="E11" i="161"/>
  <c r="E31" i="161"/>
  <c r="E33" i="151"/>
  <c r="G21" i="156"/>
  <c r="C11" i="159"/>
  <c r="C24" i="161"/>
  <c r="G23" i="161"/>
  <c r="G29" i="151"/>
  <c r="C18" i="156"/>
  <c r="E20" i="161"/>
  <c r="G15" i="150"/>
  <c r="C26" i="151"/>
  <c r="B25" i="151"/>
  <c r="C11" i="152"/>
  <c r="G30" i="158"/>
  <c r="G30" i="160"/>
  <c r="G31" i="150"/>
  <c r="C20" i="155"/>
  <c r="E22" i="152"/>
  <c r="E20" i="160"/>
  <c r="C28" i="150"/>
  <c r="E16" i="155"/>
  <c r="E30" i="158"/>
  <c r="G18" i="152"/>
  <c r="C20" i="151"/>
  <c r="E27" i="156"/>
  <c r="E13" i="157"/>
  <c r="C31" i="154"/>
  <c r="E28" i="158"/>
  <c r="G20" i="157"/>
  <c r="C10" i="160"/>
  <c r="C18" i="158"/>
  <c r="G15" i="157"/>
  <c r="C31" i="159"/>
  <c r="G22" i="151"/>
  <c r="E21" i="160"/>
  <c r="C28" i="154"/>
  <c r="G29" i="161"/>
  <c r="B25" i="150"/>
  <c r="C26" i="150"/>
  <c r="E22" i="159"/>
  <c r="G24" i="152"/>
  <c r="G17" i="151"/>
  <c r="G31" i="155"/>
  <c r="D8" i="161"/>
  <c r="E9" i="161"/>
  <c r="E19" i="152"/>
  <c r="C14" i="151"/>
  <c r="C28" i="155"/>
  <c r="E30" i="152"/>
  <c r="C10" i="154"/>
  <c r="E31" i="155"/>
  <c r="E30" i="157"/>
  <c r="C21" i="159"/>
  <c r="E27" i="155"/>
  <c r="C17" i="154"/>
  <c r="E32" i="157"/>
  <c r="G20" i="160"/>
  <c r="E13" i="154"/>
  <c r="E27" i="157"/>
  <c r="G15" i="160"/>
  <c r="E14" i="141" l="1"/>
  <c r="C30" i="141"/>
  <c r="C17" i="141"/>
  <c r="C26" i="141"/>
  <c r="G9" i="141"/>
  <c r="C15" i="141"/>
  <c r="G18" i="141"/>
  <c r="C12" i="141"/>
  <c r="F7" i="141"/>
  <c r="G21" i="141"/>
  <c r="D25" i="141"/>
  <c r="C21" i="141"/>
  <c r="E11" i="141"/>
  <c r="C9" i="141"/>
  <c r="G33" i="141"/>
  <c r="C31" i="141"/>
  <c r="C14" i="141"/>
  <c r="E19" i="141"/>
  <c r="C22" i="141"/>
  <c r="C28" i="141"/>
  <c r="G26" i="141"/>
  <c r="C10" i="141"/>
  <c r="C23" i="141"/>
  <c r="C14" i="7"/>
  <c r="C22" i="7" s="1"/>
  <c r="C8" i="148"/>
  <c r="E16" i="141"/>
  <c r="C20" i="141"/>
  <c r="D8" i="141"/>
  <c r="G22" i="141"/>
  <c r="G12" i="141"/>
  <c r="G27" i="141"/>
  <c r="D6" i="148"/>
  <c r="D6" i="7"/>
  <c r="D18" i="7" s="1"/>
  <c r="E33" i="141"/>
  <c r="E13" i="141"/>
  <c r="G20" i="141"/>
  <c r="G29" i="141"/>
  <c r="E15" i="141"/>
  <c r="G13" i="141"/>
  <c r="C11" i="141"/>
  <c r="C27" i="141"/>
  <c r="B8" i="141"/>
  <c r="E18" i="141"/>
  <c r="G24" i="141"/>
  <c r="C18" i="141"/>
  <c r="E21" i="141"/>
  <c r="D19" i="148"/>
  <c r="G14" i="7"/>
  <c r="G22" i="7" s="1"/>
  <c r="D17" i="148"/>
  <c r="G6" i="7"/>
  <c r="G18" i="7" s="1"/>
  <c r="F25" i="141"/>
  <c r="E29" i="141"/>
  <c r="E28" i="141"/>
  <c r="E9" i="141"/>
  <c r="C32" i="141"/>
  <c r="C24" i="141"/>
  <c r="G30" i="141"/>
  <c r="C33" i="141"/>
  <c r="C16" i="141"/>
  <c r="G15" i="141"/>
  <c r="D8" i="163"/>
  <c r="J14" i="7"/>
  <c r="J22" i="7" s="1"/>
  <c r="C17" i="148"/>
  <c r="F6" i="7"/>
  <c r="F18" i="7" s="1"/>
  <c r="B25" i="141"/>
  <c r="E22" i="141"/>
  <c r="G32" i="141"/>
  <c r="G28" i="141"/>
  <c r="E27" i="141"/>
  <c r="G17" i="141"/>
  <c r="D6" i="163"/>
  <c r="J6" i="7"/>
  <c r="J18" i="7" s="1"/>
  <c r="E31" i="141"/>
  <c r="E24" i="141"/>
  <c r="G10" i="141"/>
  <c r="C6" i="7"/>
  <c r="C18" i="7" s="1"/>
  <c r="C6" i="148"/>
  <c r="G31" i="141"/>
  <c r="B6" i="141"/>
  <c r="C19" i="148"/>
  <c r="F14" i="7"/>
  <c r="F22" i="7" s="1"/>
  <c r="D14" i="7"/>
  <c r="D22" i="7" s="1"/>
  <c r="D8" i="148"/>
  <c r="G23" i="141"/>
  <c r="E20" i="141"/>
  <c r="G19" i="141"/>
  <c r="C19" i="141"/>
  <c r="F8" i="141"/>
  <c r="E17" i="141"/>
  <c r="C6" i="163"/>
  <c r="I6" i="7"/>
  <c r="I18" i="7" s="1"/>
  <c r="F6" i="141"/>
  <c r="E26" i="141"/>
  <c r="C13" i="141"/>
  <c r="G14" i="141"/>
  <c r="G16" i="141"/>
  <c r="G11" i="141"/>
  <c r="E23" i="141"/>
  <c r="C29" i="141"/>
  <c r="C8" i="163"/>
  <c r="I14" i="7"/>
  <c r="I22" i="7" s="1"/>
  <c r="E12" i="141"/>
  <c r="D7" i="141"/>
  <c r="E30" i="141"/>
  <c r="E10" i="141"/>
  <c r="E32" i="141"/>
  <c r="B7" i="141"/>
  <c r="H12" i="141"/>
  <c r="H21" i="141"/>
  <c r="H32" i="141"/>
  <c r="H18" i="141"/>
  <c r="H14" i="141"/>
  <c r="H16" i="141"/>
  <c r="I9" i="161"/>
  <c r="H9" i="161"/>
  <c r="I17" i="157"/>
  <c r="H17" i="157"/>
  <c r="B5" i="128"/>
  <c r="P4" i="130"/>
  <c r="N5" i="53"/>
  <c r="B5" i="53"/>
  <c r="H5" i="128"/>
  <c r="E5" i="131"/>
  <c r="B5" i="127"/>
  <c r="H13" i="141"/>
  <c r="H22" i="141"/>
  <c r="H24" i="141"/>
  <c r="H31" i="141"/>
  <c r="H10" i="141"/>
  <c r="H30" i="141"/>
  <c r="I30" i="157"/>
  <c r="H30" i="157"/>
  <c r="I22" i="161"/>
  <c r="H22" i="161"/>
  <c r="I22" i="155"/>
  <c r="H22" i="155"/>
  <c r="I31" i="158"/>
  <c r="H31" i="158"/>
  <c r="I14" i="161"/>
  <c r="H14" i="161"/>
  <c r="K5" i="131"/>
  <c r="B5" i="131"/>
  <c r="N5" i="129"/>
  <c r="B5" i="129"/>
  <c r="N8" i="128"/>
  <c r="K5" i="127"/>
  <c r="N5" i="127"/>
  <c r="H26" i="141"/>
  <c r="H11" i="141"/>
  <c r="H28" i="141"/>
  <c r="H33" i="141"/>
  <c r="H29" i="141"/>
  <c r="H23" i="141"/>
  <c r="I31" i="157"/>
  <c r="H31" i="157"/>
  <c r="I30" i="155"/>
  <c r="H30" i="155"/>
  <c r="I26" i="161"/>
  <c r="H26" i="161"/>
  <c r="N5" i="131"/>
  <c r="P4" i="132"/>
  <c r="H23" i="148"/>
  <c r="B22" i="148"/>
  <c r="K22" i="148" s="1"/>
  <c r="E5" i="127"/>
  <c r="H5" i="53"/>
  <c r="B23" i="126"/>
  <c r="H15" i="141"/>
  <c r="H27" i="141"/>
  <c r="H20" i="141"/>
  <c r="H17" i="141"/>
  <c r="H9" i="141"/>
  <c r="H19" i="141"/>
  <c r="I16" i="161"/>
  <c r="H16" i="161"/>
  <c r="N5" i="128"/>
  <c r="E5" i="128"/>
  <c r="E7" i="126"/>
  <c r="E9" i="126"/>
  <c r="E13" i="126"/>
  <c r="E11" i="126"/>
  <c r="E12" i="126"/>
  <c r="E8" i="126"/>
  <c r="E10" i="126"/>
  <c r="E14" i="126"/>
  <c r="B40" i="126"/>
  <c r="H23" i="163"/>
  <c r="B22" i="163"/>
  <c r="K22" i="163" s="1"/>
  <c r="H5" i="131"/>
  <c r="I27" i="156"/>
  <c r="I29" i="156"/>
  <c r="I31" i="161"/>
  <c r="H6" i="150"/>
  <c r="J15" i="146"/>
  <c r="G6" i="146"/>
  <c r="G10" i="146"/>
  <c r="G8" i="146"/>
  <c r="I31" i="149"/>
  <c r="I11" i="149"/>
  <c r="I33" i="149"/>
  <c r="I15" i="149"/>
  <c r="I32" i="150"/>
  <c r="I12" i="150"/>
  <c r="I21" i="150"/>
  <c r="I30" i="150"/>
  <c r="I13" i="151"/>
  <c r="I23" i="151"/>
  <c r="I14" i="151"/>
  <c r="I30" i="151"/>
  <c r="I32" i="154"/>
  <c r="I33" i="154"/>
  <c r="I26" i="154"/>
  <c r="I9" i="154"/>
  <c r="I17" i="154"/>
  <c r="I16" i="154"/>
  <c r="I17" i="155"/>
  <c r="I11" i="155"/>
  <c r="I28" i="155"/>
  <c r="J7" i="146"/>
  <c r="I31" i="156"/>
  <c r="I20" i="156"/>
  <c r="I9" i="156"/>
  <c r="I14" i="156"/>
  <c r="I10" i="157"/>
  <c r="I12" i="157"/>
  <c r="I26" i="157"/>
  <c r="I19" i="157"/>
  <c r="I22" i="157"/>
  <c r="I26" i="158"/>
  <c r="I16" i="158"/>
  <c r="I17" i="158"/>
  <c r="I32" i="158"/>
  <c r="I22" i="151"/>
  <c r="I31" i="150"/>
  <c r="I29" i="151"/>
  <c r="I16" i="155"/>
  <c r="I21" i="149"/>
  <c r="I22" i="156"/>
  <c r="I10" i="156"/>
  <c r="I19" i="156"/>
  <c r="I17" i="151"/>
  <c r="I21" i="159"/>
  <c r="I20" i="159"/>
  <c r="I18" i="159"/>
  <c r="I17" i="159"/>
  <c r="I22" i="159"/>
  <c r="I19" i="159"/>
  <c r="I24" i="160"/>
  <c r="I16" i="160"/>
  <c r="I31" i="160"/>
  <c r="I14" i="160"/>
  <c r="I23" i="160"/>
  <c r="I22" i="160"/>
  <c r="I28" i="152"/>
  <c r="I26" i="152"/>
  <c r="I24" i="152"/>
  <c r="I30" i="152"/>
  <c r="I16" i="152"/>
  <c r="I32" i="152"/>
  <c r="I20" i="161"/>
  <c r="I18" i="161"/>
  <c r="I12" i="151"/>
  <c r="I23" i="161"/>
  <c r="I33" i="157"/>
  <c r="D12" i="146"/>
  <c r="G7" i="146"/>
  <c r="D10" i="146"/>
  <c r="D8" i="146"/>
  <c r="I32" i="149"/>
  <c r="I19" i="149"/>
  <c r="I10" i="149"/>
  <c r="I9" i="149"/>
  <c r="I24" i="150"/>
  <c r="I11" i="150"/>
  <c r="I18" i="151"/>
  <c r="I24" i="151"/>
  <c r="I20" i="151"/>
  <c r="I27" i="154"/>
  <c r="I23" i="154"/>
  <c r="I15" i="154"/>
  <c r="I20" i="154"/>
  <c r="I10" i="154"/>
  <c r="I16" i="149"/>
  <c r="I27" i="155"/>
  <c r="I21" i="155"/>
  <c r="I26" i="155"/>
  <c r="I20" i="155"/>
  <c r="I18" i="156"/>
  <c r="I23" i="156"/>
  <c r="I13" i="156"/>
  <c r="I21" i="156"/>
  <c r="I11" i="157"/>
  <c r="I32" i="157"/>
  <c r="I28" i="157"/>
  <c r="I12" i="158"/>
  <c r="I20" i="158"/>
  <c r="I27" i="158"/>
  <c r="I18" i="158"/>
  <c r="I11" i="158"/>
  <c r="I11" i="154"/>
  <c r="I22" i="158"/>
  <c r="I29" i="158"/>
  <c r="I15" i="158"/>
  <c r="I17" i="156"/>
  <c r="I16" i="157"/>
  <c r="I15" i="157"/>
  <c r="I18" i="149"/>
  <c r="I14" i="159"/>
  <c r="I11" i="159"/>
  <c r="I33" i="159"/>
  <c r="I13" i="159"/>
  <c r="I30" i="159"/>
  <c r="I16" i="159"/>
  <c r="I12" i="160"/>
  <c r="I21" i="160"/>
  <c r="I28" i="160"/>
  <c r="I15" i="160"/>
  <c r="I30" i="160"/>
  <c r="I11" i="160"/>
  <c r="I12" i="152"/>
  <c r="I10" i="152"/>
  <c r="I9" i="152"/>
  <c r="I17" i="152"/>
  <c r="I18" i="152"/>
  <c r="I33" i="152"/>
  <c r="I10" i="161"/>
  <c r="I28" i="161"/>
  <c r="I13" i="161"/>
  <c r="I15" i="161"/>
  <c r="H6" i="149"/>
  <c r="H6" i="159"/>
  <c r="J13" i="146"/>
  <c r="J17" i="146"/>
  <c r="D7" i="146"/>
  <c r="I17" i="149"/>
  <c r="I30" i="149"/>
  <c r="I14" i="149"/>
  <c r="I22" i="149"/>
  <c r="I19" i="150"/>
  <c r="I18" i="150"/>
  <c r="I10" i="150"/>
  <c r="I15" i="151"/>
  <c r="I32" i="151"/>
  <c r="I21" i="151"/>
  <c r="I26" i="151"/>
  <c r="I21" i="154"/>
  <c r="I12" i="154"/>
  <c r="I19" i="154"/>
  <c r="I28" i="154"/>
  <c r="I31" i="155"/>
  <c r="I12" i="155"/>
  <c r="I10" i="155"/>
  <c r="I32" i="155"/>
  <c r="I11" i="156"/>
  <c r="I33" i="156"/>
  <c r="I24" i="156"/>
  <c r="I26" i="156"/>
  <c r="I32" i="156"/>
  <c r="I21" i="157"/>
  <c r="I9" i="157"/>
  <c r="I24" i="157"/>
  <c r="I13" i="157"/>
  <c r="I33" i="158"/>
  <c r="I14" i="158"/>
  <c r="I19" i="158"/>
  <c r="I23" i="158"/>
  <c r="I30" i="158"/>
  <c r="I13" i="154"/>
  <c r="I20" i="157"/>
  <c r="I13" i="150"/>
  <c r="I33" i="155"/>
  <c r="I15" i="155"/>
  <c r="I14" i="155"/>
  <c r="I24" i="149"/>
  <c r="I17" i="150"/>
  <c r="I23" i="157"/>
  <c r="I16" i="150"/>
  <c r="I24" i="159"/>
  <c r="I28" i="159"/>
  <c r="I9" i="159"/>
  <c r="I32" i="159"/>
  <c r="I15" i="159"/>
  <c r="I10" i="159"/>
  <c r="I32" i="160"/>
  <c r="I27" i="160"/>
  <c r="I29" i="160"/>
  <c r="I13" i="160"/>
  <c r="I20" i="160"/>
  <c r="I33" i="160"/>
  <c r="I29" i="152"/>
  <c r="I14" i="152"/>
  <c r="I19" i="152"/>
  <c r="I23" i="152"/>
  <c r="I11" i="152"/>
  <c r="I27" i="152"/>
  <c r="I12" i="161"/>
  <c r="I11" i="161"/>
  <c r="I32" i="161"/>
  <c r="I9" i="150"/>
  <c r="H6" i="161"/>
  <c r="H6" i="160"/>
  <c r="H6" i="152"/>
  <c r="D6" i="146"/>
  <c r="I20" i="149"/>
  <c r="I23" i="149"/>
  <c r="I12" i="149"/>
  <c r="I13" i="149"/>
  <c r="I20" i="150"/>
  <c r="I31" i="151"/>
  <c r="I11" i="151"/>
  <c r="I33" i="151"/>
  <c r="I14" i="154"/>
  <c r="I29" i="154"/>
  <c r="I24" i="154"/>
  <c r="I18" i="154"/>
  <c r="I31" i="154"/>
  <c r="I24" i="155"/>
  <c r="I29" i="155"/>
  <c r="I13" i="155"/>
  <c r="I18" i="155"/>
  <c r="I28" i="156"/>
  <c r="I12" i="156"/>
  <c r="I15" i="156"/>
  <c r="I27" i="157"/>
  <c r="I14" i="157"/>
  <c r="I29" i="157"/>
  <c r="I18" i="157"/>
  <c r="I10" i="158"/>
  <c r="I21" i="158"/>
  <c r="I24" i="158"/>
  <c r="I13" i="158"/>
  <c r="I9" i="158"/>
  <c r="I15" i="150"/>
  <c r="I16" i="156"/>
  <c r="I23" i="150"/>
  <c r="I33" i="150"/>
  <c r="I19" i="151"/>
  <c r="I30" i="154"/>
  <c r="I28" i="158"/>
  <c r="I23" i="159"/>
  <c r="I31" i="159"/>
  <c r="I26" i="159"/>
  <c r="I29" i="159"/>
  <c r="I27" i="159"/>
  <c r="I12" i="159"/>
  <c r="I19" i="160"/>
  <c r="I10" i="160"/>
  <c r="I26" i="160"/>
  <c r="I9" i="160"/>
  <c r="I18" i="160"/>
  <c r="I17" i="160"/>
  <c r="I30" i="156"/>
  <c r="I22" i="152"/>
  <c r="I31" i="152"/>
  <c r="I13" i="152"/>
  <c r="I15" i="152"/>
  <c r="I21" i="152"/>
  <c r="I20" i="152"/>
  <c r="I27" i="161"/>
  <c r="I29" i="161"/>
  <c r="I17" i="161"/>
  <c r="I24" i="161"/>
  <c r="I19" i="155"/>
  <c r="H7" i="161"/>
  <c r="I27" i="150"/>
  <c r="I27" i="151"/>
  <c r="I27" i="149"/>
  <c r="I26" i="149"/>
  <c r="I26" i="150"/>
  <c r="I29" i="150"/>
  <c r="I28" i="150"/>
  <c r="I29" i="149"/>
  <c r="I28" i="151"/>
  <c r="I28" i="149"/>
  <c r="H8" i="161"/>
  <c r="H25" i="161"/>
  <c r="H25" i="152"/>
  <c r="H7" i="152"/>
  <c r="H8" i="152"/>
  <c r="H7" i="160"/>
  <c r="H8" i="160"/>
  <c r="H25" i="160"/>
  <c r="H7" i="159"/>
  <c r="H8" i="159"/>
  <c r="H25" i="159"/>
  <c r="D9" i="146"/>
  <c r="G16" i="146"/>
  <c r="G18" i="146"/>
  <c r="H6" i="158"/>
  <c r="H6" i="156"/>
  <c r="H6" i="154"/>
  <c r="H6" i="155"/>
  <c r="H6" i="157"/>
  <c r="H6" i="151"/>
  <c r="D16" i="146"/>
  <c r="D18" i="146"/>
  <c r="G9" i="146"/>
  <c r="G15" i="146"/>
  <c r="G21" i="146"/>
  <c r="D13" i="146"/>
  <c r="D15" i="146"/>
  <c r="D21" i="146"/>
  <c r="G20" i="146"/>
  <c r="D17" i="146"/>
  <c r="D20" i="146"/>
  <c r="G17" i="146"/>
  <c r="H8" i="158"/>
  <c r="H25" i="158"/>
  <c r="H7" i="158"/>
  <c r="H8" i="157"/>
  <c r="H25" i="157"/>
  <c r="H7" i="157"/>
  <c r="H8" i="156"/>
  <c r="H7" i="156"/>
  <c r="H25" i="156"/>
  <c r="K13" i="146"/>
  <c r="G13" i="146"/>
  <c r="K17" i="146"/>
  <c r="K7" i="146"/>
  <c r="K19" i="146"/>
  <c r="K9" i="146"/>
  <c r="H25" i="155"/>
  <c r="H8" i="155"/>
  <c r="H7" i="155"/>
  <c r="H7" i="154"/>
  <c r="H25" i="154"/>
  <c r="H8" i="154"/>
  <c r="H38" i="153"/>
  <c r="H37" i="153"/>
  <c r="H8" i="151"/>
  <c r="H25" i="151"/>
  <c r="H7" i="151"/>
  <c r="H7" i="150"/>
  <c r="H8" i="150"/>
  <c r="H25" i="150"/>
  <c r="H7" i="149"/>
  <c r="H25" i="149"/>
  <c r="B5" i="146"/>
  <c r="H8" i="149"/>
  <c r="K10" i="146"/>
  <c r="K8" i="146"/>
  <c r="E5" i="146"/>
  <c r="K6" i="146"/>
  <c r="K15" i="146"/>
  <c r="J12" i="146"/>
  <c r="K16" i="146"/>
  <c r="J16" i="146"/>
  <c r="G12" i="146"/>
  <c r="K12" i="146"/>
  <c r="J6" i="146"/>
  <c r="K20" i="146"/>
  <c r="K14" i="146"/>
  <c r="H5" i="146"/>
  <c r="J18" i="146"/>
  <c r="J20" i="146"/>
  <c r="K21" i="146"/>
  <c r="J21" i="146"/>
  <c r="K18" i="146"/>
  <c r="E7" i="158"/>
  <c r="C39" i="126"/>
  <c r="F16" i="7"/>
  <c r="F23" i="7" s="1"/>
  <c r="E7" i="151"/>
  <c r="E7" i="155"/>
  <c r="E7" i="161"/>
  <c r="E7" i="156"/>
  <c r="M16" i="7"/>
  <c r="M23" i="7" s="1"/>
  <c r="C6" i="159"/>
  <c r="L16" i="7"/>
  <c r="L23" i="7" s="1"/>
  <c r="C6" i="156"/>
  <c r="G7" i="157"/>
  <c r="G7" i="150"/>
  <c r="G7" i="149"/>
  <c r="E7" i="157"/>
  <c r="G7" i="159"/>
  <c r="E6" i="149"/>
  <c r="C6" i="158"/>
  <c r="C6" i="161"/>
  <c r="I16" i="7"/>
  <c r="I23" i="7" s="1"/>
  <c r="G7" i="151"/>
  <c r="E7" i="154"/>
  <c r="E6" i="150"/>
  <c r="C6" i="157"/>
  <c r="E6" i="160"/>
  <c r="E6" i="159"/>
  <c r="C6" i="160"/>
  <c r="E7" i="149"/>
  <c r="E7" i="150"/>
  <c r="D39" i="126"/>
  <c r="B39" i="126"/>
  <c r="E8" i="155"/>
  <c r="G25" i="159"/>
  <c r="G8" i="150"/>
  <c r="C25" i="154"/>
  <c r="G8" i="152"/>
  <c r="G16" i="7"/>
  <c r="G23" i="7" s="1"/>
  <c r="G8" i="161"/>
  <c r="C8" i="161"/>
  <c r="G7" i="152"/>
  <c r="G6" i="158"/>
  <c r="G7" i="154"/>
  <c r="E6" i="151"/>
  <c r="E6" i="155"/>
  <c r="E6" i="161"/>
  <c r="E6" i="156"/>
  <c r="E25" i="161"/>
  <c r="E8" i="150"/>
  <c r="E8" i="159"/>
  <c r="G25" i="158"/>
  <c r="E8" i="156"/>
  <c r="G8" i="155"/>
  <c r="E8" i="160"/>
  <c r="G8" i="151"/>
  <c r="C8" i="150"/>
  <c r="C25" i="158"/>
  <c r="K14" i="7"/>
  <c r="C6" i="154"/>
  <c r="G6" i="161"/>
  <c r="G6" i="156"/>
  <c r="G8" i="154"/>
  <c r="C25" i="160"/>
  <c r="C25" i="157"/>
  <c r="C8" i="149"/>
  <c r="C8" i="156"/>
  <c r="C8" i="155"/>
  <c r="E8" i="158"/>
  <c r="G25" i="152"/>
  <c r="C7" i="155"/>
  <c r="C6" i="150"/>
  <c r="G6" i="160"/>
  <c r="G7" i="155"/>
  <c r="E7" i="152"/>
  <c r="E8" i="149"/>
  <c r="C7" i="152"/>
  <c r="C25" i="159"/>
  <c r="E8" i="161"/>
  <c r="C25" i="151"/>
  <c r="G25" i="150"/>
  <c r="G25" i="156"/>
  <c r="G25" i="149"/>
  <c r="G6" i="152"/>
  <c r="G7" i="158"/>
  <c r="G6" i="154"/>
  <c r="G25" i="155"/>
  <c r="C25" i="152"/>
  <c r="G25" i="157"/>
  <c r="E25" i="152"/>
  <c r="E8" i="154"/>
  <c r="C7" i="158"/>
  <c r="K6" i="7"/>
  <c r="J16" i="7"/>
  <c r="J23" i="7" s="1"/>
  <c r="G7" i="161"/>
  <c r="G7" i="156"/>
  <c r="E6" i="158"/>
  <c r="C8" i="157"/>
  <c r="G25" i="151"/>
  <c r="E25" i="159"/>
  <c r="G8" i="149"/>
  <c r="E25" i="156"/>
  <c r="C6" i="155"/>
  <c r="C7" i="157"/>
  <c r="G7" i="160"/>
  <c r="G6" i="155"/>
  <c r="E6" i="152"/>
  <c r="C25" i="155"/>
  <c r="E25" i="157"/>
  <c r="E8" i="151"/>
  <c r="C8" i="159"/>
  <c r="C8" i="160"/>
  <c r="E8" i="157"/>
  <c r="C25" i="161"/>
  <c r="E25" i="149"/>
  <c r="C6" i="149"/>
  <c r="C7" i="160"/>
  <c r="G8" i="156"/>
  <c r="G8" i="158"/>
  <c r="E25" i="151"/>
  <c r="G25" i="160"/>
  <c r="E25" i="154"/>
  <c r="E25" i="155"/>
  <c r="G8" i="157"/>
  <c r="G8" i="160"/>
  <c r="C7" i="151"/>
  <c r="C7" i="149"/>
  <c r="C25" i="150"/>
  <c r="G25" i="161"/>
  <c r="G8" i="159"/>
  <c r="G25" i="154"/>
  <c r="C8" i="158"/>
  <c r="C7" i="156"/>
  <c r="G6" i="157"/>
  <c r="G6" i="150"/>
  <c r="G6" i="149"/>
  <c r="E6" i="157"/>
  <c r="G6" i="159"/>
  <c r="C8" i="151"/>
  <c r="E25" i="158"/>
  <c r="E8" i="152"/>
  <c r="C7" i="161"/>
  <c r="C7" i="154"/>
  <c r="G6" i="151"/>
  <c r="E6" i="154"/>
  <c r="C8" i="152"/>
  <c r="C25" i="156"/>
  <c r="C6" i="152"/>
  <c r="C7" i="150"/>
  <c r="E7" i="160"/>
  <c r="E7" i="159"/>
  <c r="E25" i="150"/>
  <c r="E25" i="160"/>
  <c r="C8" i="154"/>
  <c r="C25" i="149"/>
  <c r="C6" i="151"/>
  <c r="C7" i="159"/>
  <c r="B19" i="148" l="1"/>
  <c r="E14" i="7"/>
  <c r="E25" i="141"/>
  <c r="C8" i="141"/>
  <c r="E8" i="141"/>
  <c r="G6" i="141"/>
  <c r="C6" i="141"/>
  <c r="M11" i="146"/>
  <c r="K11" i="146"/>
  <c r="H8" i="141"/>
  <c r="I19" i="141"/>
  <c r="I17" i="141"/>
  <c r="I11" i="141"/>
  <c r="I31" i="141"/>
  <c r="I22" i="141"/>
  <c r="E44" i="126"/>
  <c r="E42" i="126"/>
  <c r="E43" i="126"/>
  <c r="I8" i="148"/>
  <c r="L8" i="148"/>
  <c r="C25" i="141"/>
  <c r="B17" i="148"/>
  <c r="E6" i="7"/>
  <c r="D12" i="163"/>
  <c r="J12" i="163" s="1"/>
  <c r="M12" i="163" s="1"/>
  <c r="D12" i="148"/>
  <c r="J12" i="148" s="1"/>
  <c r="M12" i="148" s="1"/>
  <c r="D16" i="7"/>
  <c r="D23" i="7" s="1"/>
  <c r="H7" i="141"/>
  <c r="I14" i="141"/>
  <c r="I32" i="141"/>
  <c r="I20" i="141"/>
  <c r="I23" i="141"/>
  <c r="I29" i="141"/>
  <c r="I26" i="141"/>
  <c r="I13" i="141"/>
  <c r="E27" i="126"/>
  <c r="E31" i="126"/>
  <c r="E28" i="126"/>
  <c r="E30" i="126"/>
  <c r="E29" i="126"/>
  <c r="E25" i="126"/>
  <c r="E26" i="126"/>
  <c r="K23" i="148"/>
  <c r="H22" i="148"/>
  <c r="L6" i="163"/>
  <c r="I6" i="163"/>
  <c r="I19" i="148"/>
  <c r="L19" i="148"/>
  <c r="L17" i="148"/>
  <c r="I17" i="148"/>
  <c r="J17" i="148"/>
  <c r="M17" i="148"/>
  <c r="G7" i="141"/>
  <c r="E7" i="141"/>
  <c r="B8" i="148"/>
  <c r="B14" i="7"/>
  <c r="G25" i="141"/>
  <c r="K18" i="7"/>
  <c r="K5" i="7"/>
  <c r="G8" i="141"/>
  <c r="B6" i="163"/>
  <c r="H6" i="7"/>
  <c r="B6" i="7"/>
  <c r="B6" i="148"/>
  <c r="K13" i="7"/>
  <c r="K22" i="7"/>
  <c r="E6" i="141"/>
  <c r="I16" i="141"/>
  <c r="I21" i="141"/>
  <c r="I27" i="141"/>
  <c r="I33" i="141"/>
  <c r="I10" i="141"/>
  <c r="M8" i="148"/>
  <c r="J8" i="148"/>
  <c r="L6" i="148"/>
  <c r="I6" i="148"/>
  <c r="C7" i="141"/>
  <c r="B8" i="163"/>
  <c r="H14" i="7"/>
  <c r="C12" i="163"/>
  <c r="I12" i="163" s="1"/>
  <c r="L12" i="163" s="1"/>
  <c r="C16" i="7"/>
  <c r="C23" i="7" s="1"/>
  <c r="C12" i="148"/>
  <c r="I12" i="148" s="1"/>
  <c r="L12" i="148" s="1"/>
  <c r="H25" i="141"/>
  <c r="H6" i="141"/>
  <c r="I18" i="141"/>
  <c r="I12" i="141"/>
  <c r="I9" i="141"/>
  <c r="I15" i="141"/>
  <c r="I28" i="141"/>
  <c r="I30" i="141"/>
  <c r="I24" i="141"/>
  <c r="K23" i="163"/>
  <c r="H22" i="163"/>
  <c r="I8" i="163"/>
  <c r="L8" i="163"/>
  <c r="J6" i="163"/>
  <c r="M6" i="163"/>
  <c r="M8" i="163"/>
  <c r="J8" i="163"/>
  <c r="J19" i="148"/>
  <c r="M19" i="148"/>
  <c r="J6" i="148"/>
  <c r="M6" i="148"/>
  <c r="I6" i="150"/>
  <c r="G5" i="146"/>
  <c r="I6" i="159"/>
  <c r="I6" i="152"/>
  <c r="J5" i="146"/>
  <c r="M12" i="146"/>
  <c r="M8" i="146"/>
  <c r="I7" i="150"/>
  <c r="I25" i="154"/>
  <c r="I25" i="155"/>
  <c r="M17" i="146"/>
  <c r="I25" i="156"/>
  <c r="I25" i="157"/>
  <c r="I8" i="158"/>
  <c r="I25" i="160"/>
  <c r="I7" i="152"/>
  <c r="I8" i="157"/>
  <c r="I25" i="159"/>
  <c r="I8" i="160"/>
  <c r="I25" i="152"/>
  <c r="I6" i="160"/>
  <c r="M15" i="146"/>
  <c r="M10" i="146"/>
  <c r="I7" i="149"/>
  <c r="I7" i="151"/>
  <c r="I7" i="154"/>
  <c r="M9" i="146"/>
  <c r="I7" i="156"/>
  <c r="I6" i="154"/>
  <c r="M18" i="146"/>
  <c r="M20" i="146"/>
  <c r="M6" i="146"/>
  <c r="I8" i="149"/>
  <c r="I7" i="155"/>
  <c r="I8" i="156"/>
  <c r="I7" i="158"/>
  <c r="I8" i="159"/>
  <c r="I7" i="160"/>
  <c r="I25" i="161"/>
  <c r="I7" i="161"/>
  <c r="I6" i="161"/>
  <c r="M16" i="146"/>
  <c r="D5" i="146"/>
  <c r="I8" i="150"/>
  <c r="I8" i="151"/>
  <c r="I8" i="154"/>
  <c r="I8" i="155"/>
  <c r="M7" i="146"/>
  <c r="M13" i="146"/>
  <c r="I7" i="157"/>
  <c r="I25" i="158"/>
  <c r="I7" i="159"/>
  <c r="I8" i="152"/>
  <c r="I8" i="161"/>
  <c r="I25" i="149"/>
  <c r="I25" i="150"/>
  <c r="I25" i="151"/>
  <c r="I6" i="155"/>
  <c r="I6" i="158"/>
  <c r="I6" i="151"/>
  <c r="I6" i="157"/>
  <c r="I6" i="156"/>
  <c r="I6" i="149"/>
  <c r="K5" i="146"/>
  <c r="M14" i="146"/>
  <c r="M21" i="146"/>
  <c r="H36" i="157"/>
  <c r="H36" i="141"/>
  <c r="H36" i="159"/>
  <c r="H36" i="150"/>
  <c r="H36" i="154"/>
  <c r="H36" i="161"/>
  <c r="H36" i="153"/>
  <c r="H36" i="152"/>
  <c r="H36" i="160"/>
  <c r="H36" i="156"/>
  <c r="H36" i="158"/>
  <c r="K16" i="7"/>
  <c r="E16" i="7"/>
  <c r="H16" i="7"/>
  <c r="B12" i="163" l="1"/>
  <c r="B16" i="7"/>
  <c r="B12" i="148"/>
  <c r="E15" i="7"/>
  <c r="E23" i="7"/>
  <c r="I7" i="141"/>
  <c r="I8" i="141"/>
  <c r="H8" i="163"/>
  <c r="B7" i="163"/>
  <c r="K8" i="163"/>
  <c r="K6" i="163"/>
  <c r="H6" i="163"/>
  <c r="B5" i="163"/>
  <c r="B7" i="148"/>
  <c r="K8" i="148"/>
  <c r="H8" i="148"/>
  <c r="I25" i="141"/>
  <c r="K6" i="148"/>
  <c r="B5" i="148"/>
  <c r="H6" i="148"/>
  <c r="E18" i="7"/>
  <c r="E5" i="7"/>
  <c r="H15" i="7"/>
  <c r="H23" i="7"/>
  <c r="D4" i="159"/>
  <c r="C2" i="159" s="1"/>
  <c r="D4" i="153"/>
  <c r="C2" i="153" s="1"/>
  <c r="D4" i="151"/>
  <c r="C2" i="151" s="1"/>
  <c r="D4" i="160"/>
  <c r="C2" i="160" s="1"/>
  <c r="D4" i="152"/>
  <c r="C2" i="152" s="1"/>
  <c r="D4" i="161"/>
  <c r="C2" i="161" s="1"/>
  <c r="D4" i="154"/>
  <c r="C2" i="154" s="1"/>
  <c r="D4" i="158"/>
  <c r="C2" i="158" s="1"/>
  <c r="D4" i="157"/>
  <c r="C2" i="157" s="1"/>
  <c r="D4" i="149"/>
  <c r="C2" i="149" s="1"/>
  <c r="D4" i="156"/>
  <c r="C2" i="156" s="1"/>
  <c r="D4" i="150"/>
  <c r="C2" i="150" s="1"/>
  <c r="D4" i="155"/>
  <c r="C2" i="155" s="1"/>
  <c r="D4" i="141"/>
  <c r="C2" i="141" s="1"/>
  <c r="B4" i="160"/>
  <c r="B2" i="160" s="1"/>
  <c r="B4" i="157"/>
  <c r="B2" i="157" s="1"/>
  <c r="B4" i="155"/>
  <c r="B2" i="155" s="1"/>
  <c r="B4" i="150"/>
  <c r="B2" i="150" s="1"/>
  <c r="B4" i="158"/>
  <c r="B2" i="158" s="1"/>
  <c r="B4" i="151"/>
  <c r="B2" i="151" s="1"/>
  <c r="B4" i="156"/>
  <c r="B2" i="156" s="1"/>
  <c r="B4" i="149"/>
  <c r="B2" i="149" s="1"/>
  <c r="B4" i="161"/>
  <c r="B2" i="161" s="1"/>
  <c r="B4" i="154"/>
  <c r="B2" i="154" s="1"/>
  <c r="B4" i="152"/>
  <c r="B2" i="152" s="1"/>
  <c r="B4" i="141"/>
  <c r="B2" i="141" s="1"/>
  <c r="B4" i="153"/>
  <c r="B2" i="153" s="1"/>
  <c r="B4" i="159"/>
  <c r="B2" i="159" s="1"/>
  <c r="B18" i="7"/>
  <c r="N5" i="7"/>
  <c r="B5" i="7"/>
  <c r="K17" i="148"/>
  <c r="H17" i="148"/>
  <c r="B16" i="148"/>
  <c r="E22" i="7"/>
  <c r="E13" i="7"/>
  <c r="F4" i="161"/>
  <c r="D2" i="161" s="1"/>
  <c r="F4" i="156"/>
  <c r="D2" i="156" s="1"/>
  <c r="F4" i="152"/>
  <c r="D2" i="152" s="1"/>
  <c r="F4" i="149"/>
  <c r="D2" i="149" s="1"/>
  <c r="F4" i="153"/>
  <c r="D2" i="153" s="1"/>
  <c r="F4" i="159"/>
  <c r="D2" i="159" s="1"/>
  <c r="F4" i="151"/>
  <c r="D2" i="151" s="1"/>
  <c r="F4" i="160"/>
  <c r="D2" i="160" s="1"/>
  <c r="F4" i="155"/>
  <c r="D2" i="155" s="1"/>
  <c r="F4" i="158"/>
  <c r="D2" i="158" s="1"/>
  <c r="F4" i="141"/>
  <c r="D2" i="141" s="1"/>
  <c r="F4" i="157"/>
  <c r="D2" i="157" s="1"/>
  <c r="F4" i="150"/>
  <c r="D2" i="150" s="1"/>
  <c r="F4" i="154"/>
  <c r="D2" i="154" s="1"/>
  <c r="K23" i="7"/>
  <c r="K15" i="7"/>
  <c r="I6" i="141"/>
  <c r="H13" i="7"/>
  <c r="H22" i="7"/>
  <c r="H5" i="7"/>
  <c r="H18" i="7"/>
  <c r="B13" i="7"/>
  <c r="N13" i="7"/>
  <c r="B22" i="7"/>
  <c r="H19" i="148"/>
  <c r="K19" i="148"/>
  <c r="B18" i="148"/>
  <c r="M5" i="146"/>
  <c r="H38" i="155"/>
  <c r="H38" i="151"/>
  <c r="H37" i="161"/>
  <c r="H37" i="160"/>
  <c r="H37" i="151"/>
  <c r="H38" i="161"/>
  <c r="H37" i="159"/>
  <c r="H38" i="141"/>
  <c r="H38" i="156"/>
  <c r="H38" i="149"/>
  <c r="H37" i="152"/>
  <c r="H38" i="158"/>
  <c r="H37" i="150"/>
  <c r="H36" i="155"/>
  <c r="H37" i="157"/>
  <c r="H38" i="154"/>
  <c r="H38" i="150"/>
  <c r="H38" i="159"/>
  <c r="H37" i="156"/>
  <c r="H37" i="154"/>
  <c r="H37" i="149"/>
  <c r="H38" i="160"/>
  <c r="H38" i="157"/>
  <c r="H37" i="141"/>
  <c r="H36" i="149"/>
  <c r="H36" i="151"/>
  <c r="H38" i="152"/>
  <c r="H37" i="158"/>
  <c r="H37" i="155"/>
  <c r="E3" i="146"/>
  <c r="H3" i="146"/>
  <c r="B3" i="146"/>
  <c r="K7" i="148" l="1"/>
  <c r="H7" i="148"/>
  <c r="K18" i="148"/>
  <c r="H18" i="148"/>
  <c r="H5" i="163"/>
  <c r="K5" i="163"/>
  <c r="K7" i="163"/>
  <c r="H7" i="163"/>
  <c r="B11" i="148"/>
  <c r="K11" i="148" s="1"/>
  <c r="H12" i="148"/>
  <c r="K5" i="148"/>
  <c r="H5" i="148"/>
  <c r="B23" i="7"/>
  <c r="N15" i="7"/>
  <c r="B15" i="7"/>
  <c r="H16" i="148"/>
  <c r="K16" i="148"/>
  <c r="H12" i="163"/>
  <c r="B11" i="163"/>
  <c r="K11" i="163" s="1"/>
  <c r="H11" i="163" l="1"/>
  <c r="K12" i="163"/>
  <c r="K12" i="148"/>
  <c r="H11" i="148"/>
</calcChain>
</file>

<file path=xl/sharedStrings.xml><?xml version="1.0" encoding="utf-8"?>
<sst xmlns="http://schemas.openxmlformats.org/spreadsheetml/2006/main" count="1302" uniqueCount="307">
  <si>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</si>
  <si>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</si>
  <si>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</si>
  <si>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</si>
  <si>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</si>
  <si>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</si>
  <si>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</si>
  <si>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</si>
  <si>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</si>
  <si>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</si>
  <si>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</si>
  <si>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</si>
  <si>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</si>
  <si>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</si>
  <si>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</si>
  <si>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</si>
  <si>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</si>
  <si>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</si>
  <si>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</si>
  <si>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</si>
  <si>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</si>
  <si>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</si>
  <si>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</si>
  <si>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</si>
  <si>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</si>
  <si>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str. 3</t>
  </si>
  <si>
    <t>str. 4</t>
  </si>
  <si>
    <t>str. 5</t>
  </si>
  <si>
    <t>Domácnosti</t>
  </si>
  <si>
    <t>Průmysl</t>
  </si>
  <si>
    <t>Skládkový plyn</t>
  </si>
  <si>
    <t>Kalový plyn (ČOV)</t>
  </si>
  <si>
    <t>Ostatní bioplyn</t>
  </si>
  <si>
    <t>Zkratky, pojmy a základní vztahy</t>
  </si>
  <si>
    <t>Zemní plyn</t>
  </si>
  <si>
    <t>Topné oleje</t>
  </si>
  <si>
    <t>Ostatní plyny</t>
  </si>
  <si>
    <t>Ostatní pevná paliva</t>
  </si>
  <si>
    <t>Ostatní kapalná paliva</t>
  </si>
  <si>
    <t>Odpadní teplo</t>
  </si>
  <si>
    <t>Koks</t>
  </si>
  <si>
    <t>Hnědé uhlí</t>
  </si>
  <si>
    <t>Černé uhlí</t>
  </si>
  <si>
    <t>Bioplyn</t>
  </si>
  <si>
    <t>Biomasa</t>
  </si>
  <si>
    <t>1. Zkratky, pojmy a základní vztahy</t>
  </si>
  <si>
    <t>Obsah</t>
  </si>
  <si>
    <t>Celulózové výluhy</t>
  </si>
  <si>
    <t>I. čtvrtletí</t>
  </si>
  <si>
    <t>II. čtvrtletí</t>
  </si>
  <si>
    <t>III. čtvrtletí</t>
  </si>
  <si>
    <t>IV. čtvrtletí</t>
  </si>
  <si>
    <t>Podíl v ČR</t>
  </si>
  <si>
    <t>Kraj</t>
  </si>
  <si>
    <t>Úvodní komentář k hodnocenému čtvrtletí</t>
  </si>
  <si>
    <t>2. Úvodní komentář k hodnocenému čtvrtletí</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</si>
  <si>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</si>
  <si>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</si>
  <si>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</si>
  <si>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</si>
  <si>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</si>
  <si>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</si>
  <si>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</si>
  <si>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</si>
  <si>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</si>
  <si>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</si>
  <si>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</si>
  <si>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</si>
  <si>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</si>
  <si>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</si>
  <si>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</si>
  <si>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</si>
  <si>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</si>
  <si>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</si>
  <si>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</si>
  <si>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</si>
  <si>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</si>
  <si>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</si>
  <si>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</si>
  <si>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</si>
  <si>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</si>
  <si>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Bilance tepla</t>
  </si>
  <si>
    <t xml:space="preserve">Technologická vlastní spotřeba tepla </t>
  </si>
  <si>
    <t>Dodávky tepla do vlastního podniku</t>
  </si>
  <si>
    <t>Jaderné palivo</t>
  </si>
  <si>
    <t>3. Bilance tepla [TJ]</t>
  </si>
  <si>
    <t>Čtvrtletní zpráva o provozu teplárenských soustav ČR</t>
  </si>
  <si>
    <t>zdroj dat: výkaz ERÚ-T1, ERÚ-E1</t>
  </si>
  <si>
    <t>Dodávky tepla cizím subjektům</t>
  </si>
  <si>
    <t>Dodávky tepla z uhlí</t>
  </si>
  <si>
    <t>Dodávky tepla z bioplynu</t>
  </si>
  <si>
    <t>Dodávky tepla z biomasy</t>
  </si>
  <si>
    <t>JHČ</t>
  </si>
  <si>
    <t>JHM</t>
  </si>
  <si>
    <t>KVK</t>
  </si>
  <si>
    <t>HKK</t>
  </si>
  <si>
    <t>LBK</t>
  </si>
  <si>
    <t>MSK</t>
  </si>
  <si>
    <t>OLK</t>
  </si>
  <si>
    <t>PAK</t>
  </si>
  <si>
    <t>PLK</t>
  </si>
  <si>
    <t>PHA</t>
  </si>
  <si>
    <t>STČ</t>
  </si>
  <si>
    <t>ULK</t>
  </si>
  <si>
    <t>VYS</t>
  </si>
  <si>
    <t>ZLK</t>
  </si>
  <si>
    <t>Výroba tepla brutto [GJ]</t>
  </si>
  <si>
    <r>
      <t>Celkový instalovaný výkon [MW</t>
    </r>
    <r>
      <rPr>
        <b/>
        <vertAlign val="subscript"/>
        <sz val="9"/>
        <rFont val="Calibri"/>
        <family val="2"/>
        <charset val="238"/>
        <scheme val="minor"/>
      </rPr>
      <t>t</t>
    </r>
    <r>
      <rPr>
        <b/>
        <sz val="9"/>
        <rFont val="Calibri"/>
        <family val="2"/>
        <charset val="238"/>
        <scheme val="minor"/>
      </rPr>
      <t>]</t>
    </r>
  </si>
  <si>
    <t>Bilanční rozdíl</t>
  </si>
  <si>
    <t>Ztráty</t>
  </si>
  <si>
    <t>SZT</t>
  </si>
  <si>
    <t>Soustava zásobování teplem</t>
  </si>
  <si>
    <t>Výroba tepla brutto =</t>
  </si>
  <si>
    <t>Ztráty =</t>
  </si>
  <si>
    <t>Dodávky do vlastního podniku =</t>
  </si>
  <si>
    <t>Dodávky cizím subjektům =</t>
  </si>
  <si>
    <t>Bilanční rozdíl =</t>
  </si>
  <si>
    <t>Technologická vlastní spotřeba tepla =</t>
  </si>
  <si>
    <t>Spotřeba tepla na výrobu tepla a elektrické energie, která je nezbytná pro zajištění procesu výroby tepla a elektrické energie.</t>
  </si>
  <si>
    <t>Ztráty při výrobě tepla a distribuční ztráty (v rozvodech).</t>
  </si>
  <si>
    <t>Množství tepelné energie dodané cizím subjektům.</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</si>
  <si>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</si>
  <si>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</si>
  <si>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</si>
  <si>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</si>
  <si>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</si>
  <si>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</si>
  <si>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</si>
  <si>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</si>
  <si>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</si>
  <si>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</si>
  <si>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</si>
  <si>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</si>
  <si>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4.1</t>
  </si>
  <si>
    <t>4.2</t>
  </si>
  <si>
    <t>4.3</t>
  </si>
  <si>
    <t>5.1</t>
  </si>
  <si>
    <t>5.2</t>
  </si>
  <si>
    <t>5.3</t>
  </si>
  <si>
    <t>5.4</t>
  </si>
  <si>
    <t>7.1</t>
  </si>
  <si>
    <t>7.2</t>
  </si>
  <si>
    <t>8.1</t>
  </si>
  <si>
    <t>8.2</t>
  </si>
  <si>
    <t>8.3</t>
  </si>
  <si>
    <t>8.4</t>
  </si>
  <si>
    <t>8.5</t>
  </si>
  <si>
    <t>8.6</t>
  </si>
  <si>
    <t>8.7</t>
  </si>
  <si>
    <t>8.8</t>
  </si>
  <si>
    <t>8.9</t>
  </si>
  <si>
    <t>8.10</t>
  </si>
  <si>
    <t>8.11</t>
  </si>
  <si>
    <t>8.12</t>
  </si>
  <si>
    <t>8.13</t>
  </si>
  <si>
    <t>8.14</t>
  </si>
  <si>
    <t>Výroba tepla brutto v krajích ČR</t>
  </si>
  <si>
    <t>4.3 Výroba tepla brutto podle paliv v krajích ČR [TJ]</t>
  </si>
  <si>
    <t>4.1 Výroba tepla brutto podle paliv [TJ]</t>
  </si>
  <si>
    <t>Výroba tepla brutto podle paliv</t>
  </si>
  <si>
    <t>Výroba tepla brutto podle paliv v krajích ČR</t>
  </si>
  <si>
    <t>Instalovaný výkon výroben tepelné energie v krajích ČR</t>
  </si>
  <si>
    <t>str. 6</t>
  </si>
  <si>
    <t>str. 7</t>
  </si>
  <si>
    <t>str. 8</t>
  </si>
  <si>
    <t>str. 9</t>
  </si>
  <si>
    <t>str. 10</t>
  </si>
  <si>
    <t>str. 11</t>
  </si>
  <si>
    <t>str. 12</t>
  </si>
  <si>
    <t>str. 13</t>
  </si>
  <si>
    <t>str. 14</t>
  </si>
  <si>
    <t>str. 15</t>
  </si>
  <si>
    <t>str. 16</t>
  </si>
  <si>
    <t>str. 17</t>
  </si>
  <si>
    <t>str. 18</t>
  </si>
  <si>
    <t>str. 19</t>
  </si>
  <si>
    <t>str. 20</t>
  </si>
  <si>
    <t>str. 21</t>
  </si>
  <si>
    <t>str. 22</t>
  </si>
  <si>
    <t>str. 23</t>
  </si>
  <si>
    <t>str. 24</t>
  </si>
  <si>
    <t>str. 25</t>
  </si>
  <si>
    <t>str. 26</t>
  </si>
  <si>
    <t>str. 27</t>
  </si>
  <si>
    <t>str. 28</t>
  </si>
  <si>
    <t>str. 29</t>
  </si>
  <si>
    <t>4.2 Výroba tepla brutto v krajích ČR [TJ]</t>
  </si>
  <si>
    <t>CZ-NACE</t>
  </si>
  <si>
    <t>Klasifikace ekonomických činností CZ-NACE dle Českého statistického úřadu</t>
  </si>
  <si>
    <t>Rostlinné materiály neaglomerované</t>
  </si>
  <si>
    <t>výrobě</t>
  </si>
  <si>
    <t>dodávkách ČR</t>
  </si>
  <si>
    <t>instalovaném výkonu</t>
  </si>
  <si>
    <t>5.1 Dodávky tepla podle paliv [TJ]</t>
  </si>
  <si>
    <t>Dodávky tepla podle paliv [GJ]</t>
  </si>
  <si>
    <t>5.2 Dodávky tepla v krajích ČR [TJ]</t>
  </si>
  <si>
    <t>5.3 Dodávky tepla v krajích ČR [TJ]</t>
  </si>
  <si>
    <t>Dodávky tepla</t>
  </si>
  <si>
    <t>7.1 Spotřeba tepla podle sektorů národního hospodářství [TJ]</t>
  </si>
  <si>
    <t>Spotřeba tepla podle sektorů národního hospodářství</t>
  </si>
  <si>
    <t>7.2 Spotřeba tepla podle sektorů národního hospodářství v krajích ČR [TJ]</t>
  </si>
  <si>
    <t>Spotřeba tepla podle sektorů národního hospodářství v krajích ČR</t>
  </si>
  <si>
    <t>Dodávky tepla podle paliv</t>
  </si>
  <si>
    <t>Dodávky tepla v krajích ČR</t>
  </si>
  <si>
    <t>Dodávky tepla podle paliv v krajích ČR</t>
  </si>
  <si>
    <t>Dodávka tepla =</t>
  </si>
  <si>
    <t>Výroba prodaného tepla bez vlastní spotřeby (vlastní technologická spotřeba a dodávky do vlastního podniku) a bez ztrát (z výroby a rozvodu). Toto teplo obsahuje distribuční ztráty z nakoupeného tepla.</t>
  </si>
  <si>
    <t>Spotřeba tepla =</t>
  </si>
  <si>
    <t>Konečná spotřeba tepla v jednotlivých sektorech národního hospodářství.</t>
  </si>
  <si>
    <t>5.4 Dodávky tepla z uhlí, biomasy a bioplynu [GJ]</t>
  </si>
  <si>
    <t>Dodávky tepla z uhlí, biomasy a bioplynu</t>
  </si>
  <si>
    <t>Výroba tepla brutto - technologická vlastní spotřeba tepla - ztráty - dodávky do vlastního podniku - dodávky cizím subjektům.</t>
  </si>
  <si>
    <t>Spotřeba tepla podle sektorů národního hospodářství [GJ] *</t>
  </si>
  <si>
    <t>KVET</t>
  </si>
  <si>
    <t>Kombinovaná výroba elektřiny a tepla</t>
  </si>
  <si>
    <t>Hlavní město Praha (PHA)</t>
  </si>
  <si>
    <t>Kraj Vysočina (VYS)</t>
  </si>
  <si>
    <t>Kraj Vysočina</t>
  </si>
  <si>
    <t>Hlavní město Praha</t>
  </si>
  <si>
    <t>8.14 Výroba, dodávky a spotřeba tepla: Zlínský kraj</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</si>
  <si>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</si>
  <si>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</si>
  <si>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</si>
  <si>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</si>
  <si>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</si>
  <si>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</si>
  <si>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</si>
  <si>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</si>
  <si>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</si>
  <si>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</si>
  <si>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</si>
  <si>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</si>
  <si>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</si>
  <si>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</si>
  <si>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8.5 Výroba, dodávky a spotřeba tepla: Kraj Vysočina</t>
  </si>
  <si>
    <t>8.6 Výroba, dodávky a spotřeba tepla: Královéhradecký kraj</t>
  </si>
  <si>
    <t>8.7 Výroba, dodávky a spotřeba tepla: Liberecký kraj</t>
  </si>
  <si>
    <t>8.1 Výroba, dodávky a spotřeba tepla: Hlavní město Praha</t>
  </si>
  <si>
    <t>8.2 Výroba, dodávky a spotřeba tepla: Jihočeský kraj</t>
  </si>
  <si>
    <t>8.3 Výroba, dodávky a spotřeba tepla: Jihomoravský kraj</t>
  </si>
  <si>
    <t>8.4 Výroba, dodávky a spotřeba tepla: Karlovarský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</si>
  <si>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</si>
  <si>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</si>
  <si>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</si>
  <si>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</si>
  <si>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</si>
  <si>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</si>
  <si>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r>
      <t>6. Instalovaný výkon výroben tepla v krajích ČR [MW</t>
    </r>
    <r>
      <rPr>
        <b/>
        <vertAlign val="subscript"/>
        <sz val="14"/>
        <color theme="2" tint="-0.499984740745262"/>
        <rFont val="Calibri"/>
        <family val="2"/>
        <charset val="238"/>
        <scheme val="minor"/>
      </rPr>
      <t>t</t>
    </r>
    <r>
      <rPr>
        <b/>
        <sz val="14"/>
        <color theme="2" tint="-0.499984740745262"/>
        <rFont val="Calibri"/>
        <family val="2"/>
        <charset val="238"/>
        <scheme val="minor"/>
      </rPr>
      <t>]</t>
    </r>
  </si>
  <si>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</si>
  <si>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</si>
  <si>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</si>
  <si>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</si>
  <si>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</si>
  <si>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</si>
  <si>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</si>
  <si>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</si>
  <si>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</si>
  <si>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</si>
  <si>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</si>
  <si>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</si>
  <si>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</si>
  <si>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</si>
  <si>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</si>
  <si>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</si>
  <si>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</si>
  <si>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Oddělení statistiky a sledování kvality ERÚ, Praha 2018</t>
  </si>
  <si>
    <t>* Nezahrnuje část nezjištěného rozvodu tepla</t>
  </si>
  <si>
    <t>* Rozdíl mezi dodávkou a spotřebou jsou ztráty z nakoupeného tepla, část nezjištěného rozvodu tepla a část spotřeby tepla krytá dodávkou ze Středočeského kraje.</t>
  </si>
  <si>
    <t>* Rozdíl mezi dodávkou a spotřebou jsou ztráty z nakoupeného tepla a část nezjištěného rozvodu tepla.</t>
  </si>
  <si>
    <t>* Rozdíl mezi dodávkou a spotřebou jsou ztráty z nakoupeného tepla, část nezjištěného rozvodu tepla a část spotřeby tepla krytá dodávkou z Pardubického kraje.</t>
  </si>
  <si>
    <t>* Rozdíl mezi dodávkou a spotřebou jsou ztráty z nakoupeného tepla, část nezjištěného rozvodu tepla a část tepla dodaná do SZT Hradec Králové.</t>
  </si>
  <si>
    <t>* Rozdíl mezi dodávkou a spotřebou jsou ztráty z nakoupeného tepla, část nezjištěného rozvodu tepla a část tepla dodaná do SZT Praha.</t>
  </si>
  <si>
    <t>I. čtvrtletí 2018</t>
  </si>
  <si>
    <r>
      <t>9. Výroba tepla netto Q</t>
    </r>
    <r>
      <rPr>
        <b/>
        <vertAlign val="subscript"/>
        <sz val="14"/>
        <color theme="2" tint="-0.499984740745262"/>
        <rFont val="Calibri"/>
        <family val="2"/>
        <charset val="238"/>
        <scheme val="minor"/>
      </rPr>
      <t>netto</t>
    </r>
    <r>
      <rPr>
        <b/>
        <sz val="14"/>
        <color theme="2" tint="-0.499984740745262"/>
        <rFont val="Calibri"/>
        <family val="2"/>
        <charset val="238"/>
        <scheme val="minor"/>
      </rPr>
      <t xml:space="preserve"> a výroba tepla z KVET Q</t>
    </r>
    <r>
      <rPr>
        <b/>
        <vertAlign val="subscript"/>
        <sz val="14"/>
        <color theme="2" tint="-0.499984740745262"/>
        <rFont val="Calibri"/>
        <family val="2"/>
        <charset val="238"/>
        <scheme val="minor"/>
      </rPr>
      <t>KVET</t>
    </r>
    <r>
      <rPr>
        <b/>
        <sz val="14"/>
        <color theme="2" tint="-0.499984740745262"/>
        <rFont val="Calibri"/>
        <family val="2"/>
        <charset val="238"/>
        <scheme val="minor"/>
      </rPr>
      <t xml:space="preserve">  [TJ]</t>
    </r>
  </si>
  <si>
    <r>
      <t>Q</t>
    </r>
    <r>
      <rPr>
        <b/>
        <vertAlign val="subscript"/>
        <sz val="9"/>
        <rFont val="Calibri"/>
        <family val="2"/>
        <charset val="238"/>
        <scheme val="minor"/>
      </rPr>
      <t>netto</t>
    </r>
  </si>
  <si>
    <r>
      <t>Q</t>
    </r>
    <r>
      <rPr>
        <b/>
        <vertAlign val="subscript"/>
        <sz val="9"/>
        <rFont val="Calibri"/>
        <family val="2"/>
        <charset val="238"/>
        <scheme val="minor"/>
      </rPr>
      <t>KVET</t>
    </r>
  </si>
  <si>
    <r>
      <t>Q</t>
    </r>
    <r>
      <rPr>
        <b/>
        <vertAlign val="subscript"/>
        <sz val="9"/>
        <rFont val="Calibri"/>
        <family val="2"/>
        <charset val="238"/>
        <scheme val="minor"/>
      </rPr>
      <t xml:space="preserve">KVET/ </t>
    </r>
    <r>
      <rPr>
        <b/>
        <sz val="9"/>
        <rFont val="Calibri"/>
        <family val="2"/>
        <charset val="238"/>
        <scheme val="minor"/>
      </rPr>
      <t>Q</t>
    </r>
    <r>
      <rPr>
        <b/>
        <vertAlign val="subscript"/>
        <sz val="9"/>
        <rFont val="Calibri"/>
        <family val="2"/>
        <charset val="238"/>
        <scheme val="minor"/>
      </rPr>
      <t>netto</t>
    </r>
  </si>
  <si>
    <t>9</t>
  </si>
  <si>
    <t>Výroba tepla netto a výroba tepla z KVET</t>
  </si>
  <si>
    <t>str. 30</t>
  </si>
  <si>
    <t>Výroba tepla netto</t>
  </si>
  <si>
    <t>Dodávka užitečného tepla z KVET</t>
  </si>
  <si>
    <t>Výroba tepla netto =</t>
  </si>
  <si>
    <t>Výroba tepla brutto bez technologické vlastní spotřeby tepla.</t>
  </si>
  <si>
    <t>str. 31</t>
  </si>
  <si>
    <t>Rozdíl (2018 - 2017)</t>
  </si>
  <si>
    <t>Meziroční změna</t>
  </si>
  <si>
    <t>I. čtvrtletí 2017</t>
  </si>
  <si>
    <t>II. čtvrtletí 2018</t>
  </si>
  <si>
    <t>II. čtvrtletí 2017</t>
  </si>
  <si>
    <t>Výroba tepla brutto [TJ]</t>
  </si>
  <si>
    <t>Dodávky tepla cizím subjektům [TJ]</t>
  </si>
  <si>
    <t>Průměrná teplota [°C]</t>
  </si>
  <si>
    <t>III. čtvrtletí 2018</t>
  </si>
  <si>
    <t>10.1 Meziroční porovnání</t>
  </si>
  <si>
    <t>10.2 Meziroční porovnání</t>
  </si>
  <si>
    <t>III. čtvrtletí 2017</t>
  </si>
  <si>
    <t>IV. čtvrtletí 2018</t>
  </si>
  <si>
    <t>IV. čtvrtletí 2017</t>
  </si>
  <si>
    <t>I. - II. čtvrtletí 2018</t>
  </si>
  <si>
    <t>III. - IV. čtvrtletí 2018</t>
  </si>
  <si>
    <t>10.1</t>
  </si>
  <si>
    <t>10.2</t>
  </si>
  <si>
    <t>str. 32</t>
  </si>
  <si>
    <t xml:space="preserve">Energetický regulační úřad (ERÚ) vydává v souladu s § 17 odst. 7 písm. m) zákona č. 458/2000 Sb. (energetický zákon), Čtvrtletní zprávu o provozu teplárenských soustav ČR za III. čtvrtletí 2018. Veškeré údaje obsažené ve zprávě jsou získané od licencovaných subjektů na základě vyhlášky ERÚ č. 404/2016 Sb., o náležitostech a členění výkazů nezbytných pro zpracování zpráv o provozu soustav v energetických odvětvích, včetně termínů, rozsahu a pravidel pro sestavování výkazů (statistická vyhláška). Pro doplnění uvádíme, že v současné době výkazy dle statistické vyhlášky nezasílají držitelé licence na rozvod tepelné energie (skup. č. 32), tudíž tato oblast není ve zprávě obsažena. Tato skutečnost se týká kapitol 7.1, 7.2 a spotřební části krajských vyhodnocení 8.1 až 8.14.
Čtvrtletní zpráva obsahuje kapitoly, které podávají přehled o statistice teplárenských soustav v ČR a doplňují tak čtvrtletní zprávy o provozu elektrizační soustavy obsahující údaje o kombinované výrobě elektřiny a tepla (KVET). Tato zpráva obsahuje veškeré vyrobené teplo z licencované činnosti, včetně KVET. Veškeré detaily týkající se metodiky vykazování údajů pro statistiku ERÚ jsou uvedeny ve výkladovém stanovisku ERÚ k metodice vyplňování výkazů podle statistické vyhlášky pro oblast elektroenergetiky a teplárenství číslo 11/2017 ze dne 18. července 2017. Výkladové stanovisko a aktuální výkazy jsou zveřejněny na internetových stránkách ERÚ.
Jedná se o pravidelnou zprávu o provozu tepelných soustav ČR vydanou ERÚ na základě novely energetického zákona. Zpráva je tvořena jednotlivými kapitolami, jejichž obsah je uveden na str. 2. Základní kapitolu tvoří bilance tepla, podle které bylo ve třetím čtvrtletí 2018 vyrobeno celkem 24 242,6 TJ tepla brutto a oproti třetímu čtvrtletí 2017 došlo k poklesu o 7,1 %. V měsíci červenci 2018 bylo vyrobeno o 82,0 TJ více než v červenci 2017, v měsíci srpnu 2018 bylo vyrobeno o 282,5 TJ méně než v srpnu 2017 a v měsíci září 2018 bylo vyrobeno o 1 659,6 TJ méně než v září 2017, což bylo způsobeno klimatickými podmínkami. Zhruba 42 % z brutto výroby je dodáno do vlastního podniku nebo zařízení (převážně jde o závodní teplárny, které nejsou zařazeny v klasifikaci ekonomických činností (CZ-NACE) ve skupině 35 - Výroba a rozvod elektřiny, plynu, tepla a klimatizovaného vzduchu). Dodávky tepla představují 9 568,8 TJ, což je pokles o 11,4 % oproti třetímu čtvrtletí 2017. V následující kapitole je struktura výroby tepla brutto po jednotlivých palivech a v krajském členění. Nejvíce tepla je vyrobeno z hnědého uhlí (37 %), následuje zemní plyn (15 %) a biomasa (14 %), nejvíce tepla je vyrobeno v Moravskoslezském kraji. V páté kapitole je uvedena struktura dodávek tepla podobně jako u výroby tepla brutto (41 % z hnědého uhlí, 25 % ze zemního plynu, 9 % z ostatních plynů), ale je dále rozšířena o podrobnější členění dodávek z uhlí, biomasy a bioplynu. V následující šesté kapitole je instalovaný výkon výroben tepelné energie (59 831,6 MW) v rozdělení do jednotlivých krajů ČR. Sedmá kapitola uvádí rozdělení spotřeby tepla v sektorech národního hospodářství. Osmá kapitola obsahuje shrnutí výroby tepla brutto, dodávek a spotřeb tepla v jednotlivých krajích ČR. U Středočeského kraje je větší dodávka než spotřeba tepla, což je způsobeno dodávkou tepla do hlavního města Prahy (SZT Praha). Totéž platí pro Pardubický kraj s dodávkou tepla do Královéhradeckého kraje (SZT Hradec Králové). Celkově bylo vyrobeno z kombinované výroby elektřiny a tepla (KVET) 13 085,3 TJ užitečného tepla, což činí 60% z výroby tepla netto. Nejvíce se užitečného tepla z KVET vyrábí z hnědého uhlí (50,9 %), následuje biomasa (14,5 %) a zemní plyn (10,5 %). Nízký podíl užitečného tepla ze zemního plynu na teplu netto (40 %) je způsoben vyšším počtem výtopen na zemní plyn než kogeneračních jednotek.
Případné dotazy, komentáře či připomínky směřujte výhradně na adresu teplo.statistika@eru.cz.
</t>
  </si>
  <si>
    <t>Meziroční porovnání I. - II. čtvrtletí</t>
  </si>
  <si>
    <t>Meziroční porovnání III. - IV. čtvrtletí</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</si>
</sst>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_ "/>
    <numFmt numFmtId="166" formatCode="0.0"/>
    <numFmt numFmtId="167" formatCode="0.0%"/>
  </numFmts>
  <fonts count="61" x14ac:knownFonts="1">
    <font>
      <sz val="10"/>
      <name val="Arial"/>
      <charset val="238"/>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i/>
      <sz val="9"/>
      <name val="Calibri"/>
      <family val="2"/>
      <charset val="238"/>
      <scheme val="minor"/>
    </font>
    <font>
      <sz val="9"/>
      <color theme="1"/>
      <name val="Calibri"/>
      <family val="2"/>
      <charset val="238"/>
      <scheme val="minor"/>
    </font>
    <font>
      <i/>
      <sz val="8"/>
      <color theme="0"/>
      <name val="Calibri"/>
      <family val="2"/>
      <charset val="238"/>
      <scheme val="minor"/>
    </font>
    <font>
      <b/>
      <sz val="9"/>
      <color theme="3"/>
      <name val="Calibri"/>
      <family val="2"/>
      <charset val="238"/>
      <scheme val="minor"/>
    </font>
    <font>
      <sz val="9"/>
      <color theme="4"/>
      <name val="Calibri"/>
      <family val="2"/>
      <charset val="238"/>
      <scheme val="minor"/>
    </font>
    <font>
      <sz val="9"/>
      <color theme="3"/>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b/>
      <sz val="36"/>
      <color rgb="FF005DA2"/>
      <name val="Calibri"/>
      <family val="2"/>
      <charset val="238"/>
      <scheme val="minor"/>
    </font>
    <font>
      <sz val="14"/>
      <color rgb="FF005DA2"/>
      <name val="Calibri"/>
      <family val="2"/>
      <charset val="238"/>
      <scheme val="minor"/>
    </font>
    <font>
      <b/>
      <sz val="20"/>
      <color rgb="FF005DA2"/>
      <name val="Calibri"/>
      <family val="2"/>
      <charset val="238"/>
      <scheme val="minor"/>
    </font>
    <font>
      <sz val="10"/>
      <color theme="4"/>
      <name val="Calibri"/>
      <family val="2"/>
      <charset val="238"/>
      <scheme val="minor"/>
    </font>
    <font>
      <b/>
      <sz val="10"/>
      <color theme="3"/>
      <name val="Arial"/>
      <family val="2"/>
      <charset val="238"/>
    </font>
    <font>
      <b/>
      <sz val="14"/>
      <color theme="2" tint="-0.499984740745262"/>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sz val="14"/>
      <name val="Arial"/>
      <family val="2"/>
      <charset val="238"/>
    </font>
    <font>
      <strike/>
      <sz val="10"/>
      <name val="Calibri"/>
      <family val="2"/>
      <charset val="238"/>
      <scheme val="minor"/>
    </font>
    <font>
      <b/>
      <sz val="9"/>
      <color theme="2" tint="-0.499984740745262"/>
      <name val="Calibri"/>
      <family val="2"/>
      <charset val="238"/>
      <scheme val="minor"/>
    </font>
    <font>
      <sz val="9"/>
      <color theme="0"/>
      <name val="Arial"/>
      <family val="2"/>
      <charset val="238"/>
    </font>
    <font>
      <sz val="10"/>
      <name val="Arial CE"/>
      <charset val="238"/>
    </font>
    <font>
      <b/>
      <vertAlign val="subscript"/>
      <sz val="9"/>
      <name val="Calibri"/>
      <family val="2"/>
      <charset val="238"/>
      <scheme val="minor"/>
    </font>
    <font>
      <b/>
      <sz val="9"/>
      <name val="Arial"/>
      <family val="2"/>
      <charset val="238"/>
    </font>
    <font>
      <b/>
      <vertAlign val="subscript"/>
      <sz val="14"/>
      <color theme="2" tint="-0.499984740745262"/>
      <name val="Calibri"/>
      <family val="2"/>
      <charset val="238"/>
      <scheme val="minor"/>
    </font>
    <font>
      <sz val="11"/>
      <name val="Arial"/>
      <family val="2"/>
      <charset val="238"/>
    </font>
    <font>
      <sz val="9"/>
      <color rgb="FFFF0000"/>
      <name val="Arial"/>
      <family val="2"/>
      <charset val="238"/>
    </font>
    <font>
      <b/>
      <sz val="9"/>
      <color theme="2"/>
      <name val="Calibri"/>
      <family val="2"/>
      <charset val="238"/>
      <scheme val="minor"/>
    </font>
  </fonts>
  <fills count="2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theme="2" tint="-9.9978637043366805E-2"/>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style="thick">
        <color theme="0"/>
      </left>
      <right/>
      <top style="thin">
        <color theme="0" tint="-0.24994659260841701"/>
      </top>
      <bottom style="thin">
        <color theme="0" tint="-0.24994659260841701"/>
      </bottom>
      <diagonal/>
    </border>
    <border>
      <left/>
      <right style="thick">
        <color theme="0"/>
      </right>
      <top style="thin">
        <color theme="0" tint="-0.24994659260841701"/>
      </top>
      <bottom style="thin">
        <color theme="0" tint="-0.24994659260841701"/>
      </bottom>
      <diagonal/>
    </border>
    <border>
      <left style="thick">
        <color theme="0"/>
      </left>
      <right style="thick">
        <color theme="0"/>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right/>
      <top/>
      <bottom style="thin">
        <color theme="2" tint="-0.499984740745262"/>
      </bottom>
      <diagonal/>
    </border>
    <border>
      <left/>
      <right/>
      <top style="thin">
        <color theme="2" tint="-0.499984740745262"/>
      </top>
      <bottom style="thin">
        <color theme="0" tint="-0.24994659260841701"/>
      </bottom>
      <diagonal/>
    </border>
    <border>
      <left style="thin">
        <color theme="2" tint="-0.499984740745262"/>
      </left>
      <right/>
      <top style="thin">
        <color theme="0" tint="-0.24994659260841701"/>
      </top>
      <bottom style="thin">
        <color theme="0" tint="-0.24994659260841701"/>
      </bottom>
      <diagonal/>
    </border>
    <border>
      <left/>
      <right style="thin">
        <color theme="2" tint="-0.499984740745262"/>
      </right>
      <top style="thin">
        <color theme="0" tint="-0.24994659260841701"/>
      </top>
      <bottom style="thin">
        <color theme="0" tint="-0.24994659260841701"/>
      </bottom>
      <diagonal/>
    </border>
    <border>
      <left style="thin">
        <color theme="2" tint="-0.499984740745262"/>
      </left>
      <right/>
      <top/>
      <bottom style="thin">
        <color theme="0" tint="-0.24994659260841701"/>
      </bottom>
      <diagonal/>
    </border>
    <border>
      <left/>
      <right style="thin">
        <color theme="2" tint="-0.499984740745262"/>
      </right>
      <top/>
      <bottom style="thin">
        <color theme="0" tint="-0.24994659260841701"/>
      </bottom>
      <diagonal/>
    </border>
    <border>
      <left style="thin">
        <color theme="2" tint="-0.499984740745262"/>
      </left>
      <right style="thick">
        <color theme="0"/>
      </right>
      <top style="thin">
        <color theme="0" tint="-0.24994659260841701"/>
      </top>
      <bottom style="thin">
        <color theme="0" tint="-0.24994659260841701"/>
      </bottom>
      <diagonal/>
    </border>
    <border>
      <left style="thick">
        <color theme="0"/>
      </left>
      <right style="thin">
        <color theme="2" tint="-0.499984740745262"/>
      </right>
      <top style="thin">
        <color theme="0" tint="-0.24994659260841701"/>
      </top>
      <bottom style="thin">
        <color theme="0" tint="-0.24994659260841701"/>
      </bottom>
      <diagonal/>
    </border>
    <border>
      <left style="thin">
        <color theme="2" tint="-0.499984740745262"/>
      </left>
      <right/>
      <top style="thin">
        <color theme="0" tint="-0.24994659260841701"/>
      </top>
      <bottom style="medium">
        <color theme="2" tint="-0.499984740745262"/>
      </bottom>
      <diagonal/>
    </border>
    <border>
      <left/>
      <right style="thin">
        <color theme="2" tint="-0.499984740745262"/>
      </right>
      <top style="thin">
        <color theme="0" tint="-0.24994659260841701"/>
      </top>
      <bottom style="medium">
        <color theme="2" tint="-0.499984740745262"/>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bottom style="medium">
        <color theme="2" tint="-0.499984740745262"/>
      </bottom>
      <diagonal/>
    </border>
    <border>
      <left/>
      <right style="thin">
        <color theme="2" tint="-0.499984740745262"/>
      </right>
      <top/>
      <bottom style="medium">
        <color theme="2" tint="-0.499984740745262"/>
      </bottom>
      <diagonal/>
    </border>
    <border>
      <left style="thin">
        <color theme="2" tint="-0.499984740745262"/>
      </left>
      <right/>
      <top style="thin">
        <color theme="0" tint="-0.24994659260841701"/>
      </top>
      <bottom style="thin">
        <color theme="2" tint="-0.499984740745262"/>
      </bottom>
      <diagonal/>
    </border>
    <border>
      <left/>
      <right style="thin">
        <color theme="2" tint="-0.499984740745262"/>
      </right>
      <top style="thin">
        <color theme="0" tint="-0.24994659260841701"/>
      </top>
      <bottom style="thin">
        <color theme="2" tint="-0.499984740745262"/>
      </bottom>
      <diagonal/>
    </border>
    <border>
      <left style="thin">
        <color theme="2" tint="-0.499984740745262"/>
      </left>
      <right/>
      <top/>
      <bottom style="thin">
        <color theme="2" tint="-0.499984740745262"/>
      </bottom>
      <diagonal/>
    </border>
    <border>
      <left/>
      <right style="thin">
        <color theme="2" tint="-0.499984740745262"/>
      </right>
      <top style="thin">
        <color theme="0" tint="-0.24994659260841701"/>
      </top>
      <bottom/>
      <diagonal/>
    </border>
    <border>
      <left style="thin">
        <color theme="2" tint="-0.499984740745262"/>
      </left>
      <right/>
      <top style="thin">
        <color theme="2" tint="-0.499984740745262"/>
      </top>
      <bottom style="thin">
        <color theme="0" tint="-0.24994659260841701"/>
      </bottom>
      <diagonal/>
    </border>
    <border>
      <left/>
      <right/>
      <top style="medium">
        <color theme="2" tint="-0.499984740745262"/>
      </top>
      <bottom/>
      <diagonal/>
    </border>
    <border>
      <left style="thin">
        <color theme="2" tint="-0.499984740745262"/>
      </left>
      <right style="medium">
        <color theme="0"/>
      </right>
      <top style="thin">
        <color theme="0" tint="-0.24994659260841701"/>
      </top>
      <bottom style="thin">
        <color theme="0" tint="-0.24994659260841701"/>
      </bottom>
      <diagonal/>
    </border>
    <border>
      <left/>
      <right style="medium">
        <color theme="0"/>
      </right>
      <top style="thin">
        <color theme="0" tint="-0.24994659260841701"/>
      </top>
      <bottom style="thin">
        <color theme="0" tint="-0.24994659260841701"/>
      </bottom>
      <diagonal/>
    </border>
    <border>
      <left style="medium">
        <color theme="0"/>
      </left>
      <right style="medium">
        <color theme="0"/>
      </right>
      <top style="thin">
        <color theme="0" tint="-0.24994659260841701"/>
      </top>
      <bottom style="thin">
        <color theme="0" tint="-0.24994659260841701"/>
      </bottom>
      <diagonal/>
    </border>
    <border>
      <left style="thick">
        <color theme="2" tint="-9.9948118533890809E-2"/>
      </left>
      <right style="thick">
        <color theme="2" tint="-9.9948118533890809E-2"/>
      </right>
      <top/>
      <bottom style="thin">
        <color theme="0" tint="-0.24994659260841701"/>
      </bottom>
      <diagonal/>
    </border>
    <border>
      <left style="thin">
        <color theme="2" tint="-0.499984740745262"/>
      </left>
      <right style="medium">
        <color theme="0"/>
      </right>
      <top style="thin">
        <color theme="0" tint="-0.24994659260841701"/>
      </top>
      <bottom style="medium">
        <color theme="2" tint="-0.499984740745262"/>
      </bottom>
      <diagonal/>
    </border>
    <border>
      <left/>
      <right style="medium">
        <color theme="0"/>
      </right>
      <top style="thin">
        <color theme="0" tint="-0.24994659260841701"/>
      </top>
      <bottom style="medium">
        <color theme="2" tint="-0.499984740745262"/>
      </bottom>
      <diagonal/>
    </border>
    <border>
      <left style="medium">
        <color theme="0"/>
      </left>
      <right style="medium">
        <color theme="0"/>
      </right>
      <top style="thin">
        <color theme="0" tint="-0.24994659260841701"/>
      </top>
      <bottom style="medium">
        <color theme="2" tint="-0.499984740745262"/>
      </bottom>
      <diagonal/>
    </border>
    <border>
      <left/>
      <right style="thin">
        <color theme="2" tint="-0.499984740745262"/>
      </right>
      <top style="thin">
        <color theme="2" tint="-0.499984740745262"/>
      </top>
      <bottom style="thin">
        <color theme="0" tint="-0.24994659260841701"/>
      </bottom>
      <diagonal/>
    </border>
    <border>
      <left/>
      <right style="thin">
        <color theme="2" tint="-0.499984740745262"/>
      </right>
      <top style="thin">
        <color theme="2" tint="-0.499984740745262"/>
      </top>
      <bottom/>
      <diagonal/>
    </border>
  </borders>
  <cellStyleXfs count="46">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5" fillId="11" borderId="0" applyNumberFormat="0" applyBorder="0" applyAlignment="0" applyProtection="0"/>
    <xf numFmtId="0" fontId="6" fillId="12" borderId="1" applyNumberFormat="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7" borderId="0" applyNumberFormat="0" applyBorder="0" applyAlignment="0" applyProtection="0"/>
    <xf numFmtId="0" fontId="2" fillId="4" borderId="5" applyNumberFormat="0" applyFont="0" applyAlignment="0" applyProtection="0"/>
    <xf numFmtId="0" fontId="12" fillId="0" borderId="6" applyNumberFormat="0" applyFill="0" applyAlignment="0" applyProtection="0"/>
    <xf numFmtId="0" fontId="13" fillId="6" borderId="0" applyNumberFormat="0" applyBorder="0" applyAlignment="0" applyProtection="0"/>
    <xf numFmtId="0" fontId="12" fillId="0" borderId="0" applyNumberFormat="0" applyFill="0" applyBorder="0" applyAlignment="0" applyProtection="0"/>
    <xf numFmtId="0" fontId="14" fillId="7" borderId="7" applyNumberFormat="0" applyAlignment="0" applyProtection="0"/>
    <xf numFmtId="0" fontId="15" fillId="13" borderId="7" applyNumberFormat="0" applyAlignment="0" applyProtection="0"/>
    <xf numFmtId="0" fontId="16" fillId="13" borderId="8" applyNumberFormat="0" applyAlignment="0" applyProtection="0"/>
    <xf numFmtId="0" fontId="17" fillId="0" borderId="0" applyNumberFormat="0" applyFill="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9" fontId="21" fillId="0" borderId="0" applyFont="0" applyFill="0" applyBorder="0" applyAlignment="0" applyProtection="0"/>
    <xf numFmtId="0" fontId="54" fillId="0" borderId="0"/>
    <xf numFmtId="0" fontId="1" fillId="0" borderId="0"/>
    <xf numFmtId="9" fontId="1" fillId="0" borderId="0" applyFont="0" applyFill="0" applyBorder="0" applyAlignment="0" applyProtection="0"/>
    <xf numFmtId="0" fontId="58" fillId="0" borderId="0"/>
  </cellStyleXfs>
  <cellXfs count="451">
    <xf numFmtId="0" fontId="0" fillId="0" borderId="0" xfId="0"/>
    <xf numFmtId="0" fontId="20" fillId="0" borderId="0" xfId="0" applyFont="1" applyFill="1" applyBorder="1" applyAlignment="1">
      <alignment horizontal="right" vertical="center"/>
    </xf>
    <xf numFmtId="164" fontId="24" fillId="0" borderId="0" xfId="0" applyNumberFormat="1" applyFont="1" applyFill="1" applyBorder="1"/>
    <xf numFmtId="0" fontId="20" fillId="0" borderId="0" xfId="0" applyFont="1" applyFill="1" applyBorder="1"/>
    <xf numFmtId="0" fontId="27" fillId="0" borderId="0" xfId="0" applyFont="1" applyFill="1" applyBorder="1" applyAlignment="1">
      <alignment horizontal="right" vertical="top"/>
    </xf>
    <xf numFmtId="0" fontId="23" fillId="0" borderId="0" xfId="0" applyFont="1" applyFill="1" applyBorder="1"/>
    <xf numFmtId="164" fontId="22" fillId="0" borderId="10" xfId="0" applyNumberFormat="1" applyFont="1" applyFill="1" applyBorder="1"/>
    <xf numFmtId="164" fontId="22" fillId="0" borderId="14" xfId="0" applyNumberFormat="1" applyFont="1" applyFill="1" applyBorder="1"/>
    <xf numFmtId="164" fontId="22" fillId="0" borderId="15" xfId="0" applyNumberFormat="1" applyFont="1" applyFill="1" applyBorder="1"/>
    <xf numFmtId="0" fontId="24" fillId="0" borderId="0" xfId="0" applyFont="1" applyFill="1" applyBorder="1" applyAlignment="1">
      <alignment vertical="center"/>
    </xf>
    <xf numFmtId="164" fontId="29" fillId="0" borderId="0" xfId="0" applyNumberFormat="1" applyFont="1" applyFill="1" applyBorder="1" applyAlignment="1" applyProtection="1">
      <alignment horizontal="right" vertical="center"/>
    </xf>
    <xf numFmtId="164" fontId="29" fillId="0" borderId="12" xfId="0" applyNumberFormat="1" applyFont="1" applyFill="1" applyBorder="1" applyAlignment="1" applyProtection="1">
      <alignment horizontal="right" vertical="center"/>
    </xf>
    <xf numFmtId="164" fontId="29" fillId="0" borderId="14" xfId="0" applyNumberFormat="1" applyFont="1" applyFill="1" applyBorder="1" applyAlignment="1" applyProtection="1">
      <alignment horizontal="right" vertical="center"/>
    </xf>
    <xf numFmtId="0" fontId="22" fillId="0" borderId="0" xfId="0" applyFont="1" applyFill="1" applyBorder="1"/>
    <xf numFmtId="164" fontId="22" fillId="0" borderId="0" xfId="0" applyNumberFormat="1" applyFont="1" applyFill="1" applyBorder="1"/>
    <xf numFmtId="0" fontId="24" fillId="0" borderId="0" xfId="0" applyFont="1" applyFill="1" applyBorder="1" applyAlignment="1">
      <alignment horizontal="right"/>
    </xf>
    <xf numFmtId="164" fontId="22" fillId="0" borderId="12" xfId="0" applyNumberFormat="1" applyFont="1" applyFill="1" applyBorder="1"/>
    <xf numFmtId="0" fontId="26" fillId="0" borderId="0" xfId="0" applyFont="1" applyFill="1" applyBorder="1"/>
    <xf numFmtId="9" fontId="26" fillId="0" borderId="0" xfId="41" applyFont="1" applyFill="1" applyBorder="1"/>
    <xf numFmtId="164" fontId="22" fillId="0" borderId="9" xfId="0" applyNumberFormat="1" applyFont="1" applyFill="1" applyBorder="1"/>
    <xf numFmtId="0" fontId="35" fillId="0" borderId="0" xfId="0" applyFont="1" applyFill="1" applyBorder="1" applyAlignment="1">
      <alignment horizontal="right" vertical="center"/>
    </xf>
    <xf numFmtId="0" fontId="44" fillId="0" borderId="0" xfId="0" applyFont="1" applyFill="1" applyBorder="1"/>
    <xf numFmtId="0" fontId="22" fillId="0" borderId="0" xfId="0" applyFont="1" applyFill="1" applyBorder="1" applyAlignment="1">
      <alignment vertical="top" wrapText="1"/>
    </xf>
    <xf numFmtId="0" fontId="24" fillId="19" borderId="0" xfId="0" applyFont="1" applyFill="1" applyBorder="1" applyAlignment="1">
      <alignment horizontal="right" vertical="top" wrapText="1"/>
    </xf>
    <xf numFmtId="0" fontId="22" fillId="19" borderId="9" xfId="0" applyFont="1" applyFill="1" applyBorder="1"/>
    <xf numFmtId="0" fontId="22" fillId="0" borderId="15" xfId="0" applyFont="1" applyFill="1" applyBorder="1" applyAlignment="1">
      <alignment horizontal="left" vertical="center" indent="1"/>
    </xf>
    <xf numFmtId="0" fontId="22" fillId="19" borderId="0" xfId="0" applyFont="1" applyFill="1" applyBorder="1"/>
    <xf numFmtId="0" fontId="22" fillId="0" borderId="15" xfId="0" applyFont="1" applyFill="1" applyBorder="1" applyAlignment="1">
      <alignment horizontal="left" indent="1"/>
    </xf>
    <xf numFmtId="0" fontId="22" fillId="0" borderId="0" xfId="0" applyFont="1" applyFill="1" applyBorder="1" applyAlignment="1">
      <alignment horizontal="left" indent="1"/>
    </xf>
    <xf numFmtId="0" fontId="22" fillId="0" borderId="11" xfId="0" applyFont="1" applyFill="1" applyBorder="1" applyAlignment="1">
      <alignment horizontal="left" indent="1"/>
    </xf>
    <xf numFmtId="0" fontId="22" fillId="0" borderId="0" xfId="0" applyFont="1" applyFill="1" applyBorder="1" applyAlignment="1">
      <alignment horizontal="left" vertical="center" indent="1"/>
    </xf>
    <xf numFmtId="164" fontId="22" fillId="0" borderId="16" xfId="0" applyNumberFormat="1" applyFont="1" applyFill="1" applyBorder="1"/>
    <xf numFmtId="0" fontId="22" fillId="0" borderId="0" xfId="0" applyFont="1" applyFill="1" applyBorder="1" applyAlignment="1">
      <alignment horizontal="left" wrapText="1" indent="1"/>
    </xf>
    <xf numFmtId="0" fontId="22" fillId="0" borderId="15" xfId="0" applyFont="1" applyFill="1" applyBorder="1" applyAlignment="1">
      <alignment horizontal="left" wrapText="1" indent="1"/>
    </xf>
    <xf numFmtId="164" fontId="22" fillId="0" borderId="16" xfId="0" applyNumberFormat="1" applyFont="1" applyFill="1" applyBorder="1" applyAlignment="1"/>
    <xf numFmtId="0" fontId="22" fillId="0" borderId="25" xfId="0" applyFont="1" applyFill="1" applyBorder="1" applyAlignment="1">
      <alignment horizontal="left" indent="1"/>
    </xf>
    <xf numFmtId="164" fontId="22" fillId="0" borderId="0" xfId="0" applyNumberFormat="1" applyFont="1" applyFill="1" applyBorder="1" applyAlignment="1"/>
    <xf numFmtId="0" fontId="22" fillId="0" borderId="9" xfId="0" applyFont="1" applyFill="1" applyBorder="1" applyAlignment="1">
      <alignment horizontal="left" indent="1"/>
    </xf>
    <xf numFmtId="0" fontId="22" fillId="0" borderId="14" xfId="0" applyFont="1" applyFill="1" applyBorder="1" applyAlignment="1">
      <alignment horizontal="left" indent="1"/>
    </xf>
    <xf numFmtId="0" fontId="22" fillId="0" borderId="0" xfId="0" applyNumberFormat="1" applyFont="1" applyFill="1" applyBorder="1" applyAlignment="1"/>
    <xf numFmtId="164" fontId="22" fillId="20" borderId="9" xfId="0" applyNumberFormat="1" applyFont="1" applyFill="1" applyBorder="1" applyAlignment="1">
      <alignment horizontal="right"/>
    </xf>
    <xf numFmtId="164" fontId="22" fillId="20" borderId="16" xfId="0" applyNumberFormat="1" applyFont="1" applyFill="1" applyBorder="1" applyAlignment="1">
      <alignment horizontal="right"/>
    </xf>
    <xf numFmtId="164" fontId="22" fillId="20" borderId="14" xfId="0" applyNumberFormat="1" applyFont="1" applyFill="1" applyBorder="1" applyAlignment="1">
      <alignment horizontal="right"/>
    </xf>
    <xf numFmtId="0" fontId="24" fillId="19" borderId="20" xfId="0" applyFont="1" applyFill="1" applyBorder="1" applyAlignment="1">
      <alignment horizontal="center" vertical="center"/>
    </xf>
    <xf numFmtId="164" fontId="22" fillId="0" borderId="14" xfId="0" applyNumberFormat="1" applyFont="1" applyFill="1" applyBorder="1" applyAlignment="1"/>
    <xf numFmtId="164" fontId="22" fillId="0" borderId="26" xfId="0" applyNumberFormat="1" applyFont="1" applyFill="1" applyBorder="1"/>
    <xf numFmtId="0" fontId="24" fillId="0" borderId="0" xfId="0" applyFont="1" applyFill="1" applyBorder="1"/>
    <xf numFmtId="0" fontId="22" fillId="0" borderId="16" xfId="0" applyFont="1" applyFill="1" applyBorder="1" applyAlignment="1">
      <alignment horizontal="left" wrapText="1" indent="1"/>
    </xf>
    <xf numFmtId="0" fontId="22" fillId="0" borderId="16" xfId="0" applyFont="1" applyFill="1" applyBorder="1" applyAlignment="1">
      <alignment horizontal="left" indent="1"/>
    </xf>
    <xf numFmtId="0" fontId="24" fillId="19" borderId="21" xfId="0" applyFont="1" applyFill="1" applyBorder="1" applyAlignment="1">
      <alignment horizontal="center" vertical="center"/>
    </xf>
    <xf numFmtId="164" fontId="22" fillId="20" borderId="9" xfId="0" applyNumberFormat="1" applyFont="1" applyFill="1" applyBorder="1"/>
    <xf numFmtId="164" fontId="22" fillId="20" borderId="16" xfId="0" applyNumberFormat="1" applyFont="1" applyFill="1" applyBorder="1"/>
    <xf numFmtId="164" fontId="22" fillId="0" borderId="28" xfId="0" applyNumberFormat="1" applyFont="1" applyFill="1" applyBorder="1"/>
    <xf numFmtId="164" fontId="26" fillId="0" borderId="0" xfId="0" applyNumberFormat="1" applyFont="1" applyFill="1" applyBorder="1"/>
    <xf numFmtId="0" fontId="27" fillId="0" borderId="0" xfId="0" applyFont="1" applyFill="1" applyBorder="1" applyAlignment="1"/>
    <xf numFmtId="0" fontId="22" fillId="0" borderId="25" xfId="0" applyFont="1" applyFill="1" applyBorder="1" applyAlignment="1">
      <alignment horizontal="left" vertical="center" indent="1"/>
    </xf>
    <xf numFmtId="0" fontId="22" fillId="19" borderId="0" xfId="0" applyFont="1" applyFill="1"/>
    <xf numFmtId="0" fontId="24" fillId="19" borderId="0" xfId="0" applyFont="1" applyFill="1" applyBorder="1" applyAlignment="1">
      <alignment horizontal="right"/>
    </xf>
    <xf numFmtId="0" fontId="22" fillId="0" borderId="16" xfId="0" applyFont="1" applyFill="1" applyBorder="1" applyAlignment="1">
      <alignment horizontal="left" vertical="center" indent="1"/>
    </xf>
    <xf numFmtId="0" fontId="22" fillId="0" borderId="14" xfId="0" applyFont="1" applyFill="1" applyBorder="1" applyAlignment="1">
      <alignment horizontal="left" vertical="center" indent="1"/>
    </xf>
    <xf numFmtId="0" fontId="24" fillId="19" borderId="21" xfId="0" applyFont="1" applyFill="1" applyBorder="1" applyAlignment="1">
      <alignment horizontal="center" vertical="center"/>
    </xf>
    <xf numFmtId="0" fontId="24" fillId="19" borderId="20" xfId="0" applyFont="1" applyFill="1" applyBorder="1" applyAlignment="1">
      <alignment horizontal="center"/>
    </xf>
    <xf numFmtId="0" fontId="24" fillId="19" borderId="21" xfId="0" applyFont="1" applyFill="1" applyBorder="1" applyAlignment="1">
      <alignment horizontal="center"/>
    </xf>
    <xf numFmtId="164" fontId="24" fillId="18" borderId="28" xfId="0" applyNumberFormat="1" applyFont="1" applyFill="1" applyBorder="1"/>
    <xf numFmtId="164" fontId="24" fillId="18" borderId="9" xfId="0" applyNumberFormat="1" applyFont="1" applyFill="1" applyBorder="1"/>
    <xf numFmtId="0" fontId="22" fillId="0" borderId="13" xfId="0" applyFont="1" applyFill="1" applyBorder="1" applyAlignment="1">
      <alignment horizontal="left" vertical="center" indent="1"/>
    </xf>
    <xf numFmtId="164" fontId="24" fillId="18" borderId="9" xfId="0" applyNumberFormat="1" applyFont="1" applyFill="1" applyBorder="1" applyAlignment="1">
      <alignment horizontal="right"/>
    </xf>
    <xf numFmtId="164" fontId="24" fillId="18" borderId="16" xfId="0" applyNumberFormat="1" applyFont="1" applyFill="1" applyBorder="1"/>
    <xf numFmtId="0" fontId="22" fillId="19" borderId="0" xfId="0" applyFont="1" applyFill="1" applyBorder="1" applyAlignment="1">
      <alignment horizontal="right" vertical="center"/>
    </xf>
    <xf numFmtId="0" fontId="24" fillId="19" borderId="17" xfId="0" applyFont="1" applyFill="1" applyBorder="1" applyAlignment="1">
      <alignment horizontal="center"/>
    </xf>
    <xf numFmtId="0" fontId="22" fillId="0" borderId="0" xfId="0" applyFont="1" applyFill="1" applyBorder="1" applyAlignment="1">
      <alignment horizontal="left" vertical="center"/>
    </xf>
    <xf numFmtId="0" fontId="22" fillId="0" borderId="0" xfId="0" applyFont="1" applyFill="1" applyBorder="1" applyAlignment="1">
      <alignment horizontal="right"/>
    </xf>
    <xf numFmtId="164" fontId="24" fillId="0" borderId="0" xfId="0" applyNumberFormat="1" applyFont="1" applyFill="1" applyBorder="1" applyAlignment="1">
      <alignment horizontal="center"/>
    </xf>
    <xf numFmtId="167" fontId="22" fillId="0" borderId="0" xfId="41" applyNumberFormat="1" applyFont="1" applyFill="1" applyBorder="1"/>
    <xf numFmtId="167" fontId="22" fillId="0" borderId="16" xfId="0" applyNumberFormat="1" applyFont="1" applyFill="1" applyBorder="1" applyAlignment="1">
      <alignment vertical="center"/>
    </xf>
    <xf numFmtId="167" fontId="22" fillId="0" borderId="14" xfId="0" applyNumberFormat="1" applyFont="1" applyFill="1" applyBorder="1" applyAlignment="1">
      <alignment vertical="center"/>
    </xf>
    <xf numFmtId="167" fontId="22" fillId="0" borderId="0" xfId="0" applyNumberFormat="1" applyFont="1" applyFill="1" applyBorder="1"/>
    <xf numFmtId="0" fontId="24" fillId="18" borderId="16" xfId="0" applyFont="1" applyFill="1" applyBorder="1" applyAlignment="1">
      <alignment horizontal="left"/>
    </xf>
    <xf numFmtId="167" fontId="22" fillId="18" borderId="16" xfId="41" applyNumberFormat="1" applyFont="1" applyFill="1" applyBorder="1" applyAlignment="1"/>
    <xf numFmtId="167" fontId="22" fillId="18" borderId="16" xfId="0" applyNumberFormat="1" applyFont="1" applyFill="1" applyBorder="1" applyAlignment="1">
      <alignment vertical="center"/>
    </xf>
    <xf numFmtId="0" fontId="22" fillId="19" borderId="18" xfId="0" applyFont="1" applyFill="1" applyBorder="1"/>
    <xf numFmtId="0" fontId="24" fillId="19" borderId="21" xfId="0" applyFont="1" applyFill="1" applyBorder="1" applyAlignment="1">
      <alignment horizontal="center"/>
    </xf>
    <xf numFmtId="0" fontId="24" fillId="19" borderId="0" xfId="0" applyFont="1" applyFill="1" applyBorder="1" applyAlignment="1">
      <alignment horizontal="right"/>
    </xf>
    <xf numFmtId="0" fontId="26" fillId="0" borderId="0" xfId="41" applyNumberFormat="1" applyFont="1" applyFill="1" applyBorder="1"/>
    <xf numFmtId="0" fontId="25" fillId="0" borderId="0" xfId="0" applyFont="1" applyFill="1" applyBorder="1" applyAlignment="1">
      <alignment horizontal="right"/>
    </xf>
    <xf numFmtId="0" fontId="26" fillId="0" borderId="0" xfId="0" applyFont="1" applyFill="1" applyBorder="1" applyAlignment="1">
      <alignment horizontal="right"/>
    </xf>
    <xf numFmtId="0" fontId="25" fillId="0" borderId="0" xfId="0" applyFont="1" applyFill="1" applyBorder="1" applyAlignment="1">
      <alignment horizontal="center"/>
    </xf>
    <xf numFmtId="164" fontId="25" fillId="0" borderId="0" xfId="0" applyNumberFormat="1" applyFont="1" applyFill="1" applyBorder="1" applyAlignment="1">
      <alignment horizontal="center"/>
    </xf>
    <xf numFmtId="164" fontId="25" fillId="0" borderId="0" xfId="0" applyNumberFormat="1" applyFont="1" applyFill="1" applyBorder="1"/>
    <xf numFmtId="164" fontId="22" fillId="0" borderId="27" xfId="0" applyNumberFormat="1" applyFont="1" applyFill="1" applyBorder="1" applyAlignment="1">
      <alignment vertical="center"/>
    </xf>
    <xf numFmtId="164" fontId="22" fillId="0" borderId="29" xfId="0" applyNumberFormat="1" applyFont="1" applyFill="1" applyBorder="1" applyAlignment="1">
      <alignment vertical="center"/>
    </xf>
    <xf numFmtId="0" fontId="24" fillId="0" borderId="0" xfId="0" applyFont="1" applyFill="1" applyBorder="1" applyAlignment="1">
      <alignment horizontal="center"/>
    </xf>
    <xf numFmtId="0" fontId="22" fillId="0" borderId="0" xfId="0" applyFont="1" applyFill="1" applyBorder="1" applyAlignment="1">
      <alignment vertical="center" wrapText="1"/>
    </xf>
    <xf numFmtId="0" fontId="26" fillId="0" borderId="0" xfId="41" applyNumberFormat="1" applyFont="1" applyFill="1" applyBorder="1" applyAlignment="1"/>
    <xf numFmtId="0" fontId="22" fillId="0" borderId="0" xfId="0" applyNumberFormat="1" applyFont="1" applyFill="1" applyBorder="1" applyAlignment="1">
      <alignment wrapText="1"/>
    </xf>
    <xf numFmtId="0" fontId="24" fillId="19" borderId="9" xfId="0" applyFont="1" applyFill="1" applyBorder="1" applyAlignment="1">
      <alignment horizontal="center"/>
    </xf>
    <xf numFmtId="0" fontId="24" fillId="19" borderId="22" xfId="0" applyFont="1" applyFill="1" applyBorder="1" applyAlignment="1">
      <alignment horizontal="center"/>
    </xf>
    <xf numFmtId="0" fontId="24" fillId="19" borderId="20" xfId="0" applyFont="1" applyFill="1" applyBorder="1" applyAlignment="1">
      <alignment horizontal="center" vertical="center"/>
    </xf>
    <xf numFmtId="0" fontId="1" fillId="0" borderId="0" xfId="0" applyFont="1" applyFill="1"/>
    <xf numFmtId="0" fontId="20" fillId="0" borderId="0" xfId="0" applyFont="1" applyFill="1" applyBorder="1" applyAlignment="1"/>
    <xf numFmtId="0" fontId="38" fillId="0" borderId="0" xfId="0" applyFont="1" applyFill="1" applyBorder="1" applyAlignment="1">
      <alignment horizontal="center" vertical="center"/>
    </xf>
    <xf numFmtId="49" fontId="42" fillId="0" borderId="0" xfId="0" applyNumberFormat="1" applyFont="1" applyFill="1" applyBorder="1" applyAlignment="1">
      <alignment vertical="center"/>
    </xf>
    <xf numFmtId="0" fontId="34" fillId="0" borderId="0" xfId="0" applyFont="1" applyFill="1" applyBorder="1"/>
    <xf numFmtId="0" fontId="37" fillId="0" borderId="0" xfId="0" applyFont="1" applyFill="1" applyBorder="1" applyAlignment="1"/>
    <xf numFmtId="0" fontId="20" fillId="0" borderId="0" xfId="0" applyFont="1" applyFill="1" applyBorder="1" applyAlignment="1">
      <alignment horizontal="left" vertical="center"/>
    </xf>
    <xf numFmtId="0" fontId="37" fillId="0" borderId="0" xfId="0" applyFont="1" applyFill="1" applyBorder="1" applyAlignment="1">
      <alignment horizontal="center"/>
    </xf>
    <xf numFmtId="0" fontId="20" fillId="0" borderId="0" xfId="0" applyFont="1" applyFill="1" applyBorder="1" applyAlignment="1">
      <alignment horizontal="left" vertical="center" indent="1"/>
    </xf>
    <xf numFmtId="0" fontId="35" fillId="0" borderId="0" xfId="0" applyFont="1" applyFill="1" applyBorder="1"/>
    <xf numFmtId="0" fontId="35" fillId="0" borderId="0" xfId="0" applyFont="1" applyFill="1" applyBorder="1" applyAlignment="1">
      <alignment horizontal="left" vertical="center" indent="1"/>
    </xf>
    <xf numFmtId="49" fontId="43" fillId="0" borderId="0" xfId="0" applyNumberFormat="1" applyFont="1" applyFill="1" applyAlignment="1">
      <alignment vertical="center"/>
    </xf>
    <xf numFmtId="0" fontId="0" fillId="0" borderId="0" xfId="0" applyFill="1"/>
    <xf numFmtId="0" fontId="24" fillId="19" borderId="20" xfId="0" applyFont="1" applyFill="1" applyBorder="1" applyAlignment="1">
      <alignment horizontal="center" vertical="center"/>
    </xf>
    <xf numFmtId="0" fontId="22" fillId="0" borderId="0" xfId="0" applyFont="1" applyFill="1" applyBorder="1" applyAlignment="1"/>
    <xf numFmtId="49" fontId="45" fillId="0" borderId="0" xfId="0" applyNumberFormat="1" applyFont="1" applyFill="1" applyBorder="1" applyAlignment="1">
      <alignment horizontal="right"/>
    </xf>
    <xf numFmtId="0" fontId="19" fillId="0" borderId="0" xfId="0" applyFont="1" applyFill="1"/>
    <xf numFmtId="164" fontId="22" fillId="0" borderId="12" xfId="0" applyNumberFormat="1" applyFont="1" applyFill="1" applyBorder="1" applyAlignment="1">
      <alignment horizontal="right"/>
    </xf>
    <xf numFmtId="164" fontId="22" fillId="0" borderId="14" xfId="0" applyNumberFormat="1" applyFont="1" applyFill="1" applyBorder="1" applyAlignment="1">
      <alignment horizontal="right"/>
    </xf>
    <xf numFmtId="0" fontId="36" fillId="0" borderId="0" xfId="0" applyFont="1" applyFill="1" applyBorder="1"/>
    <xf numFmtId="164" fontId="36" fillId="0" borderId="0" xfId="0" applyNumberFormat="1" applyFont="1" applyFill="1" applyBorder="1"/>
    <xf numFmtId="165" fontId="22" fillId="0" borderId="0" xfId="0" applyNumberFormat="1" applyFont="1" applyFill="1" applyBorder="1" applyAlignment="1">
      <alignment horizontal="right"/>
    </xf>
    <xf numFmtId="0" fontId="20" fillId="0" borderId="0" xfId="0" applyNumberFormat="1" applyFont="1" applyFill="1" applyBorder="1"/>
    <xf numFmtId="0" fontId="27" fillId="0" borderId="0" xfId="0" applyFont="1" applyFill="1" applyBorder="1" applyAlignment="1">
      <alignment vertical="top"/>
    </xf>
    <xf numFmtId="164" fontId="22" fillId="0" borderId="9" xfId="0" applyNumberFormat="1" applyFont="1" applyFill="1" applyBorder="1" applyAlignment="1">
      <alignment horizontal="right"/>
    </xf>
    <xf numFmtId="0" fontId="48" fillId="0" borderId="0" xfId="0" applyFont="1" applyFill="1" applyBorder="1"/>
    <xf numFmtId="0" fontId="52" fillId="0" borderId="0" xfId="0" applyFont="1" applyFill="1" applyBorder="1"/>
    <xf numFmtId="0" fontId="22" fillId="0" borderId="0" xfId="0" applyFont="1" applyFill="1"/>
    <xf numFmtId="0" fontId="23" fillId="0" borderId="0" xfId="0" applyFont="1" applyFill="1"/>
    <xf numFmtId="0" fontId="28" fillId="0" borderId="0" xfId="0" applyFont="1" applyFill="1" applyBorder="1" applyAlignment="1"/>
    <xf numFmtId="0" fontId="50" fillId="0" borderId="0" xfId="0" applyFont="1" applyFill="1"/>
    <xf numFmtId="0" fontId="18" fillId="0" borderId="0" xfId="0" applyFont="1" applyFill="1"/>
    <xf numFmtId="164" fontId="22" fillId="0" borderId="0" xfId="0" applyNumberFormat="1" applyFont="1" applyFill="1"/>
    <xf numFmtId="0" fontId="19" fillId="0" borderId="0" xfId="0" applyFont="1" applyFill="1" applyAlignment="1"/>
    <xf numFmtId="49" fontId="45" fillId="0" borderId="0" xfId="0" applyNumberFormat="1" applyFont="1" applyFill="1" applyAlignment="1">
      <alignment horizontal="left" vertical="center"/>
    </xf>
    <xf numFmtId="0" fontId="22" fillId="0" borderId="0" xfId="0" applyFont="1" applyFill="1" applyAlignment="1">
      <alignment horizontal="right"/>
    </xf>
    <xf numFmtId="0" fontId="31" fillId="0" borderId="0" xfId="0" applyFont="1" applyFill="1" applyAlignment="1">
      <alignment horizontal="center" vertical="center"/>
    </xf>
    <xf numFmtId="0" fontId="31" fillId="0" borderId="0" xfId="0" applyFont="1" applyFill="1" applyAlignment="1">
      <alignment horizontal="right" vertical="center"/>
    </xf>
    <xf numFmtId="49" fontId="32" fillId="0" borderId="0" xfId="0" applyNumberFormat="1" applyFont="1" applyFill="1" applyAlignment="1">
      <alignment vertical="center"/>
    </xf>
    <xf numFmtId="0" fontId="33" fillId="0" borderId="0" xfId="0" applyFont="1" applyFill="1"/>
    <xf numFmtId="0" fontId="24" fillId="0" borderId="0" xfId="0" applyFont="1" applyFill="1" applyAlignment="1"/>
    <xf numFmtId="0" fontId="44" fillId="0" borderId="0" xfId="0" applyFont="1" applyFill="1" applyAlignment="1">
      <alignment horizontal="left" vertical="center"/>
    </xf>
    <xf numFmtId="0" fontId="45" fillId="0" borderId="0" xfId="0" applyFont="1" applyFill="1" applyAlignment="1">
      <alignment horizontal="left" vertical="center"/>
    </xf>
    <xf numFmtId="0" fontId="20" fillId="0" borderId="0" xfId="0" applyFont="1" applyFill="1"/>
    <xf numFmtId="0" fontId="20" fillId="0" borderId="0" xfId="0" applyFont="1" applyFill="1" applyAlignment="1">
      <alignment horizontal="right"/>
    </xf>
    <xf numFmtId="0" fontId="37" fillId="0" borderId="0" xfId="0" applyFont="1" applyFill="1" applyAlignment="1"/>
    <xf numFmtId="49" fontId="37" fillId="0" borderId="9" xfId="0" applyNumberFormat="1" applyFont="1" applyFill="1" applyBorder="1" applyAlignment="1">
      <alignment horizontal="left" vertical="center"/>
    </xf>
    <xf numFmtId="0" fontId="20" fillId="0" borderId="9" xfId="0" applyFont="1" applyFill="1" applyBorder="1" applyAlignment="1">
      <alignment horizontal="left" vertical="center"/>
    </xf>
    <xf numFmtId="0" fontId="20" fillId="0" borderId="9" xfId="0" applyFont="1" applyFill="1" applyBorder="1"/>
    <xf numFmtId="0" fontId="20" fillId="0" borderId="9" xfId="0" applyFont="1" applyFill="1" applyBorder="1" applyAlignment="1">
      <alignment horizontal="right"/>
    </xf>
    <xf numFmtId="0" fontId="20" fillId="0" borderId="9" xfId="0" applyFont="1" applyFill="1" applyBorder="1" applyAlignment="1">
      <alignment horizontal="left" vertical="center" indent="1"/>
    </xf>
    <xf numFmtId="0" fontId="37" fillId="0" borderId="9" xfId="0" applyFont="1" applyFill="1" applyBorder="1" applyAlignment="1"/>
    <xf numFmtId="0" fontId="20" fillId="0" borderId="9" xfId="0" applyFont="1" applyFill="1" applyBorder="1" applyAlignment="1">
      <alignment horizontal="right" vertical="center" indent="1"/>
    </xf>
    <xf numFmtId="0" fontId="20" fillId="0" borderId="16" xfId="0" applyFont="1" applyFill="1" applyBorder="1" applyAlignment="1">
      <alignment horizontal="left" vertical="center"/>
    </xf>
    <xf numFmtId="0" fontId="20" fillId="0" borderId="16" xfId="0" applyFont="1" applyFill="1" applyBorder="1"/>
    <xf numFmtId="0" fontId="20" fillId="0" borderId="16" xfId="0" applyFont="1" applyFill="1" applyBorder="1" applyAlignment="1">
      <alignment horizontal="left" vertical="center" indent="1"/>
    </xf>
    <xf numFmtId="0" fontId="51" fillId="0" borderId="16" xfId="0" applyFont="1" applyFill="1" applyBorder="1"/>
    <xf numFmtId="0" fontId="44" fillId="0" borderId="0" xfId="0" applyFont="1" applyFill="1" applyAlignment="1">
      <alignment horizontal="left" vertical="top"/>
    </xf>
    <xf numFmtId="0" fontId="49" fillId="0" borderId="0" xfId="0" applyFont="1" applyFill="1"/>
    <xf numFmtId="0" fontId="24" fillId="0" borderId="0" xfId="0" applyFont="1" applyFill="1"/>
    <xf numFmtId="0" fontId="28" fillId="0" borderId="0" xfId="0" applyFont="1" applyFill="1"/>
    <xf numFmtId="0" fontId="47" fillId="0" borderId="0" xfId="0" applyFont="1" applyFill="1"/>
    <xf numFmtId="0" fontId="46" fillId="0" borderId="0" xfId="0" applyFont="1" applyFill="1" applyAlignment="1"/>
    <xf numFmtId="0" fontId="47" fillId="0" borderId="0" xfId="0" applyFont="1" applyFill="1" applyBorder="1"/>
    <xf numFmtId="0" fontId="28" fillId="0" borderId="0" xfId="0" applyFont="1" applyFill="1" applyAlignment="1">
      <alignment vertical="top"/>
    </xf>
    <xf numFmtId="0" fontId="22" fillId="0" borderId="0" xfId="0" applyFont="1" applyFill="1" applyAlignment="1">
      <alignment vertical="top"/>
    </xf>
    <xf numFmtId="0" fontId="47" fillId="0" borderId="0" xfId="0" applyFont="1" applyFill="1" applyAlignment="1">
      <alignment vertical="top"/>
    </xf>
    <xf numFmtId="0" fontId="22" fillId="0" borderId="0" xfId="0" applyFont="1" applyFill="1" applyAlignment="1"/>
    <xf numFmtId="0" fontId="47" fillId="0" borderId="0" xfId="0" applyFont="1" applyFill="1" applyAlignment="1"/>
    <xf numFmtId="0" fontId="44" fillId="0" borderId="0" xfId="0" applyFont="1" applyFill="1"/>
    <xf numFmtId="0" fontId="45" fillId="0" borderId="0" xfId="0" applyFont="1" applyFill="1" applyAlignment="1">
      <alignment horizontal="right"/>
    </xf>
    <xf numFmtId="164" fontId="22" fillId="0" borderId="27" xfId="0" applyNumberFormat="1" applyFont="1" applyFill="1" applyBorder="1"/>
    <xf numFmtId="167" fontId="22" fillId="0" borderId="16" xfId="41" applyNumberFormat="1" applyFont="1" applyFill="1" applyBorder="1" applyAlignment="1"/>
    <xf numFmtId="164" fontId="26" fillId="0" borderId="0" xfId="0" applyNumberFormat="1" applyFont="1" applyFill="1"/>
    <xf numFmtId="167" fontId="22" fillId="0" borderId="16" xfId="41" applyNumberFormat="1" applyFont="1" applyFill="1" applyBorder="1"/>
    <xf numFmtId="167" fontId="22" fillId="0" borderId="14" xfId="41" applyNumberFormat="1" applyFont="1" applyFill="1" applyBorder="1" applyAlignment="1"/>
    <xf numFmtId="167" fontId="22" fillId="0" borderId="14" xfId="41" applyNumberFormat="1" applyFont="1" applyFill="1" applyBorder="1"/>
    <xf numFmtId="167" fontId="22" fillId="0" borderId="15" xfId="41" applyNumberFormat="1" applyFont="1" applyFill="1" applyBorder="1"/>
    <xf numFmtId="166" fontId="22" fillId="0" borderId="0" xfId="0" applyNumberFormat="1" applyFont="1" applyFill="1" applyBorder="1"/>
    <xf numFmtId="0" fontId="27" fillId="0" borderId="0" xfId="0" applyFont="1" applyFill="1" applyAlignment="1">
      <alignment horizontal="right"/>
    </xf>
    <xf numFmtId="0" fontId="30" fillId="0" borderId="0" xfId="0" applyFont="1" applyFill="1" applyAlignment="1">
      <alignment horizontal="right"/>
    </xf>
    <xf numFmtId="166" fontId="26" fillId="0" borderId="0" xfId="0" applyNumberFormat="1" applyFont="1" applyFill="1" applyBorder="1"/>
    <xf numFmtId="167" fontId="26" fillId="0" borderId="0" xfId="41" applyNumberFormat="1" applyFont="1" applyFill="1" applyBorder="1"/>
    <xf numFmtId="0" fontId="26" fillId="0" borderId="0" xfId="0" applyFont="1" applyFill="1"/>
    <xf numFmtId="167" fontId="26" fillId="0" borderId="0" xfId="41" applyNumberFormat="1" applyFont="1" applyFill="1"/>
    <xf numFmtId="167" fontId="26" fillId="0" borderId="0" xfId="0" applyNumberFormat="1" applyFont="1" applyFill="1"/>
    <xf numFmtId="0" fontId="22" fillId="0" borderId="0" xfId="0" applyNumberFormat="1" applyFont="1" applyFill="1" applyAlignment="1"/>
    <xf numFmtId="0" fontId="26" fillId="0" borderId="0" xfId="41" applyNumberFormat="1" applyFont="1" applyFill="1" applyAlignment="1"/>
    <xf numFmtId="0" fontId="26" fillId="0" borderId="0" xfId="0" applyNumberFormat="1" applyFont="1" applyFill="1" applyAlignment="1"/>
    <xf numFmtId="0" fontId="26" fillId="0" borderId="0" xfId="0" applyNumberFormat="1" applyFont="1" applyFill="1" applyBorder="1" applyAlignment="1"/>
    <xf numFmtId="0" fontId="24" fillId="19" borderId="20" xfId="0" applyFont="1" applyFill="1" applyBorder="1" applyAlignment="1">
      <alignment horizontal="center" vertical="center"/>
    </xf>
    <xf numFmtId="0" fontId="22" fillId="0" borderId="0" xfId="0" applyFont="1" applyFill="1" applyBorder="1" applyAlignment="1"/>
    <xf numFmtId="0" fontId="24" fillId="19" borderId="20" xfId="0" applyFont="1" applyFill="1" applyBorder="1" applyAlignment="1">
      <alignment horizontal="center" vertical="center"/>
    </xf>
    <xf numFmtId="0" fontId="53" fillId="0" borderId="0" xfId="0" applyFont="1" applyFill="1"/>
    <xf numFmtId="164" fontId="53" fillId="0" borderId="0" xfId="0" applyNumberFormat="1" applyFont="1" applyFill="1"/>
    <xf numFmtId="0" fontId="24" fillId="19" borderId="9" xfId="0" applyFont="1" applyFill="1" applyBorder="1" applyAlignment="1">
      <alignment horizontal="center" vertical="center"/>
    </xf>
    <xf numFmtId="9" fontId="26" fillId="0" borderId="0" xfId="41" applyFont="1" applyFill="1"/>
    <xf numFmtId="0" fontId="24" fillId="19" borderId="9" xfId="42" applyFont="1" applyFill="1" applyBorder="1" applyAlignment="1">
      <alignment horizontal="right"/>
    </xf>
    <xf numFmtId="0" fontId="24" fillId="18" borderId="16" xfId="0" applyFont="1" applyFill="1" applyBorder="1" applyAlignment="1">
      <alignment vertical="center" wrapText="1"/>
    </xf>
    <xf numFmtId="0" fontId="25" fillId="0" borderId="0" xfId="42" applyFont="1" applyFill="1" applyBorder="1" applyAlignment="1">
      <alignment horizontal="right"/>
    </xf>
    <xf numFmtId="164" fontId="22" fillId="0" borderId="10" xfId="0" applyNumberFormat="1" applyFont="1" applyFill="1" applyBorder="1" applyAlignment="1">
      <alignment horizontal="right"/>
    </xf>
    <xf numFmtId="164" fontId="24" fillId="18" borderId="16" xfId="0" applyNumberFormat="1" applyFont="1" applyFill="1" applyBorder="1" applyAlignment="1">
      <alignment horizontal="right"/>
    </xf>
    <xf numFmtId="164" fontId="22" fillId="0" borderId="31" xfId="0" applyNumberFormat="1" applyFont="1" applyFill="1" applyBorder="1" applyAlignment="1">
      <alignment horizontal="right"/>
    </xf>
    <xf numFmtId="167" fontId="22" fillId="18" borderId="9" xfId="0" applyNumberFormat="1" applyFont="1" applyFill="1" applyBorder="1" applyAlignment="1">
      <alignment vertical="center"/>
    </xf>
    <xf numFmtId="167" fontId="22" fillId="18" borderId="33" xfId="41" applyNumberFormat="1" applyFont="1" applyFill="1" applyBorder="1" applyAlignment="1"/>
    <xf numFmtId="164" fontId="24" fillId="18" borderId="33" xfId="0" applyNumberFormat="1" applyFont="1" applyFill="1" applyBorder="1"/>
    <xf numFmtId="164" fontId="24" fillId="18" borderId="37" xfId="0" applyNumberFormat="1" applyFont="1" applyFill="1" applyBorder="1" applyAlignment="1">
      <alignment horizontal="right"/>
    </xf>
    <xf numFmtId="164" fontId="24" fillId="18" borderId="38" xfId="0" applyNumberFormat="1" applyFont="1" applyFill="1" applyBorder="1" applyAlignment="1">
      <alignment horizontal="right"/>
    </xf>
    <xf numFmtId="164" fontId="22" fillId="0" borderId="37" xfId="0" applyNumberFormat="1" applyFont="1" applyFill="1" applyBorder="1"/>
    <xf numFmtId="164" fontId="22" fillId="0" borderId="38" xfId="0" applyNumberFormat="1" applyFont="1" applyFill="1" applyBorder="1" applyAlignment="1">
      <alignment horizontal="right"/>
    </xf>
    <xf numFmtId="164" fontId="22" fillId="0" borderId="39" xfId="0" applyNumberFormat="1" applyFont="1" applyFill="1" applyBorder="1"/>
    <xf numFmtId="164" fontId="22" fillId="0" borderId="40" xfId="0" applyNumberFormat="1" applyFont="1" applyFill="1" applyBorder="1" applyAlignment="1">
      <alignment horizontal="right"/>
    </xf>
    <xf numFmtId="164" fontId="22" fillId="0" borderId="37" xfId="0" applyNumberFormat="1" applyFont="1" applyFill="1" applyBorder="1" applyAlignment="1">
      <alignment horizontal="right"/>
    </xf>
    <xf numFmtId="164" fontId="22" fillId="0" borderId="39" xfId="0" applyNumberFormat="1" applyFont="1" applyFill="1" applyBorder="1" applyAlignment="1">
      <alignment horizontal="right"/>
    </xf>
    <xf numFmtId="164" fontId="22" fillId="0" borderId="41" xfId="0" applyNumberFormat="1" applyFont="1" applyFill="1" applyBorder="1" applyAlignment="1">
      <alignment horizontal="right"/>
    </xf>
    <xf numFmtId="164" fontId="22" fillId="0" borderId="42" xfId="0" applyNumberFormat="1" applyFont="1" applyFill="1" applyBorder="1" applyAlignment="1">
      <alignment horizontal="right"/>
    </xf>
    <xf numFmtId="164" fontId="24" fillId="18" borderId="37" xfId="0" applyNumberFormat="1" applyFont="1" applyFill="1" applyBorder="1"/>
    <xf numFmtId="164" fontId="24" fillId="18" borderId="38" xfId="0" applyNumberFormat="1" applyFont="1" applyFill="1" applyBorder="1"/>
    <xf numFmtId="164" fontId="22" fillId="0" borderId="43" xfId="0" applyNumberFormat="1" applyFont="1" applyFill="1" applyBorder="1" applyAlignment="1"/>
    <xf numFmtId="164" fontId="22" fillId="0" borderId="44" xfId="0" applyNumberFormat="1" applyFont="1" applyFill="1" applyBorder="1" applyAlignment="1"/>
    <xf numFmtId="164" fontId="22" fillId="0" borderId="40" xfId="0" applyNumberFormat="1" applyFont="1" applyFill="1" applyBorder="1"/>
    <xf numFmtId="164" fontId="22" fillId="0" borderId="45" xfId="0" applyNumberFormat="1" applyFont="1" applyFill="1" applyBorder="1"/>
    <xf numFmtId="164" fontId="22" fillId="0" borderId="46" xfId="0" applyNumberFormat="1" applyFont="1" applyFill="1" applyBorder="1"/>
    <xf numFmtId="164" fontId="22" fillId="0" borderId="47" xfId="0" applyNumberFormat="1" applyFont="1" applyFill="1" applyBorder="1" applyAlignment="1">
      <alignment horizontal="right"/>
    </xf>
    <xf numFmtId="164" fontId="22" fillId="0" borderId="48" xfId="0" applyNumberFormat="1" applyFont="1" applyFill="1" applyBorder="1" applyAlignment="1">
      <alignment horizontal="right"/>
    </xf>
    <xf numFmtId="164" fontId="22" fillId="0" borderId="43" xfId="0" applyNumberFormat="1" applyFont="1" applyFill="1" applyBorder="1"/>
    <xf numFmtId="164" fontId="22" fillId="0" borderId="41" xfId="0" applyNumberFormat="1" applyFont="1" applyFill="1" applyBorder="1"/>
    <xf numFmtId="164" fontId="24" fillId="18" borderId="49" xfId="0" applyNumberFormat="1" applyFont="1" applyFill="1" applyBorder="1"/>
    <xf numFmtId="164" fontId="22" fillId="0" borderId="35" xfId="0" applyNumberFormat="1" applyFont="1" applyFill="1" applyBorder="1" applyAlignment="1">
      <alignment vertical="center"/>
    </xf>
    <xf numFmtId="164" fontId="22" fillId="0" borderId="41" xfId="0" applyNumberFormat="1" applyFont="1" applyFill="1" applyBorder="1" applyAlignment="1">
      <alignment vertical="center"/>
    </xf>
    <xf numFmtId="0" fontId="22" fillId="0" borderId="31" xfId="0" applyFont="1" applyFill="1" applyBorder="1" applyAlignment="1">
      <alignment horizontal="left" vertical="center" indent="1"/>
    </xf>
    <xf numFmtId="164" fontId="22" fillId="0" borderId="47" xfId="0" applyNumberFormat="1" applyFont="1" applyFill="1" applyBorder="1" applyAlignment="1">
      <alignment vertical="center"/>
    </xf>
    <xf numFmtId="167" fontId="22" fillId="0" borderId="31" xfId="0" applyNumberFormat="1" applyFont="1" applyFill="1" applyBorder="1" applyAlignment="1">
      <alignment vertical="center"/>
    </xf>
    <xf numFmtId="164" fontId="22" fillId="0" borderId="31" xfId="0" applyNumberFormat="1" applyFont="1" applyFill="1" applyBorder="1" applyAlignment="1"/>
    <xf numFmtId="167" fontId="26" fillId="0" borderId="0" xfId="0" applyNumberFormat="1" applyFont="1" applyFill="1" applyBorder="1"/>
    <xf numFmtId="0" fontId="24" fillId="19" borderId="9" xfId="0" applyFont="1" applyFill="1" applyBorder="1" applyAlignment="1">
      <alignment horizontal="center" vertical="center"/>
    </xf>
    <xf numFmtId="0" fontId="56" fillId="0" borderId="0" xfId="0" applyFont="1" applyFill="1"/>
    <xf numFmtId="9" fontId="19" fillId="0" borderId="0" xfId="41" applyFont="1" applyFill="1"/>
    <xf numFmtId="0" fontId="28" fillId="0" borderId="0" xfId="0" applyFont="1" applyFill="1" applyAlignment="1">
      <alignment vertical="top" wrapText="1"/>
    </xf>
    <xf numFmtId="0" fontId="28" fillId="0" borderId="0" xfId="0" applyFont="1" applyAlignment="1">
      <alignment vertical="top" wrapText="1"/>
    </xf>
    <xf numFmtId="0" fontId="26" fillId="0" borderId="0" xfId="0" applyFont="1" applyFill="1" applyBorder="1" applyAlignment="1">
      <alignment horizontal="left" indent="1"/>
    </xf>
    <xf numFmtId="0" fontId="24" fillId="19" borderId="21" xfId="0" applyFont="1" applyFill="1" applyBorder="1" applyAlignment="1">
      <alignment horizontal="center"/>
    </xf>
    <xf numFmtId="164" fontId="24" fillId="0" borderId="0" xfId="0" applyNumberFormat="1" applyFont="1" applyFill="1"/>
    <xf numFmtId="167" fontId="19" fillId="0" borderId="0" xfId="41" applyNumberFormat="1" applyFont="1" applyFill="1"/>
    <xf numFmtId="164" fontId="22" fillId="0" borderId="42" xfId="0" applyNumberFormat="1" applyFont="1" applyFill="1" applyBorder="1"/>
    <xf numFmtId="167" fontId="22" fillId="0" borderId="12" xfId="0" applyNumberFormat="1" applyFont="1" applyFill="1" applyBorder="1" applyAlignment="1">
      <alignment vertical="center"/>
    </xf>
    <xf numFmtId="164" fontId="22" fillId="0" borderId="12" xfId="0" applyNumberFormat="1" applyFont="1" applyFill="1" applyBorder="1" applyAlignment="1"/>
    <xf numFmtId="164" fontId="22" fillId="0" borderId="39" xfId="0" applyNumberFormat="1" applyFont="1" applyFill="1" applyBorder="1" applyAlignment="1"/>
    <xf numFmtId="164" fontId="22" fillId="0" borderId="44" xfId="0" applyNumberFormat="1" applyFont="1" applyFill="1" applyBorder="1"/>
    <xf numFmtId="164" fontId="22" fillId="0" borderId="40" xfId="0" applyNumberFormat="1" applyFont="1" applyFill="1" applyBorder="1" applyAlignment="1"/>
    <xf numFmtId="0" fontId="27" fillId="0" borderId="0" xfId="0" applyFont="1" applyFill="1" applyBorder="1"/>
    <xf numFmtId="0" fontId="24" fillId="19" borderId="0" xfId="0" applyFont="1" applyFill="1" applyBorder="1" applyAlignment="1">
      <alignment vertical="center" wrapText="1"/>
    </xf>
    <xf numFmtId="0" fontId="27" fillId="0" borderId="52" xfId="0" applyFont="1" applyFill="1" applyBorder="1" applyAlignment="1">
      <alignment vertical="top" wrapText="1"/>
    </xf>
    <xf numFmtId="9" fontId="19" fillId="0" borderId="0" xfId="41" applyFont="1" applyFill="1" applyAlignment="1"/>
    <xf numFmtId="9" fontId="22" fillId="0" borderId="0" xfId="41" applyFont="1" applyFill="1" applyBorder="1"/>
    <xf numFmtId="0" fontId="19" fillId="0" borderId="0" xfId="0" applyFont="1" applyFill="1" applyAlignment="1">
      <alignment horizontal="center"/>
    </xf>
    <xf numFmtId="0" fontId="19" fillId="0" borderId="0" xfId="0" applyFont="1" applyFill="1" applyBorder="1"/>
    <xf numFmtId="0" fontId="24" fillId="19" borderId="20" xfId="0" applyFont="1" applyFill="1" applyBorder="1" applyAlignment="1">
      <alignment horizontal="center" vertical="center" wrapText="1"/>
    </xf>
    <xf numFmtId="0" fontId="24" fillId="19" borderId="21" xfId="0" applyFont="1" applyFill="1" applyBorder="1" applyAlignment="1">
      <alignment horizontal="center" vertical="center" wrapText="1"/>
    </xf>
    <xf numFmtId="0" fontId="24" fillId="18" borderId="36" xfId="0" applyFont="1" applyFill="1" applyBorder="1" applyAlignment="1">
      <alignment horizontal="center" vertical="center"/>
    </xf>
    <xf numFmtId="164" fontId="24" fillId="18" borderId="16" xfId="0" applyNumberFormat="1" applyFont="1" applyFill="1" applyBorder="1" applyAlignment="1">
      <alignment vertical="center"/>
    </xf>
    <xf numFmtId="9" fontId="24" fillId="18" borderId="16" xfId="44" applyFont="1" applyFill="1" applyBorder="1" applyAlignment="1">
      <alignment vertical="center"/>
    </xf>
    <xf numFmtId="164" fontId="24" fillId="18" borderId="35" xfId="0" applyNumberFormat="1" applyFont="1" applyFill="1" applyBorder="1" applyAlignment="1">
      <alignment vertical="center"/>
    </xf>
    <xf numFmtId="164" fontId="24" fillId="20" borderId="35" xfId="0" applyNumberFormat="1" applyFont="1" applyFill="1" applyBorder="1" applyAlignment="1">
      <alignment vertical="center"/>
    </xf>
    <xf numFmtId="164" fontId="24" fillId="20" borderId="9" xfId="0" applyNumberFormat="1" applyFont="1" applyFill="1" applyBorder="1" applyAlignment="1">
      <alignment vertical="center"/>
    </xf>
    <xf numFmtId="9" fontId="24" fillId="20" borderId="9" xfId="44" applyFont="1" applyFill="1" applyBorder="1" applyAlignment="1">
      <alignment vertical="center"/>
    </xf>
    <xf numFmtId="164" fontId="19" fillId="0" borderId="0" xfId="0" applyNumberFormat="1" applyFont="1" applyFill="1"/>
    <xf numFmtId="164" fontId="22" fillId="0" borderId="35" xfId="0" applyNumberFormat="1" applyFont="1" applyFill="1" applyBorder="1" applyAlignment="1">
      <alignment horizontal="right"/>
    </xf>
    <xf numFmtId="164" fontId="22" fillId="0" borderId="16" xfId="0" applyNumberFormat="1" applyFont="1" applyFill="1" applyBorder="1" applyAlignment="1">
      <alignment horizontal="right"/>
    </xf>
    <xf numFmtId="9" fontId="22" fillId="0" borderId="16" xfId="44" applyFont="1" applyFill="1" applyBorder="1" applyAlignment="1">
      <alignment horizontal="right"/>
    </xf>
    <xf numFmtId="9" fontId="22" fillId="0" borderId="36" xfId="44" applyFont="1" applyFill="1" applyBorder="1" applyAlignment="1">
      <alignment horizontal="right"/>
    </xf>
    <xf numFmtId="164" fontId="24" fillId="20" borderId="16" xfId="0" applyNumberFormat="1" applyFont="1" applyFill="1" applyBorder="1" applyAlignment="1">
      <alignment horizontal="right"/>
    </xf>
    <xf numFmtId="9" fontId="22" fillId="20" borderId="16" xfId="44" applyFont="1" applyFill="1" applyBorder="1" applyAlignment="1">
      <alignment horizontal="right"/>
    </xf>
    <xf numFmtId="167" fontId="19" fillId="0" borderId="0" xfId="44" applyNumberFormat="1" applyFont="1" applyFill="1"/>
    <xf numFmtId="164" fontId="22" fillId="0" borderId="53" xfId="0" applyNumberFormat="1" applyFont="1" applyFill="1" applyBorder="1" applyAlignment="1">
      <alignment horizontal="right"/>
    </xf>
    <xf numFmtId="164" fontId="22" fillId="0" borderId="54" xfId="0" applyNumberFormat="1" applyFont="1" applyFill="1" applyBorder="1" applyAlignment="1">
      <alignment horizontal="right"/>
    </xf>
    <xf numFmtId="164" fontId="22" fillId="0" borderId="55" xfId="0" applyNumberFormat="1" applyFont="1" applyFill="1" applyBorder="1" applyAlignment="1">
      <alignment horizontal="right"/>
    </xf>
    <xf numFmtId="164" fontId="24" fillId="20" borderId="9" xfId="0" applyNumberFormat="1" applyFont="1" applyFill="1" applyBorder="1" applyAlignment="1">
      <alignment horizontal="right"/>
    </xf>
    <xf numFmtId="164" fontId="24" fillId="20" borderId="56" xfId="0" applyNumberFormat="1" applyFont="1" applyFill="1" applyBorder="1" applyAlignment="1">
      <alignment horizontal="right"/>
    </xf>
    <xf numFmtId="9" fontId="22" fillId="20" borderId="9" xfId="44" applyFont="1" applyFill="1" applyBorder="1" applyAlignment="1">
      <alignment horizontal="right"/>
    </xf>
    <xf numFmtId="164" fontId="22" fillId="0" borderId="57" xfId="0" applyNumberFormat="1" applyFont="1" applyFill="1" applyBorder="1" applyAlignment="1">
      <alignment horizontal="right"/>
    </xf>
    <xf numFmtId="164" fontId="22" fillId="0" borderId="58" xfId="0" applyNumberFormat="1" applyFont="1" applyFill="1" applyBorder="1" applyAlignment="1">
      <alignment horizontal="right"/>
    </xf>
    <xf numFmtId="9" fontId="22" fillId="0" borderId="42" xfId="44" applyFont="1" applyFill="1" applyBorder="1" applyAlignment="1">
      <alignment horizontal="right"/>
    </xf>
    <xf numFmtId="164" fontId="22" fillId="0" borderId="59" xfId="0" applyNumberFormat="1" applyFont="1" applyFill="1" applyBorder="1" applyAlignment="1">
      <alignment horizontal="right"/>
    </xf>
    <xf numFmtId="164" fontId="24" fillId="20" borderId="14" xfId="0" applyNumberFormat="1" applyFont="1" applyFill="1" applyBorder="1" applyAlignment="1">
      <alignment horizontal="right"/>
    </xf>
    <xf numFmtId="9" fontId="22" fillId="20" borderId="14" xfId="44" applyFont="1" applyFill="1" applyBorder="1" applyAlignment="1">
      <alignment horizontal="right"/>
    </xf>
    <xf numFmtId="49" fontId="45" fillId="0" borderId="0" xfId="0" applyNumberFormat="1" applyFont="1" applyFill="1" applyAlignment="1">
      <alignment horizontal="right"/>
    </xf>
    <xf numFmtId="0" fontId="24" fillId="0" borderId="0" xfId="43" applyFont="1" applyFill="1"/>
    <xf numFmtId="0" fontId="28" fillId="0" borderId="0" xfId="43" applyFont="1" applyFill="1"/>
    <xf numFmtId="0" fontId="24" fillId="0" borderId="0" xfId="43" applyFont="1" applyFill="1"/>
    <xf numFmtId="0" fontId="28" fillId="0" borderId="0" xfId="43" applyFont="1" applyFill="1"/>
    <xf numFmtId="0" fontId="59" fillId="0" borderId="0" xfId="0" applyFont="1" applyFill="1"/>
    <xf numFmtId="164" fontId="24" fillId="20" borderId="35" xfId="0" applyNumberFormat="1" applyFont="1" applyFill="1" applyBorder="1" applyAlignment="1">
      <alignment horizontal="right"/>
    </xf>
    <xf numFmtId="0" fontId="50" fillId="0" borderId="0" xfId="0" applyFont="1" applyFill="1" applyBorder="1"/>
    <xf numFmtId="0" fontId="19" fillId="0" borderId="0" xfId="0" applyFont="1" applyFill="1" applyBorder="1" applyAlignment="1">
      <alignment horizontal="center"/>
    </xf>
    <xf numFmtId="9" fontId="19" fillId="0" borderId="0" xfId="41" applyFont="1" applyFill="1" applyBorder="1" applyAlignment="1"/>
    <xf numFmtId="0" fontId="19" fillId="0" borderId="0" xfId="0" applyFont="1" applyFill="1" applyBorder="1" applyAlignment="1"/>
    <xf numFmtId="0" fontId="18" fillId="0" borderId="0" xfId="0" applyFont="1" applyFill="1" applyBorder="1"/>
    <xf numFmtId="0" fontId="53" fillId="0" borderId="0" xfId="0" applyFont="1" applyFill="1" applyBorder="1"/>
    <xf numFmtId="164" fontId="26" fillId="0" borderId="31" xfId="0" applyNumberFormat="1" applyFont="1" applyFill="1" applyBorder="1" applyAlignment="1">
      <alignment horizontal="right"/>
    </xf>
    <xf numFmtId="164" fontId="26" fillId="0" borderId="47" xfId="0" applyNumberFormat="1" applyFont="1" applyFill="1" applyBorder="1" applyAlignment="1">
      <alignment horizontal="right"/>
    </xf>
    <xf numFmtId="164" fontId="26" fillId="0" borderId="48" xfId="0" applyNumberFormat="1" applyFont="1" applyFill="1" applyBorder="1" applyAlignment="1">
      <alignment horizontal="right"/>
    </xf>
    <xf numFmtId="164" fontId="26" fillId="0" borderId="14" xfId="0" applyNumberFormat="1" applyFont="1" applyFill="1" applyBorder="1" applyAlignment="1">
      <alignment horizontal="right"/>
    </xf>
    <xf numFmtId="164" fontId="26" fillId="0" borderId="41" xfId="0" applyNumberFormat="1" applyFont="1" applyFill="1" applyBorder="1" applyAlignment="1">
      <alignment horizontal="right"/>
    </xf>
    <xf numFmtId="164" fontId="26" fillId="0" borderId="42" xfId="0" applyNumberFormat="1" applyFont="1" applyFill="1" applyBorder="1" applyAlignment="1">
      <alignment horizontal="right"/>
    </xf>
    <xf numFmtId="164" fontId="26" fillId="0" borderId="9" xfId="0" applyNumberFormat="1" applyFont="1" applyFill="1" applyBorder="1" applyAlignment="1">
      <alignment horizontal="right"/>
    </xf>
    <xf numFmtId="164" fontId="26" fillId="0" borderId="37" xfId="0" applyNumberFormat="1" applyFont="1" applyFill="1" applyBorder="1" applyAlignment="1">
      <alignment horizontal="right"/>
    </xf>
    <xf numFmtId="164" fontId="26" fillId="0" borderId="38" xfId="0" applyNumberFormat="1" applyFont="1" applyFill="1" applyBorder="1" applyAlignment="1">
      <alignment horizontal="right"/>
    </xf>
    <xf numFmtId="164" fontId="26" fillId="0" borderId="12" xfId="0" applyNumberFormat="1" applyFont="1" applyFill="1" applyBorder="1" applyAlignment="1">
      <alignment horizontal="right"/>
    </xf>
    <xf numFmtId="164" fontId="26" fillId="0" borderId="39" xfId="0" applyNumberFormat="1" applyFont="1" applyFill="1" applyBorder="1" applyAlignment="1">
      <alignment horizontal="right"/>
    </xf>
    <xf numFmtId="164" fontId="26" fillId="0" borderId="40" xfId="0" applyNumberFormat="1" applyFont="1" applyFill="1" applyBorder="1" applyAlignment="1">
      <alignment horizontal="right"/>
    </xf>
    <xf numFmtId="164" fontId="26" fillId="0" borderId="43" xfId="0" applyNumberFormat="1" applyFont="1" applyFill="1" applyBorder="1"/>
    <xf numFmtId="164" fontId="26" fillId="0" borderId="44" xfId="0" applyNumberFormat="1" applyFont="1" applyFill="1" applyBorder="1"/>
    <xf numFmtId="164" fontId="26" fillId="0" borderId="11" xfId="0" applyNumberFormat="1" applyFont="1" applyFill="1" applyBorder="1" applyAlignment="1"/>
    <xf numFmtId="164" fontId="26" fillId="0" borderId="12" xfId="0" applyNumberFormat="1" applyFont="1" applyFill="1" applyBorder="1" applyAlignment="1"/>
    <xf numFmtId="164" fontId="26" fillId="0" borderId="10" xfId="0" applyNumberFormat="1" applyFont="1" applyFill="1" applyBorder="1" applyAlignment="1"/>
    <xf numFmtId="164" fontId="26" fillId="0" borderId="39" xfId="0" applyNumberFormat="1" applyFont="1" applyFill="1" applyBorder="1" applyAlignment="1"/>
    <xf numFmtId="164" fontId="26" fillId="0" borderId="40" xfId="0" applyNumberFormat="1" applyFont="1" applyFill="1" applyBorder="1" applyAlignment="1"/>
    <xf numFmtId="164" fontId="26" fillId="0" borderId="11" xfId="0" applyNumberFormat="1" applyFont="1" applyFill="1" applyBorder="1"/>
    <xf numFmtId="164" fontId="26" fillId="0" borderId="12" xfId="0" applyNumberFormat="1" applyFont="1" applyFill="1" applyBorder="1"/>
    <xf numFmtId="164" fontId="26" fillId="0" borderId="10" xfId="0" applyNumberFormat="1" applyFont="1" applyFill="1" applyBorder="1"/>
    <xf numFmtId="164" fontId="26" fillId="0" borderId="39" xfId="0" applyNumberFormat="1" applyFont="1" applyFill="1" applyBorder="1"/>
    <xf numFmtId="164" fontId="26" fillId="0" borderId="40" xfId="0" applyNumberFormat="1" applyFont="1" applyFill="1" applyBorder="1"/>
    <xf numFmtId="164" fontId="26" fillId="0" borderId="15" xfId="0" applyNumberFormat="1" applyFont="1" applyFill="1" applyBorder="1"/>
    <xf numFmtId="164" fontId="26" fillId="0" borderId="45" xfId="0" applyNumberFormat="1" applyFont="1" applyFill="1" applyBorder="1"/>
    <xf numFmtId="164" fontId="26" fillId="0" borderId="46" xfId="0" applyNumberFormat="1" applyFont="1" applyFill="1" applyBorder="1"/>
    <xf numFmtId="164" fontId="26" fillId="0" borderId="9" xfId="0" applyNumberFormat="1" applyFont="1" applyFill="1" applyBorder="1"/>
    <xf numFmtId="164" fontId="26" fillId="0" borderId="37" xfId="0" applyNumberFormat="1" applyFont="1" applyFill="1" applyBorder="1"/>
    <xf numFmtId="164" fontId="26" fillId="0" borderId="0" xfId="0" applyNumberFormat="1" applyFont="1" applyFill="1" applyBorder="1" applyAlignment="1"/>
    <xf numFmtId="164" fontId="26" fillId="0" borderId="43" xfId="0" applyNumberFormat="1" applyFont="1" applyFill="1" applyBorder="1" applyAlignment="1"/>
    <xf numFmtId="164" fontId="26" fillId="0" borderId="44" xfId="0" applyNumberFormat="1" applyFont="1" applyFill="1" applyBorder="1" applyAlignment="1"/>
    <xf numFmtId="164" fontId="26" fillId="0" borderId="14" xfId="0" applyNumberFormat="1" applyFont="1" applyFill="1" applyBorder="1"/>
    <xf numFmtId="164" fontId="26" fillId="0" borderId="41" xfId="0" applyNumberFormat="1" applyFont="1" applyFill="1" applyBorder="1"/>
    <xf numFmtId="164" fontId="26" fillId="0" borderId="42" xfId="0" applyNumberFormat="1" applyFont="1" applyFill="1" applyBorder="1"/>
    <xf numFmtId="167" fontId="22" fillId="0" borderId="47" xfId="41" applyNumberFormat="1" applyFont="1" applyFill="1" applyBorder="1" applyAlignment="1">
      <alignment horizontal="right"/>
    </xf>
    <xf numFmtId="167" fontId="22" fillId="0" borderId="31" xfId="41" applyNumberFormat="1" applyFont="1" applyFill="1" applyBorder="1" applyAlignment="1">
      <alignment horizontal="right"/>
    </xf>
    <xf numFmtId="0" fontId="24" fillId="19" borderId="21" xfId="0" applyFont="1" applyFill="1" applyBorder="1" applyAlignment="1">
      <alignment horizontal="center"/>
    </xf>
    <xf numFmtId="0" fontId="37" fillId="0" borderId="0" xfId="0" applyFont="1" applyFill="1" applyAlignment="1">
      <alignment horizontal="right"/>
    </xf>
    <xf numFmtId="0" fontId="22" fillId="0" borderId="0" xfId="0" applyNumberFormat="1" applyFont="1" applyFill="1" applyBorder="1" applyAlignment="1">
      <alignment horizontal="center"/>
    </xf>
    <xf numFmtId="0" fontId="22" fillId="0" borderId="0" xfId="0" applyNumberFormat="1" applyFont="1" applyFill="1" applyBorder="1"/>
    <xf numFmtId="0" fontId="22" fillId="0" borderId="0" xfId="41" applyNumberFormat="1" applyFont="1" applyFill="1" applyBorder="1" applyAlignment="1"/>
    <xf numFmtId="167" fontId="22" fillId="0" borderId="0" xfId="41" applyNumberFormat="1" applyFont="1" applyFill="1"/>
    <xf numFmtId="164" fontId="22" fillId="0" borderId="0" xfId="41" applyNumberFormat="1" applyFont="1" applyFill="1" applyBorder="1"/>
    <xf numFmtId="0" fontId="24" fillId="18" borderId="50" xfId="0" applyFont="1" applyFill="1" applyBorder="1" applyAlignment="1">
      <alignment vertical="center" wrapText="1"/>
    </xf>
    <xf numFmtId="0" fontId="24" fillId="18" borderId="61" xfId="0" applyFont="1" applyFill="1" applyBorder="1" applyAlignment="1">
      <alignment vertical="center" wrapText="1"/>
    </xf>
    <xf numFmtId="0" fontId="27" fillId="0" borderId="52" xfId="0" applyFont="1" applyFill="1" applyBorder="1" applyAlignment="1">
      <alignment vertical="top"/>
    </xf>
    <xf numFmtId="0" fontId="27" fillId="0" borderId="52" xfId="0" applyFont="1" applyFill="1" applyBorder="1" applyAlignment="1">
      <alignment vertical="top" wrapText="1"/>
    </xf>
    <xf numFmtId="0" fontId="27" fillId="0" borderId="0" xfId="0" applyFont="1" applyFill="1" applyBorder="1" applyAlignment="1">
      <alignment vertical="top" wrapText="1"/>
    </xf>
    <xf numFmtId="0" fontId="24" fillId="19" borderId="21" xfId="0" applyFont="1" applyFill="1" applyBorder="1" applyAlignment="1">
      <alignment horizontal="center"/>
    </xf>
    <xf numFmtId="0" fontId="27" fillId="0" borderId="52" xfId="0" applyFont="1" applyFill="1" applyBorder="1" applyAlignment="1">
      <alignment horizontal="left" vertical="top"/>
    </xf>
    <xf numFmtId="164" fontId="22" fillId="0" borderId="11" xfId="0" applyNumberFormat="1" applyFont="1" applyFill="1" applyBorder="1" applyAlignment="1">
      <alignment horizontal="right"/>
    </xf>
    <xf numFmtId="164" fontId="22" fillId="0" borderId="11" xfId="0" applyNumberFormat="1" applyFont="1" applyFill="1" applyBorder="1" applyAlignment="1"/>
    <xf numFmtId="164" fontId="22" fillId="0" borderId="10" xfId="0" applyNumberFormat="1" applyFont="1" applyFill="1" applyBorder="1" applyAlignment="1"/>
    <xf numFmtId="164" fontId="22" fillId="0" borderId="11" xfId="0" applyNumberFormat="1" applyFont="1" applyFill="1" applyBorder="1"/>
    <xf numFmtId="0" fontId="24" fillId="19" borderId="20" xfId="43" applyFont="1" applyFill="1" applyBorder="1" applyAlignment="1">
      <alignment horizontal="center" vertical="center"/>
    </xf>
    <xf numFmtId="0" fontId="24" fillId="19" borderId="20" xfId="43" applyFont="1" applyFill="1" applyBorder="1" applyAlignment="1">
      <alignment horizontal="center" vertical="center"/>
    </xf>
    <xf numFmtId="0" fontId="24" fillId="19" borderId="20" xfId="43" applyFont="1" applyFill="1" applyBorder="1" applyAlignment="1">
      <alignment horizontal="center" vertical="center"/>
    </xf>
    <xf numFmtId="0" fontId="24" fillId="19" borderId="20" xfId="43" applyFont="1" applyFill="1" applyBorder="1" applyAlignment="1">
      <alignment horizontal="center" vertical="center"/>
    </xf>
    <xf numFmtId="164" fontId="60" fillId="18" borderId="37" xfId="0" applyNumberFormat="1" applyFont="1" applyFill="1" applyBorder="1" applyAlignment="1">
      <alignment horizontal="right"/>
    </xf>
    <xf numFmtId="164" fontId="60" fillId="18" borderId="9" xfId="0" applyNumberFormat="1" applyFont="1" applyFill="1" applyBorder="1" applyAlignment="1">
      <alignment horizontal="right"/>
    </xf>
    <xf numFmtId="164" fontId="60" fillId="18" borderId="38" xfId="0" applyNumberFormat="1" applyFont="1" applyFill="1" applyBorder="1" applyAlignment="1">
      <alignment horizontal="right"/>
    </xf>
    <xf numFmtId="164" fontId="60" fillId="18" borderId="37" xfId="0" applyNumberFormat="1" applyFont="1" applyFill="1" applyBorder="1"/>
    <xf numFmtId="164" fontId="60" fillId="18" borderId="9" xfId="0" applyNumberFormat="1" applyFont="1" applyFill="1" applyBorder="1"/>
    <xf numFmtId="164" fontId="60" fillId="18" borderId="38" xfId="0" applyNumberFormat="1" applyFont="1" applyFill="1" applyBorder="1"/>
    <xf numFmtId="0" fontId="24" fillId="19" borderId="21" xfId="43" applyFont="1" applyFill="1" applyBorder="1" applyAlignment="1">
      <alignment horizontal="center" vertical="center"/>
    </xf>
    <xf numFmtId="0" fontId="39" fillId="0" borderId="0" xfId="0" applyFont="1" applyFill="1" applyBorder="1" applyAlignment="1">
      <alignment horizontal="center" wrapText="1"/>
    </xf>
    <xf numFmtId="0" fontId="39" fillId="0" borderId="0" xfId="0" applyFont="1" applyFill="1" applyBorder="1" applyAlignment="1">
      <alignment horizontal="center"/>
    </xf>
    <xf numFmtId="49" fontId="41" fillId="0" borderId="0" xfId="0" applyNumberFormat="1" applyFont="1" applyFill="1" applyBorder="1" applyAlignment="1">
      <alignment horizontal="center" vertical="center"/>
    </xf>
    <xf numFmtId="49" fontId="40" fillId="0" borderId="0" xfId="0" applyNumberFormat="1" applyFont="1" applyFill="1" applyBorder="1" applyAlignment="1">
      <alignment horizontal="center" vertical="center"/>
    </xf>
    <xf numFmtId="0" fontId="28" fillId="0" borderId="0" xfId="0" applyFont="1" applyFill="1" applyAlignment="1">
      <alignment vertical="top" wrapText="1"/>
    </xf>
    <xf numFmtId="0" fontId="20" fillId="0" borderId="0" xfId="0" applyFont="1" applyFill="1" applyBorder="1" applyAlignment="1">
      <alignment horizontal="justify" vertical="top" wrapText="1"/>
    </xf>
    <xf numFmtId="164" fontId="24" fillId="20" borderId="9" xfId="0" applyNumberFormat="1" applyFont="1" applyFill="1" applyBorder="1" applyAlignment="1">
      <alignment horizontal="right" vertical="center"/>
    </xf>
    <xf numFmtId="164" fontId="24" fillId="20" borderId="31" xfId="0" applyNumberFormat="1" applyFont="1" applyFill="1" applyBorder="1" applyAlignment="1">
      <alignment horizontal="right" vertical="center"/>
    </xf>
    <xf numFmtId="0" fontId="22" fillId="0" borderId="9" xfId="0" applyFont="1" applyFill="1" applyBorder="1" applyAlignment="1">
      <alignment horizontal="left" vertical="center" wrapText="1" indent="1"/>
    </xf>
    <xf numFmtId="0" fontId="22" fillId="0" borderId="31" xfId="0" applyFont="1" applyFill="1" applyBorder="1" applyAlignment="1">
      <alignment horizontal="left" vertical="center" wrapText="1" indent="1"/>
    </xf>
    <xf numFmtId="0" fontId="22" fillId="0" borderId="16" xfId="0" applyFont="1" applyFill="1" applyBorder="1" applyAlignment="1">
      <alignment horizontal="left" vertical="center" wrapText="1" indent="1"/>
    </xf>
    <xf numFmtId="164" fontId="22" fillId="0" borderId="35" xfId="0" applyNumberFormat="1" applyFont="1" applyFill="1" applyBorder="1" applyAlignment="1">
      <alignment horizontal="center"/>
    </xf>
    <xf numFmtId="164" fontId="22" fillId="0" borderId="16" xfId="0" applyNumberFormat="1" applyFont="1" applyFill="1" applyBorder="1" applyAlignment="1">
      <alignment horizontal="center"/>
    </xf>
    <xf numFmtId="164" fontId="22" fillId="0" borderId="36" xfId="0" applyNumberFormat="1" applyFont="1" applyFill="1" applyBorder="1" applyAlignment="1">
      <alignment horizontal="center"/>
    </xf>
    <xf numFmtId="0" fontId="24" fillId="19" borderId="0" xfId="0" applyFont="1" applyFill="1" applyBorder="1" applyAlignment="1">
      <alignment horizontal="center" vertical="center"/>
    </xf>
    <xf numFmtId="0" fontId="24" fillId="19" borderId="9" xfId="0" applyFont="1" applyFill="1" applyBorder="1" applyAlignment="1">
      <alignment horizontal="center" vertical="center"/>
    </xf>
    <xf numFmtId="0" fontId="24" fillId="19" borderId="24" xfId="0" applyFont="1" applyFill="1" applyBorder="1" applyAlignment="1">
      <alignment horizontal="center" vertical="center"/>
    </xf>
    <xf numFmtId="164" fontId="26" fillId="0" borderId="35" xfId="0" applyNumberFormat="1" applyFont="1" applyFill="1" applyBorder="1" applyAlignment="1">
      <alignment horizontal="center"/>
    </xf>
    <xf numFmtId="164" fontId="26" fillId="0" borderId="16" xfId="0" applyNumberFormat="1" applyFont="1" applyFill="1" applyBorder="1" applyAlignment="1">
      <alignment horizontal="center"/>
    </xf>
    <xf numFmtId="164" fontId="26" fillId="0" borderId="36" xfId="0" applyNumberFormat="1" applyFont="1" applyFill="1" applyBorder="1" applyAlignment="1">
      <alignment horizontal="center"/>
    </xf>
    <xf numFmtId="164" fontId="24" fillId="20" borderId="16" xfId="0" applyNumberFormat="1" applyFont="1" applyFill="1" applyBorder="1" applyAlignment="1">
      <alignment horizontal="right" vertical="center"/>
    </xf>
    <xf numFmtId="164" fontId="22" fillId="0" borderId="37" xfId="0" applyNumberFormat="1" applyFont="1" applyFill="1" applyBorder="1" applyAlignment="1">
      <alignment horizontal="center"/>
    </xf>
    <xf numFmtId="164" fontId="22" fillId="0" borderId="9" xfId="0" applyNumberFormat="1" applyFont="1" applyFill="1" applyBorder="1" applyAlignment="1">
      <alignment horizontal="center"/>
    </xf>
    <xf numFmtId="164" fontId="22" fillId="0" borderId="38" xfId="0" applyNumberFormat="1" applyFont="1" applyFill="1" applyBorder="1" applyAlignment="1">
      <alignment horizontal="center"/>
    </xf>
    <xf numFmtId="164" fontId="26" fillId="0" borderId="37" xfId="0" applyNumberFormat="1" applyFont="1" applyFill="1" applyBorder="1" applyAlignment="1">
      <alignment horizontal="center"/>
    </xf>
    <xf numFmtId="164" fontId="26" fillId="0" borderId="9" xfId="0" applyNumberFormat="1" applyFont="1" applyFill="1" applyBorder="1" applyAlignment="1">
      <alignment horizontal="center"/>
    </xf>
    <xf numFmtId="164" fontId="26" fillId="0" borderId="38" xfId="0" applyNumberFormat="1" applyFont="1" applyFill="1" applyBorder="1" applyAlignment="1">
      <alignment horizontal="center"/>
    </xf>
    <xf numFmtId="164" fontId="24" fillId="20" borderId="51" xfId="0" applyNumberFormat="1" applyFont="1" applyFill="1" applyBorder="1" applyAlignment="1">
      <alignment horizontal="right" vertical="center"/>
    </xf>
    <xf numFmtId="164" fontId="24" fillId="20" borderId="41" xfId="0" applyNumberFormat="1" applyFont="1" applyFill="1" applyBorder="1" applyAlignment="1">
      <alignment horizontal="right" vertical="center"/>
    </xf>
    <xf numFmtId="0" fontId="22" fillId="0" borderId="34" xfId="0" applyFont="1" applyFill="1" applyBorder="1" applyAlignment="1">
      <alignment horizontal="left" vertical="center" wrapText="1" indent="1"/>
    </xf>
    <xf numFmtId="0" fontId="22" fillId="0" borderId="14" xfId="0" applyFont="1" applyFill="1" applyBorder="1" applyAlignment="1">
      <alignment horizontal="left" vertical="center" wrapText="1" indent="1"/>
    </xf>
    <xf numFmtId="164" fontId="24" fillId="20" borderId="13" xfId="0" applyNumberFormat="1" applyFont="1" applyFill="1" applyBorder="1" applyAlignment="1">
      <alignment horizontal="right" vertical="center"/>
    </xf>
    <xf numFmtId="0" fontId="24" fillId="18" borderId="13" xfId="0" applyFont="1" applyFill="1" applyBorder="1" applyAlignment="1">
      <alignment horizontal="left" vertical="center" wrapText="1"/>
    </xf>
    <xf numFmtId="0" fontId="24" fillId="18" borderId="9" xfId="0" applyFont="1" applyFill="1" applyBorder="1" applyAlignment="1">
      <alignment horizontal="left" vertical="center" wrapText="1"/>
    </xf>
    <xf numFmtId="164" fontId="24" fillId="18" borderId="35" xfId="0" applyNumberFormat="1" applyFont="1" applyFill="1" applyBorder="1" applyAlignment="1">
      <alignment horizontal="center"/>
    </xf>
    <xf numFmtId="164" fontId="24" fillId="18" borderId="16" xfId="0" applyNumberFormat="1" applyFont="1" applyFill="1" applyBorder="1" applyAlignment="1">
      <alignment horizontal="center"/>
    </xf>
    <xf numFmtId="164" fontId="24" fillId="18" borderId="36" xfId="0" applyNumberFormat="1" applyFont="1" applyFill="1" applyBorder="1" applyAlignment="1">
      <alignment horizontal="center"/>
    </xf>
    <xf numFmtId="164" fontId="60" fillId="18" borderId="35" xfId="0" applyNumberFormat="1" applyFont="1" applyFill="1" applyBorder="1" applyAlignment="1">
      <alignment horizontal="center"/>
    </xf>
    <xf numFmtId="164" fontId="60" fillId="18" borderId="16" xfId="0" applyNumberFormat="1" applyFont="1" applyFill="1" applyBorder="1" applyAlignment="1">
      <alignment horizontal="center"/>
    </xf>
    <xf numFmtId="164" fontId="60" fillId="18" borderId="36" xfId="0" applyNumberFormat="1" applyFont="1" applyFill="1" applyBorder="1" applyAlignment="1">
      <alignment horizontal="center"/>
    </xf>
    <xf numFmtId="0" fontId="24" fillId="19" borderId="23" xfId="0" applyFont="1" applyFill="1" applyBorder="1" applyAlignment="1">
      <alignment horizontal="center" vertical="center"/>
    </xf>
    <xf numFmtId="0" fontId="24" fillId="19" borderId="19" xfId="0" applyFont="1" applyFill="1" applyBorder="1" applyAlignment="1">
      <alignment horizontal="center" vertical="center"/>
    </xf>
    <xf numFmtId="0" fontId="24" fillId="19" borderId="17" xfId="0" applyFont="1" applyFill="1" applyBorder="1" applyAlignment="1">
      <alignment horizontal="center" vertical="center"/>
    </xf>
    <xf numFmtId="0" fontId="24" fillId="19" borderId="18" xfId="0" applyFont="1" applyFill="1" applyBorder="1" applyAlignment="1">
      <alignment horizontal="center" vertical="center"/>
    </xf>
    <xf numFmtId="0" fontId="24" fillId="18" borderId="0" xfId="0" applyFont="1" applyFill="1" applyBorder="1" applyAlignment="1">
      <alignment horizontal="left" vertical="center" wrapText="1"/>
    </xf>
    <xf numFmtId="0" fontId="24" fillId="18" borderId="50" xfId="0" applyFont="1" applyFill="1" applyBorder="1" applyAlignment="1">
      <alignment horizontal="left" vertical="center" wrapText="1"/>
    </xf>
    <xf numFmtId="0" fontId="24" fillId="18" borderId="38" xfId="0" applyFont="1" applyFill="1" applyBorder="1" applyAlignment="1">
      <alignment horizontal="left" vertical="center" wrapText="1"/>
    </xf>
    <xf numFmtId="0" fontId="25" fillId="19" borderId="17" xfId="0" applyFont="1" applyFill="1" applyBorder="1" applyAlignment="1">
      <alignment horizontal="center" vertical="center" wrapText="1"/>
    </xf>
    <xf numFmtId="49" fontId="24" fillId="19" borderId="24" xfId="0" applyNumberFormat="1" applyFont="1" applyFill="1" applyBorder="1" applyAlignment="1">
      <alignment horizontal="center" vertical="center"/>
    </xf>
    <xf numFmtId="0" fontId="24" fillId="18" borderId="0" xfId="0" applyFont="1" applyFill="1" applyBorder="1" applyAlignment="1">
      <alignment horizontal="left" vertical="center"/>
    </xf>
    <xf numFmtId="0" fontId="24" fillId="18" borderId="9" xfId="0" applyFont="1" applyFill="1" applyBorder="1" applyAlignment="1">
      <alignment horizontal="left" vertical="center"/>
    </xf>
    <xf numFmtId="0" fontId="24" fillId="19" borderId="17" xfId="0" applyFont="1" applyFill="1" applyBorder="1" applyAlignment="1">
      <alignment horizontal="right" vertical="center" wrapText="1"/>
    </xf>
    <xf numFmtId="0" fontId="24" fillId="18" borderId="13" xfId="0" applyFont="1" applyFill="1" applyBorder="1" applyAlignment="1">
      <alignment horizontal="left" vertical="center"/>
    </xf>
    <xf numFmtId="0" fontId="24" fillId="0" borderId="0" xfId="0" applyFont="1" applyFill="1" applyBorder="1" applyAlignment="1">
      <alignment horizontal="center" vertical="center"/>
    </xf>
    <xf numFmtId="0" fontId="24" fillId="19" borderId="19" xfId="0" applyFont="1" applyFill="1" applyBorder="1" applyAlignment="1">
      <alignment horizontal="center"/>
    </xf>
    <xf numFmtId="0" fontId="24" fillId="19" borderId="9" xfId="0" applyFont="1" applyFill="1" applyBorder="1" applyAlignment="1">
      <alignment horizontal="center"/>
    </xf>
    <xf numFmtId="0" fontId="24" fillId="19" borderId="18" xfId="0" applyFont="1" applyFill="1" applyBorder="1" applyAlignment="1">
      <alignment horizontal="center"/>
    </xf>
    <xf numFmtId="164" fontId="24" fillId="18" borderId="13" xfId="0" applyNumberFormat="1" applyFont="1" applyFill="1" applyBorder="1" applyAlignment="1">
      <alignment horizontal="left" vertical="center"/>
    </xf>
    <xf numFmtId="164" fontId="24" fillId="18" borderId="9" xfId="0" applyNumberFormat="1" applyFont="1" applyFill="1" applyBorder="1" applyAlignment="1">
      <alignment horizontal="left" vertical="center"/>
    </xf>
    <xf numFmtId="164" fontId="24" fillId="18" borderId="30" xfId="0" applyNumberFormat="1" applyFont="1" applyFill="1" applyBorder="1" applyAlignment="1">
      <alignment horizontal="center"/>
    </xf>
    <xf numFmtId="164" fontId="24" fillId="18" borderId="31" xfId="0" applyNumberFormat="1" applyFont="1" applyFill="1" applyBorder="1" applyAlignment="1">
      <alignment horizontal="center"/>
    </xf>
    <xf numFmtId="164" fontId="24" fillId="18" borderId="32" xfId="0" applyNumberFormat="1" applyFont="1" applyFill="1" applyBorder="1" applyAlignment="1">
      <alignment horizontal="center"/>
    </xf>
    <xf numFmtId="0" fontId="24" fillId="19" borderId="0" xfId="0" applyFont="1" applyFill="1" applyBorder="1" applyAlignment="1">
      <alignment horizontal="right"/>
    </xf>
    <xf numFmtId="0" fontId="24" fillId="19" borderId="17" xfId="0" applyFont="1" applyFill="1" applyBorder="1" applyAlignment="1">
      <alignment horizontal="right"/>
    </xf>
    <xf numFmtId="0" fontId="22" fillId="19" borderId="19" xfId="0" applyFont="1" applyFill="1" applyBorder="1" applyAlignment="1">
      <alignment horizontal="right" vertical="center"/>
    </xf>
    <xf numFmtId="0" fontId="22" fillId="19" borderId="9" xfId="0" applyFont="1" applyFill="1" applyBorder="1" applyAlignment="1">
      <alignment horizontal="right" vertical="center"/>
    </xf>
    <xf numFmtId="0" fontId="24" fillId="19" borderId="16" xfId="0" applyFont="1" applyFill="1" applyBorder="1" applyAlignment="1">
      <alignment horizontal="center"/>
    </xf>
    <xf numFmtId="0" fontId="24" fillId="19" borderId="22" xfId="0" applyFont="1" applyFill="1" applyBorder="1" applyAlignment="1">
      <alignment horizontal="center"/>
    </xf>
    <xf numFmtId="0" fontId="24" fillId="19" borderId="21" xfId="0" applyFont="1" applyFill="1" applyBorder="1" applyAlignment="1">
      <alignment horizontal="center"/>
    </xf>
    <xf numFmtId="0" fontId="24" fillId="19" borderId="23" xfId="0" applyFont="1" applyFill="1" applyBorder="1" applyAlignment="1">
      <alignment horizontal="right"/>
    </xf>
    <xf numFmtId="0" fontId="22" fillId="19" borderId="19" xfId="0" applyFont="1" applyFill="1" applyBorder="1" applyAlignment="1">
      <alignment horizontal="right"/>
    </xf>
    <xf numFmtId="0" fontId="22" fillId="19" borderId="9" xfId="0" applyFont="1" applyFill="1" applyBorder="1" applyAlignment="1">
      <alignment horizontal="right"/>
    </xf>
    <xf numFmtId="0" fontId="22" fillId="19" borderId="18" xfId="0" applyFont="1" applyFill="1" applyBorder="1" applyAlignment="1">
      <alignment horizontal="right"/>
    </xf>
    <xf numFmtId="0" fontId="27" fillId="0" borderId="52" xfId="0" applyFont="1" applyFill="1" applyBorder="1" applyAlignment="1">
      <alignment vertical="top" wrapText="1"/>
    </xf>
    <xf numFmtId="0" fontId="27" fillId="0" borderId="0" xfId="0" applyFont="1" applyFill="1" applyBorder="1" applyAlignment="1">
      <alignment vertical="top" wrapText="1"/>
    </xf>
    <xf numFmtId="164" fontId="24" fillId="0" borderId="35" xfId="0" applyNumberFormat="1" applyFont="1" applyFill="1" applyBorder="1" applyAlignment="1">
      <alignment horizontal="center"/>
    </xf>
    <xf numFmtId="164" fontId="24" fillId="0" borderId="16" xfId="0" applyNumberFormat="1" applyFont="1" applyFill="1" applyBorder="1" applyAlignment="1">
      <alignment horizontal="center"/>
    </xf>
    <xf numFmtId="164" fontId="24" fillId="0" borderId="36" xfId="0" applyNumberFormat="1" applyFont="1" applyFill="1" applyBorder="1" applyAlignment="1">
      <alignment horizontal="center"/>
    </xf>
    <xf numFmtId="167" fontId="24" fillId="0" borderId="37" xfId="41" applyNumberFormat="1" applyFont="1" applyFill="1" applyBorder="1" applyAlignment="1">
      <alignment horizontal="center"/>
    </xf>
    <xf numFmtId="167" fontId="24" fillId="0" borderId="9" xfId="41" applyNumberFormat="1" applyFont="1" applyFill="1" applyBorder="1" applyAlignment="1">
      <alignment horizontal="center"/>
    </xf>
    <xf numFmtId="164" fontId="24" fillId="0" borderId="37" xfId="0" applyNumberFormat="1" applyFont="1" applyFill="1" applyBorder="1" applyAlignment="1">
      <alignment horizontal="center"/>
    </xf>
    <xf numFmtId="164" fontId="24" fillId="0" borderId="9" xfId="0" applyNumberFormat="1" applyFont="1" applyFill="1" applyBorder="1" applyAlignment="1">
      <alignment horizontal="center"/>
    </xf>
    <xf numFmtId="164" fontId="24" fillId="0" borderId="38" xfId="0" applyNumberFormat="1" applyFont="1" applyFill="1" applyBorder="1" applyAlignment="1">
      <alignment horizontal="center"/>
    </xf>
    <xf numFmtId="10" fontId="22" fillId="0" borderId="51" xfId="41" applyNumberFormat="1" applyFont="1" applyFill="1" applyBorder="1" applyAlignment="1">
      <alignment horizontal="center"/>
    </xf>
    <xf numFmtId="10" fontId="22" fillId="0" borderId="34" xfId="41" applyNumberFormat="1" applyFont="1" applyFill="1" applyBorder="1" applyAlignment="1">
      <alignment horizontal="center"/>
    </xf>
    <xf numFmtId="10" fontId="22" fillId="0" borderId="60" xfId="41" applyNumberFormat="1" applyFont="1" applyFill="1" applyBorder="1" applyAlignment="1">
      <alignment horizontal="center"/>
    </xf>
    <xf numFmtId="167" fontId="24" fillId="0" borderId="35" xfId="41" applyNumberFormat="1" applyFont="1" applyFill="1" applyBorder="1" applyAlignment="1">
      <alignment horizontal="center"/>
    </xf>
    <xf numFmtId="167" fontId="24" fillId="0" borderId="16" xfId="41" applyNumberFormat="1" applyFont="1" applyFill="1" applyBorder="1" applyAlignment="1">
      <alignment horizontal="center"/>
    </xf>
  </cellXfs>
  <cellStyles count="46">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hybně" xfId="19" builtinId="27" customBuiltin="1"/>
    <cellStyle name="Kontrolní buňka" xfId="20" builtinId="23" customBuiltin="1"/>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ální" xfId="0" builtinId="0"/>
    <cellStyle name="Normální 2" xfId="43"/>
    <cellStyle name="Normální 3" xfId="45"/>
    <cellStyle name="normální_meszpr 12_2011-draft pro úpravy" xfId="42"/>
    <cellStyle name="Poznámka" xfId="27" builtinId="10" customBuiltin="1"/>
    <cellStyle name="Procenta" xfId="41" builtinId="5"/>
    <cellStyle name="Procenta 2" xfId="44"/>
    <cellStyle name="Propojená buňka" xfId="28" builtinId="24" customBuiltin="1"/>
    <cellStyle name="Správně" xfId="29" builtinId="26"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FF97FF"/>
      <color rgb="FFFFFF66"/>
      <color rgb="FFD2CDAE"/>
      <color rgb="FFFFFF00"/>
      <color rgb="FFD9AAA9"/>
      <color rgb="FFC0504D"/>
      <color rgb="FF9E413E"/>
      <color rgb="FF40699C"/>
      <color rgb="FFAABAD7"/>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ser>
        <c:ser>
          <c:idx val="2"/>
          <c:order val="2"/>
          <c:tx>
            <c:strRef>
              <c:f>'3'!$O$7</c:f>
              <c:strCache>
                <c:ptCount val="1"/>
              </c:strCache>
            </c:strRef>
          </c:tx>
          <c:invertIfNegative val="0"/>
          <c:cat>
            <c:numRef>
              <c:f>'3'!$P$4</c:f>
              <c:numCache>
                <c:formatCode>General</c:formatCode>
                <c:ptCount val="1"/>
              </c:numCache>
            </c:numRef>
          </c:cat>
          <c:val>
            <c:numRef>
              <c:f>'3'!$P$7</c:f>
              <c:numCache>
                <c:formatCode>General</c:formatCode>
                <c:ptCount val="1"/>
              </c:numCache>
            </c:numRef>
          </c:val>
        </c:ser>
        <c:ser>
          <c:idx val="3"/>
          <c:order val="3"/>
          <c:tx>
            <c:strRef>
              <c:f>'3'!$O$8</c:f>
              <c:strCache>
                <c:ptCount val="1"/>
              </c:strCache>
            </c:strRef>
          </c:tx>
          <c:invertIfNegative val="0"/>
          <c:cat>
            <c:numRef>
              <c:f>'3'!$P$4</c:f>
              <c:numCache>
                <c:formatCode>General</c:formatCode>
                <c:ptCount val="1"/>
              </c:numCache>
            </c:numRef>
          </c:cat>
          <c:val>
            <c:numRef>
              <c:f>'3'!$P$8</c:f>
              <c:numCache>
                <c:formatCode>General</c:formatCode>
                <c:ptCount val="1"/>
              </c:numCache>
            </c:numRef>
          </c:val>
        </c:ser>
        <c:ser>
          <c:idx val="4"/>
          <c:order val="4"/>
          <c:tx>
            <c:strRef>
              <c:f>'3'!$O$9</c:f>
              <c:strCache>
                <c:ptCount val="1"/>
              </c:strCache>
            </c:strRef>
          </c:tx>
          <c:invertIfNegative val="0"/>
          <c:cat>
            <c:numRef>
              <c:f>'3'!$P$4</c:f>
              <c:numCache>
                <c:formatCode>General</c:formatCode>
                <c:ptCount val="1"/>
              </c:numCache>
            </c:numRef>
          </c:cat>
          <c:val>
            <c:numRef>
              <c:f>'3'!$P$9</c:f>
              <c:numCache>
                <c:formatCode>General</c:formatCode>
                <c:ptCount val="1"/>
              </c:numCache>
            </c:numRef>
          </c:val>
        </c:ser>
        <c:ser>
          <c:idx val="5"/>
          <c:order val="5"/>
          <c:tx>
            <c:strRef>
              <c:f>'3'!$O$10</c:f>
              <c:strCache>
                <c:ptCount val="1"/>
              </c:strCache>
            </c:strRef>
          </c:tx>
          <c:invertIfNegative val="0"/>
          <c:cat>
            <c:numRef>
              <c:f>'3'!$P$4</c:f>
              <c:numCache>
                <c:formatCode>General</c:formatCode>
                <c:ptCount val="1"/>
              </c:numCache>
            </c:numRef>
          </c:cat>
          <c:val>
            <c:numRef>
              <c:f>'3'!$P$10</c:f>
              <c:numCache>
                <c:formatCode>General</c:formatCode>
                <c:ptCount val="1"/>
              </c:numCache>
            </c:numRef>
          </c:val>
        </c:ser>
        <c:dLbls>
          <c:showLegendKey val="0"/>
          <c:showVal val="0"/>
          <c:showCatName val="0"/>
          <c:showSerName val="0"/>
          <c:showPercent val="0"/>
          <c:showBubbleSize val="0"/>
        </c:dLbls>
        <c:gapWidth val="150"/>
        <c:axId val="356748288"/>
        <c:axId val="360261120"/>
      </c:barChart>
      <c:catAx>
        <c:axId val="356748288"/>
        <c:scaling>
          <c:orientation val="minMax"/>
        </c:scaling>
        <c:delete val="1"/>
        <c:axPos val="b"/>
        <c:numFmt formatCode="General" sourceLinked="1"/>
        <c:majorTickMark val="out"/>
        <c:minorTickMark val="none"/>
        <c:tickLblPos val="nextTo"/>
        <c:crossAx val="360261120"/>
        <c:crosses val="autoZero"/>
        <c:auto val="1"/>
        <c:lblAlgn val="ctr"/>
        <c:lblOffset val="100"/>
        <c:noMultiLvlLbl val="0"/>
      </c:catAx>
      <c:valAx>
        <c:axId val="360261120"/>
        <c:scaling>
          <c:orientation val="minMax"/>
        </c:scaling>
        <c:delete val="1"/>
        <c:axPos val="l"/>
        <c:numFmt formatCode="General" sourceLinked="1"/>
        <c:majorTickMark val="out"/>
        <c:minorTickMark val="none"/>
        <c:tickLblPos val="nextTo"/>
        <c:crossAx val="35674828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General</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General</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General</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General</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General</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General</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General</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General</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General</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General</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General</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General</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General</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General</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General</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General</c:formatCode>
                <c:ptCount val="1"/>
              </c:numCache>
            </c:numRef>
          </c:val>
        </c:ser>
        <c:dLbls>
          <c:showLegendKey val="0"/>
          <c:showVal val="0"/>
          <c:showCatName val="0"/>
          <c:showSerName val="0"/>
          <c:showPercent val="0"/>
          <c:showBubbleSize val="0"/>
        </c:dLbls>
        <c:gapWidth val="150"/>
        <c:axId val="205605888"/>
        <c:axId val="205607680"/>
      </c:barChart>
      <c:catAx>
        <c:axId val="205605888"/>
        <c:scaling>
          <c:orientation val="minMax"/>
        </c:scaling>
        <c:delete val="1"/>
        <c:axPos val="b"/>
        <c:numFmt formatCode="General" sourceLinked="1"/>
        <c:majorTickMark val="out"/>
        <c:minorTickMark val="none"/>
        <c:tickLblPos val="nextTo"/>
        <c:crossAx val="205607680"/>
        <c:crosses val="autoZero"/>
        <c:auto val="1"/>
        <c:lblAlgn val="ctr"/>
        <c:lblOffset val="100"/>
        <c:noMultiLvlLbl val="0"/>
      </c:catAx>
      <c:valAx>
        <c:axId val="205607680"/>
        <c:scaling>
          <c:orientation val="minMax"/>
        </c:scaling>
        <c:delete val="1"/>
        <c:axPos val="l"/>
        <c:numFmt formatCode="General" sourceLinked="1"/>
        <c:majorTickMark val="out"/>
        <c:minorTickMark val="none"/>
        <c:tickLblPos val="nextTo"/>
        <c:crossAx val="20560588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ser>
        <c:dLbls>
          <c:showLegendKey val="0"/>
          <c:showVal val="0"/>
          <c:showCatName val="0"/>
          <c:showSerName val="0"/>
          <c:showPercent val="0"/>
          <c:showBubbleSize val="0"/>
        </c:dLbls>
        <c:gapWidth val="150"/>
        <c:overlap val="100"/>
        <c:axId val="216202240"/>
        <c:axId val="216212224"/>
      </c:barChart>
      <c:catAx>
        <c:axId val="216202240"/>
        <c:scaling>
          <c:orientation val="minMax"/>
        </c:scaling>
        <c:delete val="0"/>
        <c:axPos val="b"/>
        <c:numFmt formatCode="General" sourceLinked="1"/>
        <c:majorTickMark val="none"/>
        <c:minorTickMark val="none"/>
        <c:tickLblPos val="nextTo"/>
        <c:txPr>
          <a:bodyPr/>
          <a:lstStyle/>
          <a:p>
            <a:pPr>
              <a:defRPr sz="900"/>
            </a:pPr>
            <a:endParaRPr lang="cs-CZ"/>
          </a:p>
        </c:txPr>
        <c:crossAx val="216212224"/>
        <c:crosses val="autoZero"/>
        <c:auto val="1"/>
        <c:lblAlgn val="ctr"/>
        <c:lblOffset val="100"/>
        <c:noMultiLvlLbl val="0"/>
      </c:catAx>
      <c:valAx>
        <c:axId val="2162122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620224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ser>
        <c:dLbls>
          <c:showLegendKey val="0"/>
          <c:showVal val="0"/>
          <c:showCatName val="0"/>
          <c:showSerName val="0"/>
          <c:showPercent val="0"/>
          <c:showBubbleSize val="0"/>
        </c:dLbls>
        <c:gapWidth val="150"/>
        <c:axId val="216233088"/>
        <c:axId val="216234624"/>
      </c:barChart>
      <c:catAx>
        <c:axId val="216233088"/>
        <c:scaling>
          <c:orientation val="minMax"/>
        </c:scaling>
        <c:delete val="0"/>
        <c:axPos val="l"/>
        <c:numFmt formatCode="General" sourceLinked="1"/>
        <c:majorTickMark val="none"/>
        <c:minorTickMark val="none"/>
        <c:tickLblPos val="nextTo"/>
        <c:txPr>
          <a:bodyPr/>
          <a:lstStyle/>
          <a:p>
            <a:pPr>
              <a:defRPr sz="900"/>
            </a:pPr>
            <a:endParaRPr lang="cs-CZ"/>
          </a:p>
        </c:txPr>
        <c:crossAx val="216234624"/>
        <c:crosses val="autoZero"/>
        <c:auto val="1"/>
        <c:lblAlgn val="ctr"/>
        <c:lblOffset val="100"/>
        <c:noMultiLvlLbl val="0"/>
      </c:catAx>
      <c:valAx>
        <c:axId val="216234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6233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'14.13'!$J$19:$J$26</c:f>
              <c:numCache>
                <c:formatCode>General</c:formatCode>
                <c:ptCount val="8"/>
              </c:numCache>
            </c:numRef>
          </c:cat>
          <c:val>
            <c:numRef>
              <c:f>'14.13'!$K$19:$K$26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ser>
        <c:dLbls>
          <c:showLegendKey val="0"/>
          <c:showVal val="0"/>
          <c:showCatName val="0"/>
          <c:showSerName val="0"/>
          <c:showPercent val="0"/>
          <c:showBubbleSize val="0"/>
        </c:dLbls>
        <c:gapWidth val="150"/>
        <c:axId val="216749952"/>
        <c:axId val="216751488"/>
      </c:barChart>
      <c:catAx>
        <c:axId val="216749952"/>
        <c:scaling>
          <c:orientation val="maxMin"/>
        </c:scaling>
        <c:delete val="0"/>
        <c:axPos val="l"/>
        <c:numFmt formatCode="0.0" sourceLinked="1"/>
        <c:majorTickMark val="none"/>
        <c:minorTickMark val="none"/>
        <c:tickLblPos val="nextTo"/>
        <c:txPr>
          <a:bodyPr/>
          <a:lstStyle/>
          <a:p>
            <a:pPr>
              <a:defRPr sz="900"/>
            </a:pPr>
            <a:endParaRPr lang="cs-CZ"/>
          </a:p>
        </c:txPr>
        <c:crossAx val="216751488"/>
        <c:crosses val="autoZero"/>
        <c:auto val="1"/>
        <c:lblAlgn val="ctr"/>
        <c:lblOffset val="100"/>
        <c:noMultiLvlLbl val="0"/>
      </c:catAx>
      <c:valAx>
        <c:axId val="21675148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67499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ser>
        <c:dLbls>
          <c:showLegendKey val="0"/>
          <c:showVal val="0"/>
          <c:showCatName val="0"/>
          <c:showSerName val="0"/>
          <c:showPercent val="0"/>
          <c:showBubbleSize val="0"/>
        </c:dLbls>
        <c:gapWidth val="150"/>
        <c:axId val="216783872"/>
        <c:axId val="216662784"/>
      </c:barChart>
      <c:catAx>
        <c:axId val="216783872"/>
        <c:scaling>
          <c:orientation val="minMax"/>
        </c:scaling>
        <c:delete val="0"/>
        <c:axPos val="l"/>
        <c:numFmt formatCode="General" sourceLinked="1"/>
        <c:majorTickMark val="none"/>
        <c:minorTickMark val="none"/>
        <c:tickLblPos val="nextTo"/>
        <c:txPr>
          <a:bodyPr/>
          <a:lstStyle/>
          <a:p>
            <a:pPr>
              <a:defRPr sz="900"/>
            </a:pPr>
            <a:endParaRPr lang="cs-CZ"/>
          </a:p>
        </c:txPr>
        <c:crossAx val="216662784"/>
        <c:crosses val="autoZero"/>
        <c:auto val="1"/>
        <c:lblAlgn val="ctr"/>
        <c:lblOffset val="100"/>
        <c:noMultiLvlLbl val="0"/>
      </c:catAx>
      <c:valAx>
        <c:axId val="21666278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67838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ser>
        <c:dLbls>
          <c:showLegendKey val="0"/>
          <c:showVal val="0"/>
          <c:showCatName val="0"/>
          <c:showSerName val="0"/>
          <c:showPercent val="0"/>
          <c:showBubbleSize val="0"/>
        </c:dLbls>
        <c:gapWidth val="150"/>
        <c:overlap val="100"/>
        <c:axId val="216708992"/>
        <c:axId val="216710528"/>
      </c:barChart>
      <c:catAx>
        <c:axId val="216708992"/>
        <c:scaling>
          <c:orientation val="minMax"/>
        </c:scaling>
        <c:delete val="0"/>
        <c:axPos val="b"/>
        <c:numFmt formatCode="General" sourceLinked="1"/>
        <c:majorTickMark val="none"/>
        <c:minorTickMark val="none"/>
        <c:tickLblPos val="nextTo"/>
        <c:txPr>
          <a:bodyPr/>
          <a:lstStyle/>
          <a:p>
            <a:pPr>
              <a:defRPr sz="900"/>
            </a:pPr>
            <a:endParaRPr lang="cs-CZ"/>
          </a:p>
        </c:txPr>
        <c:crossAx val="216710528"/>
        <c:crosses val="autoZero"/>
        <c:auto val="1"/>
        <c:lblAlgn val="ctr"/>
        <c:lblOffset val="100"/>
        <c:noMultiLvlLbl val="0"/>
      </c:catAx>
      <c:valAx>
        <c:axId val="2167105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67089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ser>
        <c:dLbls>
          <c:showLegendKey val="0"/>
          <c:showVal val="0"/>
          <c:showCatName val="0"/>
          <c:showSerName val="0"/>
          <c:showPercent val="0"/>
          <c:showBubbleSize val="0"/>
        </c:dLbls>
        <c:gapWidth val="150"/>
        <c:axId val="217006080"/>
        <c:axId val="217007616"/>
      </c:barChart>
      <c:catAx>
        <c:axId val="217006080"/>
        <c:scaling>
          <c:orientation val="minMax"/>
        </c:scaling>
        <c:delete val="0"/>
        <c:axPos val="l"/>
        <c:numFmt formatCode="General" sourceLinked="1"/>
        <c:majorTickMark val="none"/>
        <c:minorTickMark val="none"/>
        <c:tickLblPos val="nextTo"/>
        <c:txPr>
          <a:bodyPr/>
          <a:lstStyle/>
          <a:p>
            <a:pPr>
              <a:defRPr sz="900"/>
            </a:pPr>
            <a:endParaRPr lang="cs-CZ"/>
          </a:p>
        </c:txPr>
        <c:crossAx val="217007616"/>
        <c:crosses val="autoZero"/>
        <c:auto val="1"/>
        <c:lblAlgn val="ctr"/>
        <c:lblOffset val="100"/>
        <c:noMultiLvlLbl val="0"/>
      </c:catAx>
      <c:valAx>
        <c:axId val="2170076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7006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'14.14'!$J$19:$J$26</c:f>
              <c:numCache>
                <c:formatCode>General</c:formatCode>
                <c:ptCount val="8"/>
              </c:numCache>
            </c:numRef>
          </c:cat>
          <c:val>
            <c:numRef>
              <c:f>'14.14'!$K$19:$K$26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ser>
        <c:dLbls>
          <c:showLegendKey val="0"/>
          <c:showVal val="0"/>
          <c:showCatName val="0"/>
          <c:showSerName val="0"/>
          <c:showPercent val="0"/>
          <c:showBubbleSize val="0"/>
        </c:dLbls>
        <c:gapWidth val="150"/>
        <c:axId val="216986368"/>
        <c:axId val="216987904"/>
      </c:barChart>
      <c:catAx>
        <c:axId val="216986368"/>
        <c:scaling>
          <c:orientation val="maxMin"/>
        </c:scaling>
        <c:delete val="0"/>
        <c:axPos val="l"/>
        <c:numFmt formatCode="0.0" sourceLinked="1"/>
        <c:majorTickMark val="none"/>
        <c:minorTickMark val="none"/>
        <c:tickLblPos val="nextTo"/>
        <c:txPr>
          <a:bodyPr/>
          <a:lstStyle/>
          <a:p>
            <a:pPr>
              <a:defRPr sz="900"/>
            </a:pPr>
            <a:endParaRPr lang="cs-CZ"/>
          </a:p>
        </c:txPr>
        <c:crossAx val="216987904"/>
        <c:crosses val="autoZero"/>
        <c:auto val="1"/>
        <c:lblAlgn val="ctr"/>
        <c:lblOffset val="100"/>
        <c:noMultiLvlLbl val="0"/>
      </c:catAx>
      <c:valAx>
        <c:axId val="21698790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698636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ser>
        <c:dLbls>
          <c:showLegendKey val="0"/>
          <c:showVal val="0"/>
          <c:showCatName val="0"/>
          <c:showSerName val="0"/>
          <c:showPercent val="0"/>
          <c:showBubbleSize val="0"/>
        </c:dLbls>
        <c:gapWidth val="150"/>
        <c:axId val="217065344"/>
        <c:axId val="217066880"/>
      </c:barChart>
      <c:catAx>
        <c:axId val="217065344"/>
        <c:scaling>
          <c:orientation val="minMax"/>
        </c:scaling>
        <c:delete val="0"/>
        <c:axPos val="l"/>
        <c:numFmt formatCode="General" sourceLinked="1"/>
        <c:majorTickMark val="none"/>
        <c:minorTickMark val="none"/>
        <c:tickLblPos val="nextTo"/>
        <c:txPr>
          <a:bodyPr/>
          <a:lstStyle/>
          <a:p>
            <a:pPr>
              <a:defRPr sz="900"/>
            </a:pPr>
            <a:endParaRPr lang="cs-CZ"/>
          </a:p>
        </c:txPr>
        <c:crossAx val="217066880"/>
        <c:crosses val="autoZero"/>
        <c:auto val="1"/>
        <c:lblAlgn val="ctr"/>
        <c:lblOffset val="100"/>
        <c:noMultiLvlLbl val="0"/>
      </c:catAx>
      <c:valAx>
        <c:axId val="2170668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70653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p>
        </c:rich>
      </c:tx>
      <c:layout/>
      <c:overlay val="0"/>
    </c:title>
    <c:autoTitleDeleted val="0"/>
    <c:plotArea>
      <c:layout>
        <c:manualLayout>
          <c:layoutTarget val="inner"/>
          <c:xMode val="edge"/>
          <c:yMode val="edge"/>
          <c:x val="8.2957443019943025E-2"/>
          <c:y val="0.14531012956082834"/>
          <c:w val="0.90347418091168086"/>
          <c:h val="0.76781555361430653"/>
        </c:manualLayout>
      </c:layout>
      <c:barChart>
        <c:barDir val="col"/>
        <c:grouping val="stacked"/>
        <c:varyColors val="0"/>
        <c:ser>
          <c:idx val="0"/>
          <c:order val="0"/>
          <c:tx>
            <c:strRef>
              <c:f>'5.1'!$A$7</c:f>
              <c:strCache>
                <c:ptCount val="1"/>
                <c:pt idx="0">
                  <c:v>Biomasa</c:v>
                </c:pt>
              </c:strCache>
            </c:strRef>
          </c:tx>
          <c:invertIfNegative val="0"/>
          <c:val>
            <c:numRef>
              <c:f>'5.1'!$B$7:$M$7</c:f>
              <c:numCache>
                <c:formatCode>#,##0.0</c:formatCode>
                <c:ptCount val="12"/>
                <c:pt idx="0">
                  <c:v>687.82513799999992</c:v>
                </c:pt>
                <c:pt idx="1">
                  <c:v>693.50695500000006</c:v>
                </c:pt>
                <c:pt idx="2">
                  <c:v>733.6470149999999</c:v>
                </c:pt>
                <c:pt idx="3">
                  <c:v>419.00927799999994</c:v>
                </c:pt>
                <c:pt idx="4">
                  <c:v>326.75183799999991</c:v>
                </c:pt>
                <c:pt idx="5">
                  <c:v>283.766007</c:v>
                </c:pt>
                <c:pt idx="6">
                  <c:v>229.13280700000004</c:v>
                </c:pt>
                <c:pt idx="7">
                  <c:v>212.383555</c:v>
                </c:pt>
                <c:pt idx="8">
                  <c:v>310.94184700000005</c:v>
                </c:pt>
                <c:pt idx="9">
                  <c:v>0</c:v>
                </c:pt>
                <c:pt idx="10">
                  <c:v>0</c:v>
                </c:pt>
                <c:pt idx="11">
                  <c:v>0</c:v>
                </c:pt>
              </c:numCache>
            </c:numRef>
          </c:val>
        </c:ser>
        <c:ser>
          <c:idx val="1"/>
          <c:order val="1"/>
          <c:tx>
            <c:strRef>
              <c:f>'5.1'!$A$8</c:f>
              <c:strCache>
                <c:ptCount val="1"/>
                <c:pt idx="0">
                  <c:v>Bioplyn</c:v>
                </c:pt>
              </c:strCache>
            </c:strRef>
          </c:tx>
          <c:invertIfNegative val="0"/>
          <c:val>
            <c:numRef>
              <c:f>'5.1'!$B$8:$M$8</c:f>
              <c:numCache>
                <c:formatCode>#,##0.0</c:formatCode>
                <c:ptCount val="12"/>
                <c:pt idx="0">
                  <c:v>65.259239999999991</c:v>
                </c:pt>
                <c:pt idx="1">
                  <c:v>58.643044000000003</c:v>
                </c:pt>
                <c:pt idx="2">
                  <c:v>63.544930999999998</c:v>
                </c:pt>
                <c:pt idx="3">
                  <c:v>40.026408000000004</c:v>
                </c:pt>
                <c:pt idx="4">
                  <c:v>31.328270999999997</c:v>
                </c:pt>
                <c:pt idx="5">
                  <c:v>28.686565999999992</c:v>
                </c:pt>
                <c:pt idx="6">
                  <c:v>26.029553</c:v>
                </c:pt>
                <c:pt idx="7">
                  <c:v>22.942329999999998</c:v>
                </c:pt>
                <c:pt idx="8">
                  <c:v>30.950503999999995</c:v>
                </c:pt>
                <c:pt idx="9">
                  <c:v>0</c:v>
                </c:pt>
                <c:pt idx="10">
                  <c:v>0</c:v>
                </c:pt>
                <c:pt idx="11">
                  <c:v>0</c:v>
                </c:pt>
              </c:numCache>
            </c:numRef>
          </c:val>
        </c:ser>
        <c:ser>
          <c:idx val="2"/>
          <c:order val="2"/>
          <c:tx>
            <c:strRef>
              <c:f>'5.1'!$A$9</c:f>
              <c:strCache>
                <c:ptCount val="1"/>
                <c:pt idx="0">
                  <c:v>Černé uhlí</c:v>
                </c:pt>
              </c:strCache>
            </c:strRef>
          </c:tx>
          <c:invertIfNegative val="0"/>
          <c:val>
            <c:numRef>
              <c:f>'5.1'!$B$9:$M$9</c:f>
              <c:numCache>
                <c:formatCode>#,##0.0</c:formatCode>
                <c:ptCount val="12"/>
                <c:pt idx="0">
                  <c:v>1868.3205230000001</c:v>
                </c:pt>
                <c:pt idx="1">
                  <c:v>1968.7483709999999</c:v>
                </c:pt>
                <c:pt idx="2">
                  <c:v>1829.583059</c:v>
                </c:pt>
                <c:pt idx="3">
                  <c:v>540.32999200000006</c:v>
                </c:pt>
                <c:pt idx="4">
                  <c:v>256.851922</c:v>
                </c:pt>
                <c:pt idx="5">
                  <c:v>239.95507900000004</c:v>
                </c:pt>
                <c:pt idx="6">
                  <c:v>230.00774900000002</c:v>
                </c:pt>
                <c:pt idx="7">
                  <c:v>221.94653</c:v>
                </c:pt>
                <c:pt idx="8">
                  <c:v>314.30692199999999</c:v>
                </c:pt>
                <c:pt idx="9">
                  <c:v>0</c:v>
                </c:pt>
                <c:pt idx="10">
                  <c:v>0</c:v>
                </c:pt>
                <c:pt idx="11">
                  <c:v>0</c:v>
                </c:pt>
              </c:numCache>
            </c:numRef>
          </c:val>
        </c:ser>
        <c:ser>
          <c:idx val="3"/>
          <c:order val="3"/>
          <c:tx>
            <c:strRef>
              <c:f>'5.1'!$A$10</c:f>
              <c:strCache>
                <c:ptCount val="1"/>
                <c:pt idx="0">
                  <c:v>Elektrická energie</c:v>
                </c:pt>
              </c:strCache>
            </c:strRef>
          </c:tx>
          <c:invertIfNegative val="0"/>
          <c:val>
            <c:numRef>
              <c:f>'5.1'!$B$10:$M$10</c:f>
              <c:numCache>
                <c:formatCode>#,##0.0</c:formatCode>
                <c:ptCount val="12"/>
                <c:pt idx="0">
                  <c:v>0.72893999999999992</c:v>
                </c:pt>
                <c:pt idx="1">
                  <c:v>0.66009000000000007</c:v>
                </c:pt>
                <c:pt idx="2">
                  <c:v>0.73429400000000011</c:v>
                </c:pt>
                <c:pt idx="3">
                  <c:v>0.75789099999999998</c:v>
                </c:pt>
                <c:pt idx="4">
                  <c:v>0.99297199999999985</c:v>
                </c:pt>
                <c:pt idx="5">
                  <c:v>0.62821199999999999</c:v>
                </c:pt>
                <c:pt idx="6">
                  <c:v>0.85784400000000005</c:v>
                </c:pt>
                <c:pt idx="7">
                  <c:v>2.0268070000000002</c:v>
                </c:pt>
                <c:pt idx="8">
                  <c:v>1.0076270000000001</c:v>
                </c:pt>
                <c:pt idx="9">
                  <c:v>0</c:v>
                </c:pt>
                <c:pt idx="10">
                  <c:v>0</c:v>
                </c:pt>
                <c:pt idx="11">
                  <c:v>0</c:v>
                </c:pt>
              </c:numCache>
            </c:numRef>
          </c:val>
        </c:ser>
        <c:ser>
          <c:idx val="4"/>
          <c:order val="4"/>
          <c:tx>
            <c:strRef>
              <c:f>'5.1'!$A$11</c:f>
              <c:strCache>
                <c:ptCount val="1"/>
                <c:pt idx="0">
                  <c:v>Energie prostředí (tepelné čerpadlo)</c:v>
                </c:pt>
              </c:strCache>
            </c:strRef>
          </c:tx>
          <c:invertIfNegative val="0"/>
          <c:val>
            <c:numRef>
              <c:f>'5.1'!$B$11:$M$11</c:f>
              <c:numCache>
                <c:formatCode>#,##0.0</c:formatCode>
                <c:ptCount val="12"/>
                <c:pt idx="0">
                  <c:v>1.3066500000000001</c:v>
                </c:pt>
                <c:pt idx="1">
                  <c:v>1.0558099999999999</c:v>
                </c:pt>
                <c:pt idx="2">
                  <c:v>1.17058</c:v>
                </c:pt>
                <c:pt idx="3">
                  <c:v>0.39151899999999995</c:v>
                </c:pt>
                <c:pt idx="4">
                  <c:v>0.70294800000000002</c:v>
                </c:pt>
                <c:pt idx="5">
                  <c:v>0.79619399999999996</c:v>
                </c:pt>
                <c:pt idx="6">
                  <c:v>0.56618100000000005</c:v>
                </c:pt>
                <c:pt idx="7">
                  <c:v>0.52083099999999993</c:v>
                </c:pt>
                <c:pt idx="8">
                  <c:v>0.42304799999999998</c:v>
                </c:pt>
                <c:pt idx="9">
                  <c:v>0</c:v>
                </c:pt>
                <c:pt idx="10">
                  <c:v>0</c:v>
                </c:pt>
                <c:pt idx="11">
                  <c:v>0</c:v>
                </c:pt>
              </c:numCache>
            </c:numRef>
          </c:val>
        </c:ser>
        <c:ser>
          <c:idx val="5"/>
          <c:order val="5"/>
          <c:tx>
            <c:strRef>
              <c:f>'5.1'!$A$12</c:f>
              <c:strCache>
                <c:ptCount val="1"/>
                <c:pt idx="0">
                  <c:v>Energie Slunce (solární kolektor)</c:v>
                </c:pt>
              </c:strCache>
            </c:strRef>
          </c:tx>
          <c:invertIfNegative val="0"/>
          <c:val>
            <c:numRef>
              <c:f>'5.1'!$B$12:$M$12</c:f>
              <c:numCache>
                <c:formatCode>#,##0.0</c:formatCode>
                <c:ptCount val="12"/>
                <c:pt idx="0">
                  <c:v>6.3600000000000002E-3</c:v>
                </c:pt>
                <c:pt idx="1">
                  <c:v>1.6800000000000002E-2</c:v>
                </c:pt>
                <c:pt idx="2">
                  <c:v>2.4709999999999999E-2</c:v>
                </c:pt>
                <c:pt idx="3">
                  <c:v>0.44020999999999999</c:v>
                </c:pt>
                <c:pt idx="4">
                  <c:v>7.594999999999999E-2</c:v>
                </c:pt>
                <c:pt idx="5">
                  <c:v>6.7419999999999994E-2</c:v>
                </c:pt>
                <c:pt idx="6">
                  <c:v>7.2120000000000004E-2</c:v>
                </c:pt>
                <c:pt idx="7">
                  <c:v>6.9900000000000004E-2</c:v>
                </c:pt>
                <c:pt idx="8">
                  <c:v>4.5689999999999995E-2</c:v>
                </c:pt>
                <c:pt idx="9">
                  <c:v>0</c:v>
                </c:pt>
                <c:pt idx="10">
                  <c:v>0</c:v>
                </c:pt>
                <c:pt idx="11">
                  <c:v>0</c:v>
                </c:pt>
              </c:numCache>
            </c:numRef>
          </c:val>
        </c:ser>
        <c:ser>
          <c:idx val="6"/>
          <c:order val="6"/>
          <c:tx>
            <c:strRef>
              <c:f>'5.1'!$A$13</c:f>
              <c:strCache>
                <c:ptCount val="1"/>
                <c:pt idx="0">
                  <c:v>Hnědé uhlí</c:v>
                </c:pt>
              </c:strCache>
            </c:strRef>
          </c:tx>
          <c:invertIfNegative val="0"/>
          <c:val>
            <c:numRef>
              <c:f>'5.1'!$B$13:$M$13</c:f>
              <c:numCache>
                <c:formatCode>#,##0.0</c:formatCode>
                <c:ptCount val="12"/>
                <c:pt idx="0">
                  <c:v>5844.2530990000005</c:v>
                </c:pt>
                <c:pt idx="1">
                  <c:v>6163.5595190000031</c:v>
                </c:pt>
                <c:pt idx="2">
                  <c:v>5910.945792999999</c:v>
                </c:pt>
                <c:pt idx="3">
                  <c:v>2556.3618260000003</c:v>
                </c:pt>
                <c:pt idx="4">
                  <c:v>1576.0911739999999</c:v>
                </c:pt>
                <c:pt idx="5">
                  <c:v>1187.250747</c:v>
                </c:pt>
                <c:pt idx="6">
                  <c:v>1112.4409420000002</c:v>
                </c:pt>
                <c:pt idx="7">
                  <c:v>1156.493307</c:v>
                </c:pt>
                <c:pt idx="8">
                  <c:v>1653.7406099999996</c:v>
                </c:pt>
                <c:pt idx="9">
                  <c:v>0</c:v>
                </c:pt>
                <c:pt idx="10">
                  <c:v>0</c:v>
                </c:pt>
                <c:pt idx="11">
                  <c:v>0</c:v>
                </c:pt>
              </c:numCache>
            </c:numRef>
          </c:val>
        </c:ser>
        <c:ser>
          <c:idx val="7"/>
          <c:order val="7"/>
          <c:tx>
            <c:strRef>
              <c:f>'5.1'!$A$14</c:f>
              <c:strCache>
                <c:ptCount val="1"/>
                <c:pt idx="0">
                  <c:v>Jaderné palivo</c:v>
                </c:pt>
              </c:strCache>
            </c:strRef>
          </c:tx>
          <c:invertIfNegative val="0"/>
          <c:val>
            <c:numRef>
              <c:f>'5.1'!$B$14:$M$14</c:f>
              <c:numCache>
                <c:formatCode>#,##0.0</c:formatCode>
                <c:ptCount val="12"/>
                <c:pt idx="0">
                  <c:v>36.419580000000003</c:v>
                </c:pt>
                <c:pt idx="1">
                  <c:v>35.58325</c:v>
                </c:pt>
                <c:pt idx="2">
                  <c:v>29.057650000000002</c:v>
                </c:pt>
                <c:pt idx="3">
                  <c:v>18.132360000000002</c:v>
                </c:pt>
                <c:pt idx="4">
                  <c:v>8.6640499999999996</c:v>
                </c:pt>
                <c:pt idx="5">
                  <c:v>7.6055599999999997</c:v>
                </c:pt>
                <c:pt idx="6">
                  <c:v>6.2669100000000002</c:v>
                </c:pt>
                <c:pt idx="7">
                  <c:v>6.2698199999999993</c:v>
                </c:pt>
                <c:pt idx="8">
                  <c:v>8.3709499999999988</c:v>
                </c:pt>
                <c:pt idx="9">
                  <c:v>0</c:v>
                </c:pt>
                <c:pt idx="10">
                  <c:v>0</c:v>
                </c:pt>
                <c:pt idx="11">
                  <c:v>0</c:v>
                </c:pt>
              </c:numCache>
            </c:numRef>
          </c:val>
        </c:ser>
        <c:ser>
          <c:idx val="8"/>
          <c:order val="8"/>
          <c:tx>
            <c:strRef>
              <c:f>'5.1'!$A$15</c:f>
              <c:strCache>
                <c:ptCount val="1"/>
                <c:pt idx="0">
                  <c:v>Koks</c:v>
                </c:pt>
              </c:strCache>
            </c:strRef>
          </c:tx>
          <c:invertIfNegative val="0"/>
          <c:val>
            <c:numRef>
              <c:f>'5.1'!$B$15:$M$15</c:f>
              <c:numCache>
                <c:formatCode>#,##0.0</c:formatCode>
                <c:ptCount val="12"/>
                <c:pt idx="0">
                  <c:v>0.14965999999999999</c:v>
                </c:pt>
                <c:pt idx="1">
                  <c:v>4.3270000000000003E-2</c:v>
                </c:pt>
                <c:pt idx="2">
                  <c:v>0.11637500000000001</c:v>
                </c:pt>
                <c:pt idx="3">
                  <c:v>2.3257999999999997E-2</c:v>
                </c:pt>
                <c:pt idx="4">
                  <c:v>0</c:v>
                </c:pt>
                <c:pt idx="5">
                  <c:v>0</c:v>
                </c:pt>
                <c:pt idx="6">
                  <c:v>0</c:v>
                </c:pt>
                <c:pt idx="7">
                  <c:v>0</c:v>
                </c:pt>
                <c:pt idx="8">
                  <c:v>4.2290000000000001E-3</c:v>
                </c:pt>
                <c:pt idx="9">
                  <c:v>0</c:v>
                </c:pt>
                <c:pt idx="10">
                  <c:v>0</c:v>
                </c:pt>
                <c:pt idx="11">
                  <c:v>0</c:v>
                </c:pt>
              </c:numCache>
            </c:numRef>
          </c:val>
        </c:ser>
        <c:ser>
          <c:idx val="9"/>
          <c:order val="9"/>
          <c:tx>
            <c:strRef>
              <c:f>'5.1'!$A$16</c:f>
              <c:strCache>
                <c:ptCount val="1"/>
                <c:pt idx="0">
                  <c:v>Odpadní teplo</c:v>
                </c:pt>
              </c:strCache>
            </c:strRef>
          </c:tx>
          <c:invertIfNegative val="0"/>
          <c:val>
            <c:numRef>
              <c:f>'5.1'!$B$16:$M$16</c:f>
              <c:numCache>
                <c:formatCode>#,##0.0</c:formatCode>
                <c:ptCount val="12"/>
                <c:pt idx="0">
                  <c:v>37.902497999999994</c:v>
                </c:pt>
                <c:pt idx="1">
                  <c:v>37.832937000000001</c:v>
                </c:pt>
                <c:pt idx="2">
                  <c:v>38.176971999999992</c:v>
                </c:pt>
                <c:pt idx="3">
                  <c:v>29.564432999999998</c:v>
                </c:pt>
                <c:pt idx="4">
                  <c:v>35.693623999999993</c:v>
                </c:pt>
                <c:pt idx="5">
                  <c:v>43.299330999999995</c:v>
                </c:pt>
                <c:pt idx="6">
                  <c:v>52.854299999999995</c:v>
                </c:pt>
                <c:pt idx="7">
                  <c:v>50.136489000000005</c:v>
                </c:pt>
                <c:pt idx="8">
                  <c:v>53.892624999999995</c:v>
                </c:pt>
                <c:pt idx="9">
                  <c:v>0</c:v>
                </c:pt>
                <c:pt idx="10">
                  <c:v>0</c:v>
                </c:pt>
                <c:pt idx="11">
                  <c:v>0</c:v>
                </c:pt>
              </c:numCache>
            </c:numRef>
          </c:val>
        </c:ser>
        <c:ser>
          <c:idx val="10"/>
          <c:order val="10"/>
          <c:tx>
            <c:strRef>
              <c:f>'5.1'!$A$17</c:f>
              <c:strCache>
                <c:ptCount val="1"/>
                <c:pt idx="0">
                  <c:v>Ostatní kapalná paliva</c:v>
                </c:pt>
              </c:strCache>
            </c:strRef>
          </c:tx>
          <c:invertIfNegative val="0"/>
          <c:val>
            <c:numRef>
              <c:f>'5.1'!$B$17:$M$17</c:f>
              <c:numCache>
                <c:formatCode>#,##0.0</c:formatCode>
                <c:ptCount val="12"/>
                <c:pt idx="0">
                  <c:v>9.4366699999999994</c:v>
                </c:pt>
                <c:pt idx="1">
                  <c:v>13.41132</c:v>
                </c:pt>
                <c:pt idx="2">
                  <c:v>12.308181999999999</c:v>
                </c:pt>
                <c:pt idx="3">
                  <c:v>6.2185119999999996</c:v>
                </c:pt>
                <c:pt idx="4">
                  <c:v>2.8446130000000003</c:v>
                </c:pt>
                <c:pt idx="5">
                  <c:v>17.054107999999999</c:v>
                </c:pt>
                <c:pt idx="6">
                  <c:v>9.6344519999999996</c:v>
                </c:pt>
                <c:pt idx="7">
                  <c:v>1.7915430000000001</c:v>
                </c:pt>
                <c:pt idx="8">
                  <c:v>3.2258400000000003</c:v>
                </c:pt>
                <c:pt idx="9">
                  <c:v>0</c:v>
                </c:pt>
                <c:pt idx="10">
                  <c:v>0</c:v>
                </c:pt>
                <c:pt idx="11">
                  <c:v>0</c:v>
                </c:pt>
              </c:numCache>
            </c:numRef>
          </c:val>
        </c:ser>
        <c:ser>
          <c:idx val="11"/>
          <c:order val="11"/>
          <c:tx>
            <c:strRef>
              <c:f>'5.1'!$A$18</c:f>
              <c:strCache>
                <c:ptCount val="1"/>
                <c:pt idx="0">
                  <c:v>Ostatní pevná paliva</c:v>
                </c:pt>
              </c:strCache>
            </c:strRef>
          </c:tx>
          <c:invertIfNegative val="0"/>
          <c:val>
            <c:numRef>
              <c:f>'5.1'!$B$18:$M$18</c:f>
              <c:numCache>
                <c:formatCode>#,##0.0</c:formatCode>
                <c:ptCount val="12"/>
                <c:pt idx="0">
                  <c:v>295.68346833766509</c:v>
                </c:pt>
                <c:pt idx="1">
                  <c:v>285.51237229357628</c:v>
                </c:pt>
                <c:pt idx="2">
                  <c:v>259.73845761410524</c:v>
                </c:pt>
                <c:pt idx="3">
                  <c:v>195.35830012149268</c:v>
                </c:pt>
                <c:pt idx="4">
                  <c:v>234.37320943536909</c:v>
                </c:pt>
                <c:pt idx="5">
                  <c:v>233.04471815995532</c:v>
                </c:pt>
                <c:pt idx="6">
                  <c:v>214.08598999999998</c:v>
                </c:pt>
                <c:pt idx="7">
                  <c:v>204.776501</c:v>
                </c:pt>
                <c:pt idx="8">
                  <c:v>185.97979099999998</c:v>
                </c:pt>
                <c:pt idx="9">
                  <c:v>0</c:v>
                </c:pt>
                <c:pt idx="10">
                  <c:v>0</c:v>
                </c:pt>
                <c:pt idx="11">
                  <c:v>0</c:v>
                </c:pt>
              </c:numCache>
            </c:numRef>
          </c:val>
        </c:ser>
        <c:ser>
          <c:idx val="12"/>
          <c:order val="12"/>
          <c:tx>
            <c:strRef>
              <c:f>'5.1'!$A$19</c:f>
              <c:strCache>
                <c:ptCount val="1"/>
                <c:pt idx="0">
                  <c:v>Ostatní plyny</c:v>
                </c:pt>
              </c:strCache>
            </c:strRef>
          </c:tx>
          <c:invertIfNegative val="0"/>
          <c:val>
            <c:numRef>
              <c:f>'5.1'!$B$19:$M$19</c:f>
              <c:numCache>
                <c:formatCode>#,##0.0</c:formatCode>
                <c:ptCount val="12"/>
                <c:pt idx="0">
                  <c:v>405.9192910000001</c:v>
                </c:pt>
                <c:pt idx="1">
                  <c:v>407.01547200000005</c:v>
                </c:pt>
                <c:pt idx="2">
                  <c:v>443.74559300000004</c:v>
                </c:pt>
                <c:pt idx="3">
                  <c:v>252.45102799999998</c:v>
                </c:pt>
                <c:pt idx="4">
                  <c:v>275.66464300000001</c:v>
                </c:pt>
                <c:pt idx="5">
                  <c:v>258.542913</c:v>
                </c:pt>
                <c:pt idx="6">
                  <c:v>285.11970499999995</c:v>
                </c:pt>
                <c:pt idx="7">
                  <c:v>313.44922800000006</c:v>
                </c:pt>
                <c:pt idx="8">
                  <c:v>231.86789599999997</c:v>
                </c:pt>
                <c:pt idx="9">
                  <c:v>0</c:v>
                </c:pt>
                <c:pt idx="10">
                  <c:v>0</c:v>
                </c:pt>
                <c:pt idx="11">
                  <c:v>0</c:v>
                </c:pt>
              </c:numCache>
            </c:numRef>
          </c:val>
        </c:ser>
        <c:ser>
          <c:idx val="13"/>
          <c:order val="13"/>
          <c:tx>
            <c:strRef>
              <c:f>'5.1'!$A$20</c:f>
              <c:strCache>
                <c:ptCount val="1"/>
                <c:pt idx="0">
                  <c:v>Ostatní</c:v>
                </c:pt>
              </c:strCache>
            </c:strRef>
          </c:tx>
          <c:invertIfNegative val="0"/>
          <c:val>
            <c:numRef>
              <c:f>'5.1'!$B$20:$M$20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'5.1'!$A$21</c:f>
              <c:strCache>
                <c:ptCount val="1"/>
                <c:pt idx="0">
                  <c:v>Topné oleje</c:v>
                </c:pt>
              </c:strCache>
            </c:strRef>
          </c:tx>
          <c:invertIfNegative val="0"/>
          <c:val>
            <c:numRef>
              <c:f>'5.1'!$B$21:$M$21</c:f>
              <c:numCache>
                <c:formatCode>#,##0.0</c:formatCode>
                <c:ptCount val="12"/>
                <c:pt idx="0">
                  <c:v>11.713988000000001</c:v>
                </c:pt>
                <c:pt idx="1">
                  <c:v>15.469733</c:v>
                </c:pt>
                <c:pt idx="2">
                  <c:v>14.14701</c:v>
                </c:pt>
                <c:pt idx="3">
                  <c:v>3.2987340000000001</c:v>
                </c:pt>
                <c:pt idx="4">
                  <c:v>1.9472609999999997</c:v>
                </c:pt>
                <c:pt idx="5">
                  <c:v>3.8854510000000002</c:v>
                </c:pt>
                <c:pt idx="6">
                  <c:v>8.6988590000000006</c:v>
                </c:pt>
                <c:pt idx="7">
                  <c:v>5.2748680000000006</c:v>
                </c:pt>
                <c:pt idx="8">
                  <c:v>5.4814880000000006</c:v>
                </c:pt>
                <c:pt idx="9">
                  <c:v>0</c:v>
                </c:pt>
                <c:pt idx="10">
                  <c:v>0</c:v>
                </c:pt>
                <c:pt idx="11">
                  <c:v>0</c:v>
                </c:pt>
              </c:numCache>
            </c:numRef>
          </c:val>
        </c:ser>
        <c:ser>
          <c:idx val="15"/>
          <c:order val="15"/>
          <c:tx>
            <c:strRef>
              <c:f>'5.1'!$A$22</c:f>
              <c:strCache>
                <c:ptCount val="1"/>
                <c:pt idx="0">
                  <c:v>Zemní plyn</c:v>
                </c:pt>
              </c:strCache>
            </c:strRef>
          </c:tx>
          <c:invertIfNegative val="0"/>
          <c:val>
            <c:numRef>
              <c:f>'5.1'!$B$22:$M$22</c:f>
              <c:numCache>
                <c:formatCode>#,##0.0</c:formatCode>
                <c:ptCount val="12"/>
                <c:pt idx="0">
                  <c:v>3088.0454647618835</c:v>
                </c:pt>
                <c:pt idx="1">
                  <c:v>3351.6662020063168</c:v>
                </c:pt>
                <c:pt idx="2">
                  <c:v>3177.7410747927856</c:v>
                </c:pt>
                <c:pt idx="3">
                  <c:v>1357.4697058785071</c:v>
                </c:pt>
                <c:pt idx="4">
                  <c:v>948.14191956463071</c:v>
                </c:pt>
                <c:pt idx="5">
                  <c:v>809.93816984004457</c:v>
                </c:pt>
                <c:pt idx="6">
                  <c:v>819.35083901510234</c:v>
                </c:pt>
                <c:pt idx="7">
                  <c:v>744.27444424169312</c:v>
                </c:pt>
                <c:pt idx="8">
                  <c:v>821.70756028682877</c:v>
                </c:pt>
                <c:pt idx="9">
                  <c:v>0</c:v>
                </c:pt>
                <c:pt idx="10">
                  <c:v>0</c:v>
                </c:pt>
                <c:pt idx="11">
                  <c:v>0</c:v>
                </c:pt>
              </c:numCache>
            </c:numRef>
          </c:val>
        </c:ser>
        <c:dLbls>
          <c:showLegendKey val="0"/>
          <c:showVal val="0"/>
          <c:showCatName val="0"/>
          <c:showSerName val="0"/>
          <c:showPercent val="0"/>
          <c:showBubbleSize val="0"/>
        </c:dLbls>
        <c:gapWidth val="104"/>
        <c:overlap val="100"/>
        <c:axId val="205767424"/>
        <c:axId val="205768960"/>
      </c:barChart>
      <c:catAx>
        <c:axId val="205767424"/>
        <c:scaling>
          <c:orientation val="minMax"/>
        </c:scaling>
        <c:delete val="0"/>
        <c:axPos val="b"/>
        <c:majorTickMark val="none"/>
        <c:minorTickMark val="none"/>
        <c:tickLblPos val="low"/>
        <c:txPr>
          <a:bodyPr/>
          <a:lstStyle/>
          <a:p>
            <a:pPr>
              <a:defRPr sz="900"/>
            </a:pPr>
            <a:endParaRPr lang="cs-CZ"/>
          </a:p>
        </c:txPr>
        <c:crossAx val="205768960"/>
        <c:crosses val="autoZero"/>
        <c:auto val="1"/>
        <c:lblAlgn val="ctr"/>
        <c:lblOffset val="100"/>
        <c:noMultiLvlLbl val="0"/>
      </c:catAx>
      <c:valAx>
        <c:axId val="205768960"/>
        <c:scaling>
          <c:orientation val="minMax"/>
          <c:max val="14000"/>
        </c:scaling>
        <c:delete val="0"/>
        <c:axPos val="l"/>
        <c:majorGridlines/>
        <c:numFmt formatCode="#,##0" sourceLinked="0"/>
        <c:majorTickMark val="out"/>
        <c:minorTickMark val="none"/>
        <c:tickLblPos val="nextTo"/>
        <c:spPr>
          <a:ln>
            <a:noFill/>
          </a:ln>
        </c:spPr>
        <c:txPr>
          <a:bodyPr/>
          <a:lstStyle/>
          <a:p>
            <a:pPr>
              <a:defRPr sz="900"/>
            </a:pPr>
            <a:endParaRPr lang="cs-CZ"/>
          </a:p>
        </c:txPr>
        <c:crossAx val="2057674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ser>
        <c:dLbls>
          <c:showLegendKey val="0"/>
          <c:showVal val="0"/>
          <c:showCatName val="0"/>
          <c:showSerName val="0"/>
          <c:showPercent val="0"/>
          <c:showBubbleSize val="0"/>
        </c:dLbls>
        <c:gapWidth val="150"/>
        <c:overlap val="100"/>
        <c:axId val="217101056"/>
        <c:axId val="217102592"/>
      </c:barChart>
      <c:catAx>
        <c:axId val="217101056"/>
        <c:scaling>
          <c:orientation val="minMax"/>
        </c:scaling>
        <c:delete val="0"/>
        <c:axPos val="b"/>
        <c:numFmt formatCode="General" sourceLinked="1"/>
        <c:majorTickMark val="none"/>
        <c:minorTickMark val="none"/>
        <c:tickLblPos val="nextTo"/>
        <c:txPr>
          <a:bodyPr/>
          <a:lstStyle/>
          <a:p>
            <a:pPr>
              <a:defRPr sz="900"/>
            </a:pPr>
            <a:endParaRPr lang="cs-CZ"/>
          </a:p>
        </c:txPr>
        <c:crossAx val="217102592"/>
        <c:crosses val="autoZero"/>
        <c:auto val="1"/>
        <c:lblAlgn val="ctr"/>
        <c:lblOffset val="100"/>
        <c:noMultiLvlLbl val="0"/>
      </c:catAx>
      <c:valAx>
        <c:axId val="2171025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710105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ser>
        <c:dLbls>
          <c:showLegendKey val="0"/>
          <c:showVal val="0"/>
          <c:showCatName val="0"/>
          <c:showSerName val="0"/>
          <c:showPercent val="0"/>
          <c:showBubbleSize val="0"/>
        </c:dLbls>
        <c:gapWidth val="150"/>
        <c:axId val="216447616"/>
        <c:axId val="216453504"/>
      </c:barChart>
      <c:catAx>
        <c:axId val="216447616"/>
        <c:scaling>
          <c:orientation val="minMax"/>
        </c:scaling>
        <c:delete val="0"/>
        <c:axPos val="l"/>
        <c:numFmt formatCode="General" sourceLinked="1"/>
        <c:majorTickMark val="none"/>
        <c:minorTickMark val="none"/>
        <c:tickLblPos val="nextTo"/>
        <c:txPr>
          <a:bodyPr/>
          <a:lstStyle/>
          <a:p>
            <a:pPr>
              <a:defRPr sz="900"/>
            </a:pPr>
            <a:endParaRPr lang="cs-CZ"/>
          </a:p>
        </c:txPr>
        <c:crossAx val="216453504"/>
        <c:crosses val="autoZero"/>
        <c:auto val="1"/>
        <c:lblAlgn val="ctr"/>
        <c:lblOffset val="100"/>
        <c:noMultiLvlLbl val="0"/>
      </c:catAx>
      <c:valAx>
        <c:axId val="2164535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6447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'8.3'!$M$9:$M$24</c:f>
              <c:numCache>
                <c:formatCode>0.0%</c:formatCode>
                <c:ptCount val="16"/>
              </c:numCache>
            </c:numRef>
          </c:cat>
          <c:val>
            <c:numRef>
              <c:f>'8.3'!$M$9:$M$24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'8.3'!$M$26:$M$33</c:f>
              <c:numCache>
                <c:formatCode>#,##0.0</c:formatCode>
                <c:ptCount val="8"/>
              </c:numCache>
            </c:numRef>
          </c:cat>
          <c:val>
            <c:numRef>
              <c:f>'8.3'!$M$26:$M$33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'8.3'!$A$26</c:f>
              <c:strCache>
                <c:ptCount val="1"/>
                <c:pt idx="0">
                  <c:v>Průmysl</c:v>
                </c:pt>
              </c:strCache>
            </c:strRef>
          </c:tx>
          <c:invertIfNegative val="0"/>
          <c:cat>
            <c:strRef>
              <c:f>'8.3'!$B$2:$D$2</c:f>
              <c:strCache>
                <c:ptCount val="3"/>
                <c:pt idx="0">
                  <c:v>Červenec</c:v>
                </c:pt>
                <c:pt idx="1">
                  <c:v>Srpen</c:v>
                </c:pt>
                <c:pt idx="2">
                  <c:v>Září</c:v>
                </c:pt>
              </c:strCache>
            </c:strRef>
          </c:cat>
          <c:val>
            <c:numRef>
              <c:f>('8.3'!$B$26,'8.3'!$D$26,'8.3'!$F$26)</c:f>
              <c:numCache>
                <c:formatCode>#,##0.0</c:formatCode>
                <c:ptCount val="3"/>
                <c:pt idx="0">
                  <c:v>11429.5</c:v>
                </c:pt>
                <c:pt idx="1">
                  <c:v>11733.4</c:v>
                </c:pt>
                <c:pt idx="2">
                  <c:v>13719.704</c:v>
                </c:pt>
              </c:numCache>
            </c:numRef>
          </c:val>
        </c:ser>
        <c:ser>
          <c:idx val="1"/>
          <c:order val="1"/>
          <c:tx>
            <c:strRef>
              <c:f>'8.3'!$A$27</c:f>
              <c:strCache>
                <c:ptCount val="1"/>
                <c:pt idx="0">
                  <c:v>Energetika</c:v>
                </c:pt>
              </c:strCache>
            </c:strRef>
          </c:tx>
          <c:invertIfNegative val="0"/>
          <c:cat>
            <c:strRef>
              <c:f>'8.3'!$B$2:$D$2</c:f>
              <c:strCache>
                <c:ptCount val="3"/>
                <c:pt idx="0">
                  <c:v>Červenec</c:v>
                </c:pt>
                <c:pt idx="1">
                  <c:v>Srpen</c:v>
                </c:pt>
                <c:pt idx="2">
                  <c:v>Září</c:v>
                </c:pt>
              </c:strCache>
            </c:strRef>
          </c:cat>
          <c:val>
            <c:numRef>
              <c:f>('8.3'!$B$27,'8.3'!$D$27,'8.3'!$F$27)</c:f>
              <c:numCache>
                <c:formatCode>#,##0.0</c:formatCode>
                <c:ptCount val="3"/>
                <c:pt idx="0">
                  <c:v>198.02</c:v>
                </c:pt>
                <c:pt idx="1">
                  <c:v>209.41</c:v>
                </c:pt>
                <c:pt idx="2">
                  <c:v>250.9</c:v>
                </c:pt>
              </c:numCache>
            </c:numRef>
          </c:val>
        </c:ser>
        <c:ser>
          <c:idx val="2"/>
          <c:order val="2"/>
          <c:tx>
            <c:strRef>
              <c:f>'8.3'!$A$28</c:f>
              <c:strCache>
                <c:ptCount val="1"/>
                <c:pt idx="0">
                  <c:v>Doprava</c:v>
                </c:pt>
              </c:strCache>
            </c:strRef>
          </c:tx>
          <c:invertIfNegative val="0"/>
          <c:cat>
            <c:strRef>
              <c:f>'8.3'!$B$2:$D$2</c:f>
              <c:strCache>
                <c:ptCount val="3"/>
                <c:pt idx="0">
                  <c:v>Červenec</c:v>
                </c:pt>
                <c:pt idx="1">
                  <c:v>Srpen</c:v>
                </c:pt>
                <c:pt idx="2">
                  <c:v>Září</c:v>
                </c:pt>
              </c:strCache>
            </c:strRef>
          </c:cat>
          <c:val>
            <c:numRef>
              <c:f>('8.3'!$B$28,'8.3'!$D$28,'8.3'!$F$28)</c:f>
              <c:numCache>
                <c:formatCode>#,##0.0</c:formatCode>
                <c:ptCount val="3"/>
                <c:pt idx="0">
                  <c:v>0</c:v>
                </c:pt>
                <c:pt idx="1">
                  <c:v>0</c:v>
                </c:pt>
                <c:pt idx="2">
                  <c:v>0</c:v>
                </c:pt>
              </c:numCache>
            </c:numRef>
          </c:val>
        </c:ser>
        <c:ser>
          <c:idx val="3"/>
          <c:order val="3"/>
          <c:tx>
            <c:strRef>
              <c:f>'8.3'!$A$29</c:f>
              <c:strCache>
                <c:ptCount val="1"/>
                <c:pt idx="0">
                  <c:v>Stavebnictví</c:v>
                </c:pt>
              </c:strCache>
            </c:strRef>
          </c:tx>
          <c:invertIfNegative val="0"/>
          <c:cat>
            <c:strRef>
              <c:f>'8.3'!$B$2:$D$2</c:f>
              <c:strCache>
                <c:ptCount val="3"/>
                <c:pt idx="0">
                  <c:v>Červenec</c:v>
                </c:pt>
                <c:pt idx="1">
                  <c:v>Srpen</c:v>
                </c:pt>
                <c:pt idx="2">
                  <c:v>Září</c:v>
                </c:pt>
              </c:strCache>
            </c:strRef>
          </c:cat>
          <c:val>
            <c:numRef>
              <c:f>('8.3'!$B$29,'8.3'!$D$29,'8.3'!$F$29)</c:f>
              <c:numCache>
                <c:formatCode>#,##0.0</c:formatCode>
                <c:ptCount val="3"/>
                <c:pt idx="0">
                  <c:v>0</c:v>
                </c:pt>
                <c:pt idx="1">
                  <c:v>0</c:v>
                </c:pt>
                <c:pt idx="2">
                  <c:v>0</c:v>
                </c:pt>
              </c:numCache>
            </c:numRef>
          </c:val>
        </c:ser>
        <c:ser>
          <c:idx val="4"/>
          <c:order val="4"/>
          <c:tx>
            <c:strRef>
              <c:f>'8.3'!$A$30</c:f>
              <c:strCache>
                <c:ptCount val="1"/>
                <c:pt idx="0">
                  <c:v>Zemědělství a lesnictví</c:v>
                </c:pt>
              </c:strCache>
            </c:strRef>
          </c:tx>
          <c:invertIfNegative val="0"/>
          <c:cat>
            <c:strRef>
              <c:f>'8.3'!$B$2:$D$2</c:f>
              <c:strCache>
                <c:ptCount val="3"/>
                <c:pt idx="0">
                  <c:v>Červenec</c:v>
                </c:pt>
                <c:pt idx="1">
                  <c:v>Srpen</c:v>
                </c:pt>
                <c:pt idx="2">
                  <c:v>Září</c:v>
                </c:pt>
              </c:strCache>
            </c:strRef>
          </c:cat>
          <c:val>
            <c:numRef>
              <c:f>('8.3'!$B$30,'8.3'!$D$30,'8.3'!$F$30)</c:f>
              <c:numCache>
                <c:formatCode>#,##0.0</c:formatCode>
                <c:ptCount val="3"/>
                <c:pt idx="0">
                  <c:v>476</c:v>
                </c:pt>
                <c:pt idx="1">
                  <c:v>470</c:v>
                </c:pt>
                <c:pt idx="2">
                  <c:v>991</c:v>
                </c:pt>
              </c:numCache>
            </c:numRef>
          </c:val>
        </c:ser>
        <c:ser>
          <c:idx val="5"/>
          <c:order val="5"/>
          <c:tx>
            <c:strRef>
              <c:f>'8.3'!$A$31</c:f>
              <c:strCache>
                <c:ptCount val="1"/>
                <c:pt idx="0">
                  <c:v>Domácnosti</c:v>
                </c:pt>
              </c:strCache>
            </c:strRef>
          </c:tx>
          <c:invertIfNegative val="0"/>
          <c:cat>
            <c:strRef>
              <c:f>'8.3'!$B$2:$D$2</c:f>
              <c:strCache>
                <c:ptCount val="3"/>
                <c:pt idx="0">
                  <c:v>Červenec</c:v>
                </c:pt>
                <c:pt idx="1">
                  <c:v>Srpen</c:v>
                </c:pt>
                <c:pt idx="2">
                  <c:v>Září</c:v>
                </c:pt>
              </c:strCache>
            </c:strRef>
          </c:cat>
          <c:val>
            <c:numRef>
              <c:f>('8.3'!$B$31,'8.3'!$D$31,'8.3'!$F$31)</c:f>
              <c:numCache>
                <c:formatCode>#,##0.0</c:formatCode>
                <c:ptCount val="3"/>
                <c:pt idx="0">
                  <c:v>71241.134999999995</c:v>
                </c:pt>
                <c:pt idx="1">
                  <c:v>65216.013000000006</c:v>
                </c:pt>
                <c:pt idx="2">
                  <c:v>92845.760999999969</c:v>
                </c:pt>
              </c:numCache>
            </c:numRef>
          </c:val>
        </c:ser>
        <c:ser>
          <c:idx val="6"/>
          <c:order val="6"/>
          <c:tx>
            <c:strRef>
              <c:f>'8.3'!$A$32</c:f>
              <c:strCache>
                <c:ptCount val="1"/>
                <c:pt idx="0">
                  <c:v>Obchod, služby, školství, zdravotnictví</c:v>
                </c:pt>
              </c:strCache>
            </c:strRef>
          </c:tx>
          <c:invertIfNegative val="0"/>
          <c:cat>
            <c:strRef>
              <c:f>'8.3'!$B$2:$D$2</c:f>
              <c:strCache>
                <c:ptCount val="3"/>
                <c:pt idx="0">
                  <c:v>Červenec</c:v>
                </c:pt>
                <c:pt idx="1">
                  <c:v>Srpen</c:v>
                </c:pt>
                <c:pt idx="2">
                  <c:v>Září</c:v>
                </c:pt>
              </c:strCache>
            </c:strRef>
          </c:cat>
          <c:val>
            <c:numRef>
              <c:f>('8.3'!$B$32,'8.3'!$D$32,'8.3'!$F$32)</c:f>
              <c:numCache>
                <c:formatCode>#,##0.0</c:formatCode>
                <c:ptCount val="3"/>
                <c:pt idx="0">
                  <c:v>13340.342999999999</c:v>
                </c:pt>
                <c:pt idx="1">
                  <c:v>12842.839000000002</c:v>
                </c:pt>
                <c:pt idx="2">
                  <c:v>20839.631999999998</c:v>
                </c:pt>
              </c:numCache>
            </c:numRef>
          </c:val>
        </c:ser>
        <c:ser>
          <c:idx val="7"/>
          <c:order val="7"/>
          <c:tx>
            <c:strRef>
              <c:f>'8.3'!$A$33</c:f>
              <c:strCache>
                <c:ptCount val="1"/>
                <c:pt idx="0">
                  <c:v>Ostatní</c:v>
                </c:pt>
              </c:strCache>
            </c:strRef>
          </c:tx>
          <c:invertIfNegative val="0"/>
          <c:cat>
            <c:strRef>
              <c:f>'8.3'!$B$2:$D$2</c:f>
              <c:strCache>
                <c:ptCount val="3"/>
                <c:pt idx="0">
                  <c:v>Červenec</c:v>
                </c:pt>
                <c:pt idx="1">
                  <c:v>Srpen</c:v>
                </c:pt>
                <c:pt idx="2">
                  <c:v>Září</c:v>
                </c:pt>
              </c:strCache>
            </c:strRef>
          </c:cat>
          <c:val>
            <c:numRef>
              <c:f>('8.3'!$B$33,'8.3'!$D$33,'8.3'!$F$33)</c:f>
              <c:numCache>
                <c:formatCode>#,##0.0</c:formatCode>
                <c:ptCount val="3"/>
                <c:pt idx="0">
                  <c:v>9332.2890000000007</c:v>
                </c:pt>
                <c:pt idx="1">
                  <c:v>9370.4709999999995</c:v>
                </c:pt>
                <c:pt idx="2">
                  <c:v>21285.934999999998</c:v>
                </c:pt>
              </c:numCache>
            </c:numRef>
          </c:val>
        </c:ser>
        <c:dLbls>
          <c:showLegendKey val="0"/>
          <c:showVal val="0"/>
          <c:showCatName val="0"/>
          <c:showSerName val="0"/>
          <c:showPercent val="0"/>
          <c:showBubbleSize val="0"/>
        </c:dLbls>
        <c:gapWidth val="150"/>
        <c:overlap val="100"/>
        <c:axId val="216545152"/>
        <c:axId val="216546688"/>
      </c:barChart>
      <c:catAx>
        <c:axId val="216545152"/>
        <c:scaling>
          <c:orientation val="minMax"/>
        </c:scaling>
        <c:delete val="0"/>
        <c:axPos val="b"/>
        <c:numFmt formatCode="General" sourceLinked="1"/>
        <c:majorTickMark val="none"/>
        <c:minorTickMark val="none"/>
        <c:tickLblPos val="nextTo"/>
        <c:txPr>
          <a:bodyPr/>
          <a:lstStyle/>
          <a:p>
            <a:pPr>
              <a:defRPr sz="900"/>
            </a:pPr>
            <a:endParaRPr lang="cs-CZ"/>
          </a:p>
        </c:txPr>
        <c:crossAx val="216546688"/>
        <c:crosses val="autoZero"/>
        <c:auto val="1"/>
        <c:lblAlgn val="ctr"/>
        <c:lblOffset val="100"/>
        <c:noMultiLvlLbl val="0"/>
      </c:catAx>
      <c:valAx>
        <c:axId val="216546688"/>
        <c:scaling>
          <c:orientation val="minMax"/>
          <c:max val="2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6545152"/>
        <c:crosses val="autoZero"/>
        <c:crossBetween val="between"/>
        <c:majorUnit val="5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'8.3'!$G$38</c:f>
              <c:strCache>
                <c:ptCount val="1"/>
                <c:pt idx="0">
                  <c:v>dodávkách ČR</c:v>
                </c:pt>
              </c:strCache>
            </c:strRef>
          </c:tx>
          <c:invertIfNegative val="0"/>
          <c:val>
            <c:numRef>
              <c:f>'8.3'!$H$38</c:f>
              <c:numCache>
                <c:formatCode>0.0%</c:formatCode>
                <c:ptCount val="1"/>
                <c:pt idx="0">
                  <c:v>6.1087066121064397E-2</c:v>
                </c:pt>
              </c:numCache>
            </c:numRef>
          </c:val>
        </c:ser>
        <c:ser>
          <c:idx val="1"/>
          <c:order val="1"/>
          <c:tx>
            <c:strRef>
              <c:f>'8.3'!$G$37</c:f>
              <c:strCache>
                <c:ptCount val="1"/>
                <c:pt idx="0">
                  <c:v>výrobě</c:v>
                </c:pt>
              </c:strCache>
            </c:strRef>
          </c:tx>
          <c:invertIfNegative val="0"/>
          <c:val>
            <c:numRef>
              <c:f>'8.3'!$H$37</c:f>
              <c:numCache>
                <c:formatCode>0.0%</c:formatCode>
                <c:ptCount val="1"/>
                <c:pt idx="0">
                  <c:v>3.751873865942669E-2</c:v>
                </c:pt>
              </c:numCache>
            </c:numRef>
          </c:val>
        </c:ser>
        <c:ser>
          <c:idx val="0"/>
          <c:order val="2"/>
          <c:tx>
            <c:strRef>
              <c:f>'8.3'!$G$36</c:f>
              <c:strCache>
                <c:ptCount val="1"/>
                <c:pt idx="0">
                  <c:v>instalovaném výkonu</c:v>
                </c:pt>
              </c:strCache>
            </c:strRef>
          </c:tx>
          <c:invertIfNegative val="0"/>
          <c:val>
            <c:numRef>
              <c:f>'8.3'!$H$36</c:f>
              <c:numCache>
                <c:formatCode>0.0%</c:formatCode>
                <c:ptCount val="1"/>
                <c:pt idx="0">
                  <c:v>3.3290354646991725E-2</c:v>
                </c:pt>
              </c:numCache>
            </c:numRef>
          </c:val>
        </c:ser>
        <c:dLbls>
          <c:showLegendKey val="0"/>
          <c:showVal val="0"/>
          <c:showCatName val="0"/>
          <c:showSerName val="0"/>
          <c:showPercent val="0"/>
          <c:showBubbleSize val="0"/>
        </c:dLbls>
        <c:gapWidth val="150"/>
        <c:axId val="216584960"/>
        <c:axId val="216586496"/>
      </c:barChart>
      <c:catAx>
        <c:axId val="216584960"/>
        <c:scaling>
          <c:orientation val="minMax"/>
        </c:scaling>
        <c:delete val="1"/>
        <c:axPos val="l"/>
        <c:numFmt formatCode="0.0%" sourceLinked="1"/>
        <c:majorTickMark val="none"/>
        <c:minorTickMark val="none"/>
        <c:tickLblPos val="nextTo"/>
        <c:crossAx val="216586496"/>
        <c:crosses val="autoZero"/>
        <c:auto val="1"/>
        <c:lblAlgn val="ctr"/>
        <c:lblOffset val="100"/>
        <c:noMultiLvlLbl val="0"/>
      </c:catAx>
      <c:valAx>
        <c:axId val="21658649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16584960"/>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'8.3'!$A$9</c:f>
              <c:strCache>
                <c:ptCount val="1"/>
                <c:pt idx="0">
                  <c:v>Biomasa</c:v>
                </c:pt>
              </c:strCache>
            </c:strRef>
          </c:tx>
          <c:invertIfNegative val="0"/>
          <c:cat>
            <c:strRef>
              <c:f>'8.3'!$B$2:$D$2</c:f>
              <c:strCache>
                <c:ptCount val="3"/>
                <c:pt idx="0">
                  <c:v>Červenec</c:v>
                </c:pt>
                <c:pt idx="1">
                  <c:v>Srpen</c:v>
                </c:pt>
                <c:pt idx="2">
                  <c:v>Září</c:v>
                </c:pt>
              </c:strCache>
            </c:strRef>
          </c:cat>
          <c:val>
            <c:numRef>
              <c:f>('8.3'!$B$9,'8.3'!$D$9,'8.3'!$F$9)</c:f>
              <c:numCache>
                <c:formatCode>#,##0.0</c:formatCode>
                <c:ptCount val="3"/>
                <c:pt idx="0">
                  <c:v>17293.71</c:v>
                </c:pt>
                <c:pt idx="1">
                  <c:v>15484.4</c:v>
                </c:pt>
                <c:pt idx="2">
                  <c:v>21052.86</c:v>
                </c:pt>
              </c:numCache>
            </c:numRef>
          </c:val>
        </c:ser>
        <c:ser>
          <c:idx val="1"/>
          <c:order val="1"/>
          <c:tx>
            <c:strRef>
              <c:f>'8.3'!$A$10</c:f>
              <c:strCache>
                <c:ptCount val="1"/>
                <c:pt idx="0">
                  <c:v>Bioplyn</c:v>
                </c:pt>
              </c:strCache>
            </c:strRef>
          </c:tx>
          <c:invertIfNegative val="0"/>
          <c:cat>
            <c:strRef>
              <c:f>'8.3'!$B$2:$D$2</c:f>
              <c:strCache>
                <c:ptCount val="3"/>
                <c:pt idx="0">
                  <c:v>Červenec</c:v>
                </c:pt>
                <c:pt idx="1">
                  <c:v>Srpen</c:v>
                </c:pt>
                <c:pt idx="2">
                  <c:v>Září</c:v>
                </c:pt>
              </c:strCache>
            </c:strRef>
          </c:cat>
          <c:val>
            <c:numRef>
              <c:f>('8.3'!$B$10,'8.3'!$D$10,'8.3'!$F$10)</c:f>
              <c:numCache>
                <c:formatCode>#,##0.0</c:formatCode>
                <c:ptCount val="3"/>
                <c:pt idx="0">
                  <c:v>2242.91</c:v>
                </c:pt>
                <c:pt idx="1">
                  <c:v>2438.5299999999997</c:v>
                </c:pt>
                <c:pt idx="2">
                  <c:v>4395.6000000000004</c:v>
                </c:pt>
              </c:numCache>
            </c:numRef>
          </c:val>
        </c:ser>
        <c:ser>
          <c:idx val="2"/>
          <c:order val="2"/>
          <c:tx>
            <c:strRef>
              <c:f>'8.3'!$A$11</c:f>
              <c:strCache>
                <c:ptCount val="1"/>
                <c:pt idx="0">
                  <c:v>Černé uhlí</c:v>
                </c:pt>
              </c:strCache>
            </c:strRef>
          </c:tx>
          <c:invertIfNegative val="0"/>
          <c:cat>
            <c:strRef>
              <c:f>'8.3'!$B$2:$D$2</c:f>
              <c:strCache>
                <c:ptCount val="3"/>
                <c:pt idx="0">
                  <c:v>Červenec</c:v>
                </c:pt>
                <c:pt idx="1">
                  <c:v>Srpen</c:v>
                </c:pt>
                <c:pt idx="2">
                  <c:v>Září</c:v>
                </c:pt>
              </c:strCache>
            </c:strRef>
          </c:cat>
          <c:val>
            <c:numRef>
              <c:f>('8.3'!$B$11,'8.3'!$D$11,'8.3'!$F$11)</c:f>
              <c:numCache>
                <c:formatCode>#,##0.0</c:formatCode>
                <c:ptCount val="3"/>
                <c:pt idx="0">
                  <c:v>0</c:v>
                </c:pt>
                <c:pt idx="1">
                  <c:v>0</c:v>
                </c:pt>
                <c:pt idx="2">
                  <c:v>0</c:v>
                </c:pt>
              </c:numCache>
            </c:numRef>
          </c:val>
        </c:ser>
        <c:ser>
          <c:idx val="3"/>
          <c:order val="3"/>
          <c:tx>
            <c:strRef>
              <c:f>'8.3'!$A$12</c:f>
              <c:strCache>
                <c:ptCount val="1"/>
                <c:pt idx="0">
                  <c:v>Elektrická energie</c:v>
                </c:pt>
              </c:strCache>
            </c:strRef>
          </c:tx>
          <c:invertIfNegative val="0"/>
          <c:cat>
            <c:strRef>
              <c:f>'8.3'!$B$2:$D$2</c:f>
              <c:strCache>
                <c:ptCount val="3"/>
                <c:pt idx="0">
                  <c:v>Červenec</c:v>
                </c:pt>
                <c:pt idx="1">
                  <c:v>Srpen</c:v>
                </c:pt>
                <c:pt idx="2">
                  <c:v>Září</c:v>
                </c:pt>
              </c:strCache>
            </c:strRef>
          </c:cat>
          <c:val>
            <c:numRef>
              <c:f>('8.3'!$B$12,'8.3'!$D$12,'8.3'!$F$12)</c:f>
              <c:numCache>
                <c:formatCode>#,##0.0</c:formatCode>
                <c:ptCount val="3"/>
                <c:pt idx="0">
                  <c:v>190</c:v>
                </c:pt>
                <c:pt idx="1">
                  <c:v>1337</c:v>
                </c:pt>
                <c:pt idx="2">
                  <c:v>547.6</c:v>
                </c:pt>
              </c:numCache>
            </c:numRef>
          </c:val>
        </c:ser>
        <c:ser>
          <c:idx val="4"/>
          <c:order val="4"/>
          <c:tx>
            <c:strRef>
              <c:f>'8.3'!$A$13</c:f>
              <c:strCache>
                <c:ptCount val="1"/>
                <c:pt idx="0">
                  <c:v>Energie prostředí (tepelné čerpadlo)</c:v>
                </c:pt>
              </c:strCache>
            </c:strRef>
          </c:tx>
          <c:invertIfNegative val="0"/>
          <c:cat>
            <c:strRef>
              <c:f>'8.3'!$B$2:$D$2</c:f>
              <c:strCache>
                <c:ptCount val="3"/>
                <c:pt idx="0">
                  <c:v>Červenec</c:v>
                </c:pt>
                <c:pt idx="1">
                  <c:v>Srpen</c:v>
                </c:pt>
                <c:pt idx="2">
                  <c:v>Září</c:v>
                </c:pt>
              </c:strCache>
            </c:strRef>
          </c:cat>
          <c:val>
            <c:numRef>
              <c:f>('8.3'!$B$13,'8.3'!$D$13,'8.3'!$F$13)</c:f>
              <c:numCache>
                <c:formatCode>#,##0.0</c:formatCode>
                <c:ptCount val="3"/>
                <c:pt idx="0">
                  <c:v>8</c:v>
                </c:pt>
                <c:pt idx="1">
                  <c:v>4</c:v>
                </c:pt>
                <c:pt idx="2">
                  <c:v>3.5</c:v>
                </c:pt>
              </c:numCache>
            </c:numRef>
          </c:val>
        </c:ser>
        <c:ser>
          <c:idx val="5"/>
          <c:order val="5"/>
          <c:tx>
            <c:strRef>
              <c:f>'8.3'!$A$14</c:f>
              <c:strCache>
                <c:ptCount val="1"/>
                <c:pt idx="0">
                  <c:v>Energie Slunce (solární kolektor)</c:v>
                </c:pt>
              </c:strCache>
            </c:strRef>
          </c:tx>
          <c:invertIfNegative val="0"/>
          <c:cat>
            <c:strRef>
              <c:f>'8.3'!$B$2:$D$2</c:f>
              <c:strCache>
                <c:ptCount val="3"/>
                <c:pt idx="0">
                  <c:v>Červenec</c:v>
                </c:pt>
                <c:pt idx="1">
                  <c:v>Srpen</c:v>
                </c:pt>
                <c:pt idx="2">
                  <c:v>Září</c:v>
                </c:pt>
              </c:strCache>
            </c:strRef>
          </c:cat>
          <c:val>
            <c:numRef>
              <c:f>('8.3'!$B$14,'8.3'!$D$14,'8.3'!$F$14)</c:f>
              <c:numCache>
                <c:formatCode>#,##0.0</c:formatCode>
                <c:ptCount val="3"/>
                <c:pt idx="0">
                  <c:v>26</c:v>
                </c:pt>
                <c:pt idx="1">
                  <c:v>26</c:v>
                </c:pt>
                <c:pt idx="2">
                  <c:v>16</c:v>
                </c:pt>
              </c:numCache>
            </c:numRef>
          </c:val>
        </c:ser>
        <c:ser>
          <c:idx val="6"/>
          <c:order val="6"/>
          <c:tx>
            <c:strRef>
              <c:f>'8.3'!$A$15</c:f>
              <c:strCache>
                <c:ptCount val="1"/>
                <c:pt idx="0">
                  <c:v>Hnědé uhlí</c:v>
                </c:pt>
              </c:strCache>
            </c:strRef>
          </c:tx>
          <c:invertIfNegative val="0"/>
          <c:cat>
            <c:strRef>
              <c:f>'8.3'!$B$2:$D$2</c:f>
              <c:strCache>
                <c:ptCount val="3"/>
                <c:pt idx="0">
                  <c:v>Červenec</c:v>
                </c:pt>
                <c:pt idx="1">
                  <c:v>Srpen</c:v>
                </c:pt>
                <c:pt idx="2">
                  <c:v>Září</c:v>
                </c:pt>
              </c:strCache>
            </c:strRef>
          </c:cat>
          <c:val>
            <c:numRef>
              <c:f>('8.3'!$B$15,'8.3'!$D$15,'8.3'!$F$15)</c:f>
              <c:numCache>
                <c:formatCode>#,##0.0</c:formatCode>
                <c:ptCount val="3"/>
                <c:pt idx="0">
                  <c:v>134</c:v>
                </c:pt>
                <c:pt idx="1">
                  <c:v>117</c:v>
                </c:pt>
                <c:pt idx="2">
                  <c:v>155</c:v>
                </c:pt>
              </c:numCache>
            </c:numRef>
          </c:val>
        </c:ser>
        <c:ser>
          <c:idx val="7"/>
          <c:order val="7"/>
          <c:tx>
            <c:strRef>
              <c:f>'8.3'!$A$16</c:f>
              <c:strCache>
                <c:ptCount val="1"/>
                <c:pt idx="0">
                  <c:v>Jaderné palivo</c:v>
                </c:pt>
              </c:strCache>
            </c:strRef>
          </c:tx>
          <c:invertIfNegative val="0"/>
          <c:cat>
            <c:strRef>
              <c:f>'8.3'!$B$2:$D$2</c:f>
              <c:strCache>
                <c:ptCount val="3"/>
                <c:pt idx="0">
                  <c:v>Červenec</c:v>
                </c:pt>
                <c:pt idx="1">
                  <c:v>Srpen</c:v>
                </c:pt>
                <c:pt idx="2">
                  <c:v>Září</c:v>
                </c:pt>
              </c:strCache>
            </c:strRef>
          </c:cat>
          <c:val>
            <c:numRef>
              <c:f>('8.3'!$B$16,'8.3'!$D$16,'8.3'!$F$16)</c:f>
              <c:numCache>
                <c:formatCode>#,##0.0</c:formatCode>
                <c:ptCount val="3"/>
                <c:pt idx="0">
                  <c:v>0</c:v>
                </c:pt>
                <c:pt idx="1">
                  <c:v>0</c:v>
                </c:pt>
                <c:pt idx="2">
                  <c:v>0</c:v>
                </c:pt>
              </c:numCache>
            </c:numRef>
          </c:val>
        </c:ser>
        <c:ser>
          <c:idx val="8"/>
          <c:order val="8"/>
          <c:tx>
            <c:strRef>
              <c:f>'8.3'!$A$17</c:f>
              <c:strCache>
                <c:ptCount val="1"/>
                <c:pt idx="0">
                  <c:v>Koks</c:v>
                </c:pt>
              </c:strCache>
            </c:strRef>
          </c:tx>
          <c:invertIfNegative val="0"/>
          <c:cat>
            <c:strRef>
              <c:f>'8.3'!$B$2:$D$2</c:f>
              <c:strCache>
                <c:ptCount val="3"/>
                <c:pt idx="0">
                  <c:v>Červenec</c:v>
                </c:pt>
                <c:pt idx="1">
                  <c:v>Srpen</c:v>
                </c:pt>
                <c:pt idx="2">
                  <c:v>Září</c:v>
                </c:pt>
              </c:strCache>
            </c:strRef>
          </c:cat>
          <c:val>
            <c:numRef>
              <c:f>('8.3'!$B$17,'8.3'!$D$17,'8.3'!$F$17)</c:f>
              <c:numCache>
                <c:formatCode>#,##0.0</c:formatCode>
                <c:ptCount val="3"/>
                <c:pt idx="0">
                  <c:v>0</c:v>
                </c:pt>
                <c:pt idx="1">
                  <c:v>0</c:v>
                </c:pt>
                <c:pt idx="2">
                  <c:v>0</c:v>
                </c:pt>
              </c:numCache>
            </c:numRef>
          </c:val>
        </c:ser>
        <c:ser>
          <c:idx val="9"/>
          <c:order val="9"/>
          <c:tx>
            <c:strRef>
              <c:f>'8.3'!$A$18</c:f>
              <c:strCache>
                <c:ptCount val="1"/>
                <c:pt idx="0">
                  <c:v>Odpadní teplo</c:v>
                </c:pt>
              </c:strCache>
            </c:strRef>
          </c:tx>
          <c:invertIfNegative val="0"/>
          <c:cat>
            <c:strRef>
              <c:f>'8.3'!$B$2:$D$2</c:f>
              <c:strCache>
                <c:ptCount val="3"/>
                <c:pt idx="0">
                  <c:v>Červenec</c:v>
                </c:pt>
                <c:pt idx="1">
                  <c:v>Srpen</c:v>
                </c:pt>
                <c:pt idx="2">
                  <c:v>Září</c:v>
                </c:pt>
              </c:strCache>
            </c:strRef>
          </c:cat>
          <c:val>
            <c:numRef>
              <c:f>('8.3'!$B$18,'8.3'!$D$18,'8.3'!$F$18)</c:f>
              <c:numCache>
                <c:formatCode>#,##0.0</c:formatCode>
                <c:ptCount val="3"/>
                <c:pt idx="0">
                  <c:v>1800.1</c:v>
                </c:pt>
                <c:pt idx="1">
                  <c:v>1661.26</c:v>
                </c:pt>
                <c:pt idx="2">
                  <c:v>1486.63</c:v>
                </c:pt>
              </c:numCache>
            </c:numRef>
          </c:val>
        </c:ser>
        <c:ser>
          <c:idx val="10"/>
          <c:order val="10"/>
          <c:tx>
            <c:strRef>
              <c:f>'8.3'!$A$19</c:f>
              <c:strCache>
                <c:ptCount val="1"/>
                <c:pt idx="0">
                  <c:v>Ostatní kapalná paliva</c:v>
                </c:pt>
              </c:strCache>
            </c:strRef>
          </c:tx>
          <c:invertIfNegative val="0"/>
          <c:cat>
            <c:strRef>
              <c:f>'8.3'!$B$2:$D$2</c:f>
              <c:strCache>
                <c:ptCount val="3"/>
                <c:pt idx="0">
                  <c:v>Červenec</c:v>
                </c:pt>
                <c:pt idx="1">
                  <c:v>Srpen</c:v>
                </c:pt>
                <c:pt idx="2">
                  <c:v>Září</c:v>
                </c:pt>
              </c:strCache>
            </c:strRef>
          </c:cat>
          <c:val>
            <c:numRef>
              <c:f>('8.3'!$B$19,'8.3'!$D$19,'8.3'!$F$19)</c:f>
              <c:numCache>
                <c:formatCode>#,##0.0</c:formatCode>
                <c:ptCount val="3"/>
                <c:pt idx="0">
                  <c:v>0</c:v>
                </c:pt>
                <c:pt idx="1">
                  <c:v>0</c:v>
                </c:pt>
                <c:pt idx="2">
                  <c:v>0</c:v>
                </c:pt>
              </c:numCache>
            </c:numRef>
          </c:val>
        </c:ser>
        <c:ser>
          <c:idx val="11"/>
          <c:order val="11"/>
          <c:tx>
            <c:strRef>
              <c:f>'8.3'!$A$20</c:f>
              <c:strCache>
                <c:ptCount val="1"/>
                <c:pt idx="0">
                  <c:v>Ostatní pevná paliva</c:v>
                </c:pt>
              </c:strCache>
            </c:strRef>
          </c:tx>
          <c:invertIfNegative val="0"/>
          <c:cat>
            <c:strRef>
              <c:f>'8.3'!$B$2:$D$2</c:f>
              <c:strCache>
                <c:ptCount val="3"/>
                <c:pt idx="0">
                  <c:v>Červenec</c:v>
                </c:pt>
                <c:pt idx="1">
                  <c:v>Srpen</c:v>
                </c:pt>
                <c:pt idx="2">
                  <c:v>Září</c:v>
                </c:pt>
              </c:strCache>
            </c:strRef>
          </c:cat>
          <c:val>
            <c:numRef>
              <c:f>('8.3'!$B$20,'8.3'!$D$20,'8.3'!$F$20)</c:f>
              <c:numCache>
                <c:formatCode>#,##0.0</c:formatCode>
                <c:ptCount val="3"/>
                <c:pt idx="0">
                  <c:v>103814</c:v>
                </c:pt>
                <c:pt idx="1">
                  <c:v>97104</c:v>
                </c:pt>
                <c:pt idx="2">
                  <c:v>108967</c:v>
                </c:pt>
              </c:numCache>
            </c:numRef>
          </c:val>
        </c:ser>
        <c:ser>
          <c:idx val="12"/>
          <c:order val="12"/>
          <c:tx>
            <c:strRef>
              <c:f>'8.3'!$A$21</c:f>
              <c:strCache>
                <c:ptCount val="1"/>
                <c:pt idx="0">
                  <c:v>Ostatní plyny</c:v>
                </c:pt>
              </c:strCache>
            </c:strRef>
          </c:tx>
          <c:invertIfNegative val="0"/>
          <c:cat>
            <c:strRef>
              <c:f>'8.3'!$B$2:$D$2</c:f>
              <c:strCache>
                <c:ptCount val="3"/>
                <c:pt idx="0">
                  <c:v>Červenec</c:v>
                </c:pt>
                <c:pt idx="1">
                  <c:v>Srpen</c:v>
                </c:pt>
                <c:pt idx="2">
                  <c:v>Září</c:v>
                </c:pt>
              </c:strCache>
            </c:strRef>
          </c:cat>
          <c:val>
            <c:numRef>
              <c:f>('8.3'!$B$21,'8.3'!$D$21,'8.3'!$F$21)</c:f>
              <c:numCache>
                <c:formatCode>#,##0.0</c:formatCode>
                <c:ptCount val="3"/>
                <c:pt idx="0">
                  <c:v>0</c:v>
                </c:pt>
                <c:pt idx="1">
                  <c:v>0</c:v>
                </c:pt>
                <c:pt idx="2">
                  <c:v>0</c:v>
                </c:pt>
              </c:numCache>
            </c:numRef>
          </c:val>
        </c:ser>
        <c:ser>
          <c:idx val="13"/>
          <c:order val="13"/>
          <c:tx>
            <c:strRef>
              <c:f>'8.3'!$A$22</c:f>
              <c:strCache>
                <c:ptCount val="1"/>
                <c:pt idx="0">
                  <c:v>Ostatní</c:v>
                </c:pt>
              </c:strCache>
            </c:strRef>
          </c:tx>
          <c:invertIfNegative val="0"/>
          <c:cat>
            <c:strRef>
              <c:f>'8.3'!$B$2:$D$2</c:f>
              <c:strCache>
                <c:ptCount val="3"/>
                <c:pt idx="0">
                  <c:v>Červenec</c:v>
                </c:pt>
                <c:pt idx="1">
                  <c:v>Srpen</c:v>
                </c:pt>
                <c:pt idx="2">
                  <c:v>Září</c:v>
                </c:pt>
              </c:strCache>
            </c:strRef>
          </c:cat>
          <c:val>
            <c:numRef>
              <c:f>('8.3'!$B$22,'8.3'!$D$22,'8.3'!$F$22)</c:f>
              <c:numCache>
                <c:formatCode>#,##0.0</c:formatCode>
                <c:ptCount val="3"/>
                <c:pt idx="0">
                  <c:v>0</c:v>
                </c:pt>
                <c:pt idx="1">
                  <c:v>0</c:v>
                </c:pt>
                <c:pt idx="2">
                  <c:v>0</c:v>
                </c:pt>
              </c:numCache>
            </c:numRef>
          </c:val>
        </c:ser>
        <c:ser>
          <c:idx val="14"/>
          <c:order val="14"/>
          <c:tx>
            <c:strRef>
              <c:f>'8.3'!$A$23</c:f>
              <c:strCache>
                <c:ptCount val="1"/>
                <c:pt idx="0">
                  <c:v>Topné oleje</c:v>
                </c:pt>
              </c:strCache>
            </c:strRef>
          </c:tx>
          <c:invertIfNegative val="0"/>
          <c:cat>
            <c:strRef>
              <c:f>'8.3'!$B$2:$D$2</c:f>
              <c:strCache>
                <c:ptCount val="3"/>
                <c:pt idx="0">
                  <c:v>Červenec</c:v>
                </c:pt>
                <c:pt idx="1">
                  <c:v>Srpen</c:v>
                </c:pt>
                <c:pt idx="2">
                  <c:v>Září</c:v>
                </c:pt>
              </c:strCache>
            </c:strRef>
          </c:cat>
          <c:val>
            <c:numRef>
              <c:f>('8.3'!$B$23,'8.3'!$D$23,'8.3'!$F$23)</c:f>
              <c:numCache>
                <c:formatCode>#,##0.0</c:formatCode>
                <c:ptCount val="3"/>
                <c:pt idx="0">
                  <c:v>0</c:v>
                </c:pt>
                <c:pt idx="1">
                  <c:v>3.47</c:v>
                </c:pt>
                <c:pt idx="2">
                  <c:v>7.9740000000000002</c:v>
                </c:pt>
              </c:numCache>
            </c:numRef>
          </c:val>
        </c:ser>
        <c:ser>
          <c:idx val="15"/>
          <c:order val="15"/>
          <c:tx>
            <c:strRef>
              <c:f>'8.3'!$A$24</c:f>
              <c:strCache>
                <c:ptCount val="1"/>
                <c:pt idx="0">
                  <c:v>Zemní plyn</c:v>
                </c:pt>
              </c:strCache>
            </c:strRef>
          </c:tx>
          <c:invertIfNegative val="0"/>
          <c:cat>
            <c:strRef>
              <c:f>'8.3'!$B$2:$D$2</c:f>
              <c:strCache>
                <c:ptCount val="3"/>
                <c:pt idx="0">
                  <c:v>Červenec</c:v>
                </c:pt>
                <c:pt idx="1">
                  <c:v>Srpen</c:v>
                </c:pt>
                <c:pt idx="2">
                  <c:v>Září</c:v>
                </c:pt>
              </c:strCache>
            </c:strRef>
          </c:cat>
          <c:val>
            <c:numRef>
              <c:f>('8.3'!$B$24,'8.3'!$D$24,'8.3'!$F$24)</c:f>
              <c:numCache>
                <c:formatCode>#,##0.0</c:formatCode>
                <c:ptCount val="3"/>
                <c:pt idx="0">
                  <c:v>56771.186466571176</c:v>
                </c:pt>
                <c:pt idx="1">
                  <c:v>53704.073172118777</c:v>
                </c:pt>
                <c:pt idx="2">
                  <c:v>93165.18099430915</c:v>
                </c:pt>
              </c:numCache>
            </c:numRef>
          </c:val>
        </c:ser>
        <c:dLbls>
          <c:showLegendKey val="0"/>
          <c:showVal val="0"/>
          <c:showCatName val="0"/>
          <c:showSerName val="0"/>
          <c:showPercent val="0"/>
          <c:showBubbleSize val="0"/>
        </c:dLbls>
        <c:gapWidth val="150"/>
        <c:overlap val="100"/>
        <c:axId val="217585920"/>
        <c:axId val="217591808"/>
      </c:barChart>
      <c:catAx>
        <c:axId val="217585920"/>
        <c:scaling>
          <c:orientation val="minMax"/>
        </c:scaling>
        <c:delete val="0"/>
        <c:axPos val="b"/>
        <c:numFmt formatCode="General" sourceLinked="1"/>
        <c:majorTickMark val="none"/>
        <c:minorTickMark val="none"/>
        <c:tickLblPos val="nextTo"/>
        <c:txPr>
          <a:bodyPr/>
          <a:lstStyle/>
          <a:p>
            <a:pPr>
              <a:defRPr sz="900"/>
            </a:pPr>
            <a:endParaRPr lang="cs-CZ"/>
          </a:p>
        </c:txPr>
        <c:crossAx val="217591808"/>
        <c:crosses val="autoZero"/>
        <c:auto val="1"/>
        <c:lblAlgn val="ctr"/>
        <c:lblOffset val="100"/>
        <c:noMultiLvlLbl val="0"/>
      </c:catAx>
      <c:valAx>
        <c:axId val="217591808"/>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7585920"/>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'8.4'!$M$9:$M$24</c:f>
              <c:numCache>
                <c:formatCode>0.0%</c:formatCode>
                <c:ptCount val="16"/>
              </c:numCache>
            </c:numRef>
          </c:cat>
          <c:val>
            <c:numRef>
              <c:f>'8.4'!$M$9:$M$24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'8.4'!$M$26:$M$33</c:f>
              <c:numCache>
                <c:formatCode>#,##0.0</c:formatCode>
                <c:ptCount val="8"/>
              </c:numCache>
            </c:numRef>
          </c:cat>
          <c:val>
            <c:numRef>
              <c:f>'8.4'!$M$26:$M$33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'8.4'!$A$26</c:f>
              <c:strCache>
                <c:ptCount val="1"/>
                <c:pt idx="0">
                  <c:v>Průmysl</c:v>
                </c:pt>
              </c:strCache>
            </c:strRef>
          </c:tx>
          <c:invertIfNegative val="0"/>
          <c:cat>
            <c:strRef>
              <c:f>'8.4'!$B$2:$D$2</c:f>
              <c:strCache>
                <c:ptCount val="3"/>
                <c:pt idx="0">
                  <c:v>Červenec</c:v>
                </c:pt>
                <c:pt idx="1">
                  <c:v>Srpen</c:v>
                </c:pt>
                <c:pt idx="2">
                  <c:v>Září</c:v>
                </c:pt>
              </c:strCache>
            </c:strRef>
          </c:cat>
          <c:val>
            <c:numRef>
              <c:f>('8.4'!$B$26,'8.4'!$D$26,'8.4'!$F$26)</c:f>
              <c:numCache>
                <c:formatCode>#,##0.0</c:formatCode>
                <c:ptCount val="3"/>
                <c:pt idx="0">
                  <c:v>2105.0500000000002</c:v>
                </c:pt>
                <c:pt idx="1">
                  <c:v>2152.44</c:v>
                </c:pt>
                <c:pt idx="2">
                  <c:v>3373.53</c:v>
                </c:pt>
              </c:numCache>
            </c:numRef>
          </c:val>
        </c:ser>
        <c:ser>
          <c:idx val="1"/>
          <c:order val="1"/>
          <c:tx>
            <c:strRef>
              <c:f>'8.4'!$A$27</c:f>
              <c:strCache>
                <c:ptCount val="1"/>
                <c:pt idx="0">
                  <c:v>Energetika</c:v>
                </c:pt>
              </c:strCache>
            </c:strRef>
          </c:tx>
          <c:invertIfNegative val="0"/>
          <c:cat>
            <c:strRef>
              <c:f>'8.4'!$B$2:$D$2</c:f>
              <c:strCache>
                <c:ptCount val="3"/>
                <c:pt idx="0">
                  <c:v>Červenec</c:v>
                </c:pt>
                <c:pt idx="1">
                  <c:v>Srpen</c:v>
                </c:pt>
                <c:pt idx="2">
                  <c:v>Září</c:v>
                </c:pt>
              </c:strCache>
            </c:strRef>
          </c:cat>
          <c:val>
            <c:numRef>
              <c:f>('8.4'!$B$27,'8.4'!$D$27,'8.4'!$F$27)</c:f>
              <c:numCache>
                <c:formatCode>#,##0.0</c:formatCode>
                <c:ptCount val="3"/>
                <c:pt idx="0">
                  <c:v>6254.34</c:v>
                </c:pt>
                <c:pt idx="1">
                  <c:v>11341.97</c:v>
                </c:pt>
                <c:pt idx="2">
                  <c:v>6953.31</c:v>
                </c:pt>
              </c:numCache>
            </c:numRef>
          </c:val>
        </c:ser>
        <c:ser>
          <c:idx val="2"/>
          <c:order val="2"/>
          <c:tx>
            <c:strRef>
              <c:f>'8.4'!$A$28</c:f>
              <c:strCache>
                <c:ptCount val="1"/>
                <c:pt idx="0">
                  <c:v>Doprava</c:v>
                </c:pt>
              </c:strCache>
            </c:strRef>
          </c:tx>
          <c:invertIfNegative val="0"/>
          <c:cat>
            <c:strRef>
              <c:f>'8.4'!$B$2:$D$2</c:f>
              <c:strCache>
                <c:ptCount val="3"/>
                <c:pt idx="0">
                  <c:v>Červenec</c:v>
                </c:pt>
                <c:pt idx="1">
                  <c:v>Srpen</c:v>
                </c:pt>
                <c:pt idx="2">
                  <c:v>Září</c:v>
                </c:pt>
              </c:strCache>
            </c:strRef>
          </c:cat>
          <c:val>
            <c:numRef>
              <c:f>('8.4'!$B$28,'8.4'!$D$28,'8.4'!$F$28)</c:f>
              <c:numCache>
                <c:formatCode>#,##0.0</c:formatCode>
                <c:ptCount val="3"/>
                <c:pt idx="0">
                  <c:v>327.03499999999997</c:v>
                </c:pt>
                <c:pt idx="1">
                  <c:v>320.82299999999998</c:v>
                </c:pt>
                <c:pt idx="2">
                  <c:v>607.30700000000002</c:v>
                </c:pt>
              </c:numCache>
            </c:numRef>
          </c:val>
        </c:ser>
        <c:ser>
          <c:idx val="3"/>
          <c:order val="3"/>
          <c:tx>
            <c:strRef>
              <c:f>'8.4'!$A$29</c:f>
              <c:strCache>
                <c:ptCount val="1"/>
                <c:pt idx="0">
                  <c:v>Stavebnictví</c:v>
                </c:pt>
              </c:strCache>
            </c:strRef>
          </c:tx>
          <c:invertIfNegative val="0"/>
          <c:cat>
            <c:strRef>
              <c:f>'8.4'!$B$2:$D$2</c:f>
              <c:strCache>
                <c:ptCount val="3"/>
                <c:pt idx="0">
                  <c:v>Červenec</c:v>
                </c:pt>
                <c:pt idx="1">
                  <c:v>Srpen</c:v>
                </c:pt>
                <c:pt idx="2">
                  <c:v>Září</c:v>
                </c:pt>
              </c:strCache>
            </c:strRef>
          </c:cat>
          <c:val>
            <c:numRef>
              <c:f>('8.4'!$B$29,'8.4'!$D$29,'8.4'!$F$29)</c:f>
              <c:numCache>
                <c:formatCode>#,##0.0</c:formatCode>
                <c:ptCount val="3"/>
                <c:pt idx="0">
                  <c:v>267</c:v>
                </c:pt>
                <c:pt idx="1">
                  <c:v>356.22</c:v>
                </c:pt>
                <c:pt idx="2">
                  <c:v>548.65</c:v>
                </c:pt>
              </c:numCache>
            </c:numRef>
          </c:val>
        </c:ser>
        <c:ser>
          <c:idx val="4"/>
          <c:order val="4"/>
          <c:tx>
            <c:strRef>
              <c:f>'8.4'!$A$30</c:f>
              <c:strCache>
                <c:ptCount val="1"/>
                <c:pt idx="0">
                  <c:v>Zemědělství a lesnictví</c:v>
                </c:pt>
              </c:strCache>
            </c:strRef>
          </c:tx>
          <c:invertIfNegative val="0"/>
          <c:cat>
            <c:strRef>
              <c:f>'8.4'!$B$2:$D$2</c:f>
              <c:strCache>
                <c:ptCount val="3"/>
                <c:pt idx="0">
                  <c:v>Červenec</c:v>
                </c:pt>
                <c:pt idx="1">
                  <c:v>Srpen</c:v>
                </c:pt>
                <c:pt idx="2">
                  <c:v>Září</c:v>
                </c:pt>
              </c:strCache>
            </c:strRef>
          </c:cat>
          <c:val>
            <c:numRef>
              <c:f>('8.4'!$B$30,'8.4'!$D$30,'8.4'!$F$30)</c:f>
              <c:numCache>
                <c:formatCode>#,##0.0</c:formatCode>
                <c:ptCount val="3"/>
                <c:pt idx="0">
                  <c:v>394.06</c:v>
                </c:pt>
                <c:pt idx="1">
                  <c:v>387.32</c:v>
                </c:pt>
                <c:pt idx="2">
                  <c:v>558.61</c:v>
                </c:pt>
              </c:numCache>
            </c:numRef>
          </c:val>
        </c:ser>
        <c:ser>
          <c:idx val="5"/>
          <c:order val="5"/>
          <c:tx>
            <c:strRef>
              <c:f>'8.4'!$A$31</c:f>
              <c:strCache>
                <c:ptCount val="1"/>
                <c:pt idx="0">
                  <c:v>Domácnosti</c:v>
                </c:pt>
              </c:strCache>
            </c:strRef>
          </c:tx>
          <c:invertIfNegative val="0"/>
          <c:cat>
            <c:strRef>
              <c:f>'8.4'!$B$2:$D$2</c:f>
              <c:strCache>
                <c:ptCount val="3"/>
                <c:pt idx="0">
                  <c:v>Červenec</c:v>
                </c:pt>
                <c:pt idx="1">
                  <c:v>Srpen</c:v>
                </c:pt>
                <c:pt idx="2">
                  <c:v>Září</c:v>
                </c:pt>
              </c:strCache>
            </c:strRef>
          </c:cat>
          <c:val>
            <c:numRef>
              <c:f>('8.4'!$B$31,'8.4'!$D$31,'8.4'!$F$31)</c:f>
              <c:numCache>
                <c:formatCode>#,##0.0</c:formatCode>
                <c:ptCount val="3"/>
                <c:pt idx="0">
                  <c:v>28281.065999999995</c:v>
                </c:pt>
                <c:pt idx="1">
                  <c:v>27084.248000000003</c:v>
                </c:pt>
                <c:pt idx="2">
                  <c:v>41262.433999999994</c:v>
                </c:pt>
              </c:numCache>
            </c:numRef>
          </c:val>
        </c:ser>
        <c:ser>
          <c:idx val="6"/>
          <c:order val="6"/>
          <c:tx>
            <c:strRef>
              <c:f>'8.4'!$A$32</c:f>
              <c:strCache>
                <c:ptCount val="1"/>
                <c:pt idx="0">
                  <c:v>Obchod, služby, školství, zdravotnictví</c:v>
                </c:pt>
              </c:strCache>
            </c:strRef>
          </c:tx>
          <c:invertIfNegative val="0"/>
          <c:cat>
            <c:strRef>
              <c:f>'8.4'!$B$2:$D$2</c:f>
              <c:strCache>
                <c:ptCount val="3"/>
                <c:pt idx="0">
                  <c:v>Červenec</c:v>
                </c:pt>
                <c:pt idx="1">
                  <c:v>Srpen</c:v>
                </c:pt>
                <c:pt idx="2">
                  <c:v>Září</c:v>
                </c:pt>
              </c:strCache>
            </c:strRef>
          </c:cat>
          <c:val>
            <c:numRef>
              <c:f>('8.4'!$B$32,'8.4'!$D$32,'8.4'!$F$32)</c:f>
              <c:numCache>
                <c:formatCode>#,##0.0</c:formatCode>
                <c:ptCount val="3"/>
                <c:pt idx="0">
                  <c:v>17362.78</c:v>
                </c:pt>
                <c:pt idx="1">
                  <c:v>15841.311000000002</c:v>
                </c:pt>
                <c:pt idx="2">
                  <c:v>24502.601000000002</c:v>
                </c:pt>
              </c:numCache>
            </c:numRef>
          </c:val>
        </c:ser>
        <c:ser>
          <c:idx val="7"/>
          <c:order val="7"/>
          <c:tx>
            <c:strRef>
              <c:f>'8.4'!$A$33</c:f>
              <c:strCache>
                <c:ptCount val="1"/>
                <c:pt idx="0">
                  <c:v>Ostatní</c:v>
                </c:pt>
              </c:strCache>
            </c:strRef>
          </c:tx>
          <c:invertIfNegative val="0"/>
          <c:cat>
            <c:strRef>
              <c:f>'8.4'!$B$2:$D$2</c:f>
              <c:strCache>
                <c:ptCount val="3"/>
                <c:pt idx="0">
                  <c:v>Červenec</c:v>
                </c:pt>
                <c:pt idx="1">
                  <c:v>Srpen</c:v>
                </c:pt>
                <c:pt idx="2">
                  <c:v>Září</c:v>
                </c:pt>
              </c:strCache>
            </c:strRef>
          </c:cat>
          <c:val>
            <c:numRef>
              <c:f>('8.4'!$B$33,'8.4'!$D$33,'8.4'!$F$33)</c:f>
              <c:numCache>
                <c:formatCode>#,##0.0</c:formatCode>
                <c:ptCount val="3"/>
                <c:pt idx="0">
                  <c:v>4066.3100000000004</c:v>
                </c:pt>
                <c:pt idx="1">
                  <c:v>4063.24</c:v>
                </c:pt>
                <c:pt idx="2">
                  <c:v>6089.74</c:v>
                </c:pt>
              </c:numCache>
            </c:numRef>
          </c:val>
        </c:ser>
        <c:dLbls>
          <c:showLegendKey val="0"/>
          <c:showVal val="0"/>
          <c:showCatName val="0"/>
          <c:showSerName val="0"/>
          <c:showPercent val="0"/>
          <c:showBubbleSize val="0"/>
        </c:dLbls>
        <c:gapWidth val="150"/>
        <c:overlap val="100"/>
        <c:axId val="214070400"/>
        <c:axId val="214071936"/>
      </c:barChart>
      <c:catAx>
        <c:axId val="214070400"/>
        <c:scaling>
          <c:orientation val="minMax"/>
        </c:scaling>
        <c:delete val="0"/>
        <c:axPos val="b"/>
        <c:numFmt formatCode="General" sourceLinked="1"/>
        <c:majorTickMark val="none"/>
        <c:minorTickMark val="none"/>
        <c:tickLblPos val="nextTo"/>
        <c:txPr>
          <a:bodyPr/>
          <a:lstStyle/>
          <a:p>
            <a:pPr>
              <a:defRPr sz="900"/>
            </a:pPr>
            <a:endParaRPr lang="cs-CZ"/>
          </a:p>
        </c:txPr>
        <c:crossAx val="214071936"/>
        <c:crosses val="autoZero"/>
        <c:auto val="1"/>
        <c:lblAlgn val="ctr"/>
        <c:lblOffset val="100"/>
        <c:noMultiLvlLbl val="0"/>
      </c:catAx>
      <c:valAx>
        <c:axId val="214071936"/>
        <c:scaling>
          <c:orientation val="minMax"/>
          <c:max val="1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4070400"/>
        <c:crosses val="autoZero"/>
        <c:crossBetween val="between"/>
        <c:majorUnit val="5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General</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General</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General</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General</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General</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General</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General</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General</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General</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General</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General</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General</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General</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General</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General</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General</c:formatCode>
                <c:ptCount val="1"/>
              </c:numCache>
            </c:numRef>
          </c:val>
        </c:ser>
        <c:dLbls>
          <c:showLegendKey val="0"/>
          <c:showVal val="0"/>
          <c:showCatName val="0"/>
          <c:showSerName val="0"/>
          <c:showPercent val="0"/>
          <c:showBubbleSize val="0"/>
        </c:dLbls>
        <c:gapWidth val="150"/>
        <c:axId val="169117568"/>
        <c:axId val="169119104"/>
      </c:barChart>
      <c:catAx>
        <c:axId val="169117568"/>
        <c:scaling>
          <c:orientation val="minMax"/>
        </c:scaling>
        <c:delete val="1"/>
        <c:axPos val="b"/>
        <c:numFmt formatCode="General" sourceLinked="1"/>
        <c:majorTickMark val="out"/>
        <c:minorTickMark val="none"/>
        <c:tickLblPos val="nextTo"/>
        <c:crossAx val="169119104"/>
        <c:crosses val="autoZero"/>
        <c:auto val="1"/>
        <c:lblAlgn val="ctr"/>
        <c:lblOffset val="100"/>
        <c:noMultiLvlLbl val="0"/>
      </c:catAx>
      <c:valAx>
        <c:axId val="169119104"/>
        <c:scaling>
          <c:orientation val="minMax"/>
        </c:scaling>
        <c:delete val="1"/>
        <c:axPos val="l"/>
        <c:numFmt formatCode="General" sourceLinked="1"/>
        <c:majorTickMark val="out"/>
        <c:minorTickMark val="none"/>
        <c:tickLblPos val="nextTo"/>
        <c:crossAx val="1691175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'8.4'!$G$38</c:f>
              <c:strCache>
                <c:ptCount val="1"/>
                <c:pt idx="0">
                  <c:v>dodávkách ČR</c:v>
                </c:pt>
              </c:strCache>
            </c:strRef>
          </c:tx>
          <c:invertIfNegative val="0"/>
          <c:val>
            <c:numRef>
              <c:f>'8.4'!$H$38</c:f>
              <c:numCache>
                <c:formatCode>0.0%</c:formatCode>
                <c:ptCount val="1"/>
                <c:pt idx="0">
                  <c:v>3.8487867665829678E-2</c:v>
                </c:pt>
              </c:numCache>
            </c:numRef>
          </c:val>
        </c:ser>
        <c:ser>
          <c:idx val="1"/>
          <c:order val="1"/>
          <c:tx>
            <c:strRef>
              <c:f>'8.4'!$G$37</c:f>
              <c:strCache>
                <c:ptCount val="1"/>
                <c:pt idx="0">
                  <c:v>výrobě</c:v>
                </c:pt>
              </c:strCache>
            </c:strRef>
          </c:tx>
          <c:invertIfNegative val="0"/>
          <c:val>
            <c:numRef>
              <c:f>'8.4'!$H$37</c:f>
              <c:numCache>
                <c:formatCode>0.0%</c:formatCode>
                <c:ptCount val="1"/>
                <c:pt idx="0">
                  <c:v>0.12051984697850156</c:v>
                </c:pt>
              </c:numCache>
            </c:numRef>
          </c:val>
        </c:ser>
        <c:ser>
          <c:idx val="0"/>
          <c:order val="2"/>
          <c:tx>
            <c:strRef>
              <c:f>'8.4'!$G$36</c:f>
              <c:strCache>
                <c:ptCount val="1"/>
                <c:pt idx="0">
                  <c:v>instalovaném výkonu</c:v>
                </c:pt>
              </c:strCache>
            </c:strRef>
          </c:tx>
          <c:invertIfNegative val="0"/>
          <c:val>
            <c:numRef>
              <c:f>'8.4'!$H$36</c:f>
              <c:numCache>
                <c:formatCode>0.0%</c:formatCode>
                <c:ptCount val="1"/>
                <c:pt idx="0">
                  <c:v>5.2535905590816244E-2</c:v>
                </c:pt>
              </c:numCache>
            </c:numRef>
          </c:val>
        </c:ser>
        <c:dLbls>
          <c:showLegendKey val="0"/>
          <c:showVal val="0"/>
          <c:showCatName val="0"/>
          <c:showSerName val="0"/>
          <c:showPercent val="0"/>
          <c:showBubbleSize val="0"/>
        </c:dLbls>
        <c:gapWidth val="150"/>
        <c:axId val="215810048"/>
        <c:axId val="215811584"/>
      </c:barChart>
      <c:catAx>
        <c:axId val="215810048"/>
        <c:scaling>
          <c:orientation val="minMax"/>
        </c:scaling>
        <c:delete val="1"/>
        <c:axPos val="l"/>
        <c:numFmt formatCode="0.0%" sourceLinked="1"/>
        <c:majorTickMark val="none"/>
        <c:minorTickMark val="none"/>
        <c:tickLblPos val="nextTo"/>
        <c:crossAx val="215811584"/>
        <c:crosses val="autoZero"/>
        <c:auto val="1"/>
        <c:lblAlgn val="ctr"/>
        <c:lblOffset val="100"/>
        <c:noMultiLvlLbl val="0"/>
      </c:catAx>
      <c:valAx>
        <c:axId val="2158115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15810048"/>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'8.4'!$A$9</c:f>
              <c:strCache>
                <c:ptCount val="1"/>
                <c:pt idx="0">
                  <c:v>Biomasa</c:v>
                </c:pt>
              </c:strCache>
            </c:strRef>
          </c:tx>
          <c:invertIfNegative val="0"/>
          <c:cat>
            <c:strRef>
              <c:f>'8.4'!$B$2:$D$2</c:f>
              <c:strCache>
                <c:ptCount val="3"/>
                <c:pt idx="0">
                  <c:v>Červenec</c:v>
                </c:pt>
                <c:pt idx="1">
                  <c:v>Srpen</c:v>
                </c:pt>
                <c:pt idx="2">
                  <c:v>Září</c:v>
                </c:pt>
              </c:strCache>
            </c:strRef>
          </c:cat>
          <c:val>
            <c:numRef>
              <c:f>('8.4'!$B$9,'8.4'!$D$9,'8.4'!$F$9)</c:f>
              <c:numCache>
                <c:formatCode>#,##0.0</c:formatCode>
                <c:ptCount val="3"/>
                <c:pt idx="0">
                  <c:v>8150.353000000001</c:v>
                </c:pt>
                <c:pt idx="1">
                  <c:v>11487.631000000001</c:v>
                </c:pt>
                <c:pt idx="2">
                  <c:v>14677.659</c:v>
                </c:pt>
              </c:numCache>
            </c:numRef>
          </c:val>
        </c:ser>
        <c:ser>
          <c:idx val="1"/>
          <c:order val="1"/>
          <c:tx>
            <c:strRef>
              <c:f>'8.4'!$A$10</c:f>
              <c:strCache>
                <c:ptCount val="1"/>
                <c:pt idx="0">
                  <c:v>Bioplyn</c:v>
                </c:pt>
              </c:strCache>
            </c:strRef>
          </c:tx>
          <c:invertIfNegative val="0"/>
          <c:cat>
            <c:strRef>
              <c:f>'8.4'!$B$2:$D$2</c:f>
              <c:strCache>
                <c:ptCount val="3"/>
                <c:pt idx="0">
                  <c:v>Červenec</c:v>
                </c:pt>
                <c:pt idx="1">
                  <c:v>Srpen</c:v>
                </c:pt>
                <c:pt idx="2">
                  <c:v>Září</c:v>
                </c:pt>
              </c:strCache>
            </c:strRef>
          </c:cat>
          <c:val>
            <c:numRef>
              <c:f>('8.4'!$B$10,'8.4'!$D$10,'8.4'!$F$10)</c:f>
              <c:numCache>
                <c:formatCode>#,##0.0</c:formatCode>
                <c:ptCount val="3"/>
                <c:pt idx="0">
                  <c:v>382</c:v>
                </c:pt>
                <c:pt idx="1">
                  <c:v>375</c:v>
                </c:pt>
                <c:pt idx="2">
                  <c:v>646</c:v>
                </c:pt>
              </c:numCache>
            </c:numRef>
          </c:val>
        </c:ser>
        <c:ser>
          <c:idx val="2"/>
          <c:order val="2"/>
          <c:tx>
            <c:strRef>
              <c:f>'8.4'!$A$11</c:f>
              <c:strCache>
                <c:ptCount val="1"/>
                <c:pt idx="0">
                  <c:v>Černé uhlí</c:v>
                </c:pt>
              </c:strCache>
            </c:strRef>
          </c:tx>
          <c:invertIfNegative val="0"/>
          <c:cat>
            <c:strRef>
              <c:f>'8.4'!$B$2:$D$2</c:f>
              <c:strCache>
                <c:ptCount val="3"/>
                <c:pt idx="0">
                  <c:v>Červenec</c:v>
                </c:pt>
                <c:pt idx="1">
                  <c:v>Srpen</c:v>
                </c:pt>
                <c:pt idx="2">
                  <c:v>Září</c:v>
                </c:pt>
              </c:strCache>
            </c:strRef>
          </c:cat>
          <c:val>
            <c:numRef>
              <c:f>('8.4'!$B$11,'8.4'!$D$11,'8.4'!$F$11)</c:f>
              <c:numCache>
                <c:formatCode>#,##0.0</c:formatCode>
                <c:ptCount val="3"/>
                <c:pt idx="0">
                  <c:v>0</c:v>
                </c:pt>
                <c:pt idx="1">
                  <c:v>0</c:v>
                </c:pt>
                <c:pt idx="2">
                  <c:v>0</c:v>
                </c:pt>
              </c:numCache>
            </c:numRef>
          </c:val>
        </c:ser>
        <c:ser>
          <c:idx val="3"/>
          <c:order val="3"/>
          <c:tx>
            <c:strRef>
              <c:f>'8.4'!$A$12</c:f>
              <c:strCache>
                <c:ptCount val="1"/>
                <c:pt idx="0">
                  <c:v>Elektrická energie</c:v>
                </c:pt>
              </c:strCache>
            </c:strRef>
          </c:tx>
          <c:invertIfNegative val="0"/>
          <c:cat>
            <c:strRef>
              <c:f>'8.4'!$B$2:$D$2</c:f>
              <c:strCache>
                <c:ptCount val="3"/>
                <c:pt idx="0">
                  <c:v>Červenec</c:v>
                </c:pt>
                <c:pt idx="1">
                  <c:v>Srpen</c:v>
                </c:pt>
                <c:pt idx="2">
                  <c:v>Září</c:v>
                </c:pt>
              </c:strCache>
            </c:strRef>
          </c:cat>
          <c:val>
            <c:numRef>
              <c:f>('8.4'!$B$12,'8.4'!$D$12,'8.4'!$F$12)</c:f>
              <c:numCache>
                <c:formatCode>#,##0.0</c:formatCode>
                <c:ptCount val="3"/>
                <c:pt idx="0">
                  <c:v>1.5349999999999999</c:v>
                </c:pt>
                <c:pt idx="1">
                  <c:v>1.448</c:v>
                </c:pt>
                <c:pt idx="2">
                  <c:v>0.65700000000000003</c:v>
                </c:pt>
              </c:numCache>
            </c:numRef>
          </c:val>
        </c:ser>
        <c:ser>
          <c:idx val="4"/>
          <c:order val="4"/>
          <c:tx>
            <c:strRef>
              <c:f>'8.4'!$A$13</c:f>
              <c:strCache>
                <c:ptCount val="1"/>
                <c:pt idx="0">
                  <c:v>Energie prostředí (tepelné čerpadlo)</c:v>
                </c:pt>
              </c:strCache>
            </c:strRef>
          </c:tx>
          <c:invertIfNegative val="0"/>
          <c:cat>
            <c:strRef>
              <c:f>'8.4'!$B$2:$D$2</c:f>
              <c:strCache>
                <c:ptCount val="3"/>
                <c:pt idx="0">
                  <c:v>Červenec</c:v>
                </c:pt>
                <c:pt idx="1">
                  <c:v>Srpen</c:v>
                </c:pt>
                <c:pt idx="2">
                  <c:v>Září</c:v>
                </c:pt>
              </c:strCache>
            </c:strRef>
          </c:cat>
          <c:val>
            <c:numRef>
              <c:f>('8.4'!$B$13,'8.4'!$D$13,'8.4'!$F$13)</c:f>
              <c:numCache>
                <c:formatCode>#,##0.0</c:formatCode>
                <c:ptCount val="3"/>
                <c:pt idx="0">
                  <c:v>273.33999999999997</c:v>
                </c:pt>
                <c:pt idx="1">
                  <c:v>222.14</c:v>
                </c:pt>
                <c:pt idx="2">
                  <c:v>222.73</c:v>
                </c:pt>
              </c:numCache>
            </c:numRef>
          </c:val>
        </c:ser>
        <c:ser>
          <c:idx val="5"/>
          <c:order val="5"/>
          <c:tx>
            <c:strRef>
              <c:f>'8.4'!$A$14</c:f>
              <c:strCache>
                <c:ptCount val="1"/>
                <c:pt idx="0">
                  <c:v>Energie Slunce (solární kolektor)</c:v>
                </c:pt>
              </c:strCache>
            </c:strRef>
          </c:tx>
          <c:invertIfNegative val="0"/>
          <c:cat>
            <c:strRef>
              <c:f>'8.4'!$B$2:$D$2</c:f>
              <c:strCache>
                <c:ptCount val="3"/>
                <c:pt idx="0">
                  <c:v>Červenec</c:v>
                </c:pt>
                <c:pt idx="1">
                  <c:v>Srpen</c:v>
                </c:pt>
                <c:pt idx="2">
                  <c:v>Září</c:v>
                </c:pt>
              </c:strCache>
            </c:strRef>
          </c:cat>
          <c:val>
            <c:numRef>
              <c:f>('8.4'!$B$14,'8.4'!$D$14,'8.4'!$F$14)</c:f>
              <c:numCache>
                <c:formatCode>#,##0.0</c:formatCode>
                <c:ptCount val="3"/>
                <c:pt idx="0">
                  <c:v>12.96</c:v>
                </c:pt>
                <c:pt idx="1">
                  <c:v>8.9499999999999993</c:v>
                </c:pt>
                <c:pt idx="2">
                  <c:v>3</c:v>
                </c:pt>
              </c:numCache>
            </c:numRef>
          </c:val>
        </c:ser>
        <c:ser>
          <c:idx val="6"/>
          <c:order val="6"/>
          <c:tx>
            <c:strRef>
              <c:f>'8.4'!$A$15</c:f>
              <c:strCache>
                <c:ptCount val="1"/>
                <c:pt idx="0">
                  <c:v>Hnědé uhlí</c:v>
                </c:pt>
              </c:strCache>
            </c:strRef>
          </c:tx>
          <c:invertIfNegative val="0"/>
          <c:cat>
            <c:strRef>
              <c:f>'8.4'!$B$2:$D$2</c:f>
              <c:strCache>
                <c:ptCount val="3"/>
                <c:pt idx="0">
                  <c:v>Červenec</c:v>
                </c:pt>
                <c:pt idx="1">
                  <c:v>Srpen</c:v>
                </c:pt>
                <c:pt idx="2">
                  <c:v>Září</c:v>
                </c:pt>
              </c:strCache>
            </c:strRef>
          </c:cat>
          <c:val>
            <c:numRef>
              <c:f>('8.4'!$B$15,'8.4'!$D$15,'8.4'!$F$15)</c:f>
              <c:numCache>
                <c:formatCode>#,##0.0</c:formatCode>
                <c:ptCount val="3"/>
                <c:pt idx="0">
                  <c:v>82068.160000000003</c:v>
                </c:pt>
                <c:pt idx="1">
                  <c:v>65298.58</c:v>
                </c:pt>
                <c:pt idx="2">
                  <c:v>100002.89000000001</c:v>
                </c:pt>
              </c:numCache>
            </c:numRef>
          </c:val>
        </c:ser>
        <c:ser>
          <c:idx val="7"/>
          <c:order val="7"/>
          <c:tx>
            <c:strRef>
              <c:f>'8.4'!$A$16</c:f>
              <c:strCache>
                <c:ptCount val="1"/>
                <c:pt idx="0">
                  <c:v>Jaderné palivo</c:v>
                </c:pt>
              </c:strCache>
            </c:strRef>
          </c:tx>
          <c:invertIfNegative val="0"/>
          <c:cat>
            <c:strRef>
              <c:f>'8.4'!$B$2:$D$2</c:f>
              <c:strCache>
                <c:ptCount val="3"/>
                <c:pt idx="0">
                  <c:v>Červenec</c:v>
                </c:pt>
                <c:pt idx="1">
                  <c:v>Srpen</c:v>
                </c:pt>
                <c:pt idx="2">
                  <c:v>Září</c:v>
                </c:pt>
              </c:strCache>
            </c:strRef>
          </c:cat>
          <c:val>
            <c:numRef>
              <c:f>('8.4'!$B$16,'8.4'!$D$16,'8.4'!$F$16)</c:f>
              <c:numCache>
                <c:formatCode>#,##0.0</c:formatCode>
                <c:ptCount val="3"/>
                <c:pt idx="0">
                  <c:v>0</c:v>
                </c:pt>
                <c:pt idx="1">
                  <c:v>0</c:v>
                </c:pt>
                <c:pt idx="2">
                  <c:v>0</c:v>
                </c:pt>
              </c:numCache>
            </c:numRef>
          </c:val>
        </c:ser>
        <c:ser>
          <c:idx val="8"/>
          <c:order val="8"/>
          <c:tx>
            <c:strRef>
              <c:f>'8.4'!$A$17</c:f>
              <c:strCache>
                <c:ptCount val="1"/>
                <c:pt idx="0">
                  <c:v>Koks</c:v>
                </c:pt>
              </c:strCache>
            </c:strRef>
          </c:tx>
          <c:invertIfNegative val="0"/>
          <c:cat>
            <c:strRef>
              <c:f>'8.4'!$B$2:$D$2</c:f>
              <c:strCache>
                <c:ptCount val="3"/>
                <c:pt idx="0">
                  <c:v>Červenec</c:v>
                </c:pt>
                <c:pt idx="1">
                  <c:v>Srpen</c:v>
                </c:pt>
                <c:pt idx="2">
                  <c:v>Září</c:v>
                </c:pt>
              </c:strCache>
            </c:strRef>
          </c:cat>
          <c:val>
            <c:numRef>
              <c:f>('8.4'!$B$17,'8.4'!$D$17,'8.4'!$F$17)</c:f>
              <c:numCache>
                <c:formatCode>#,##0.0</c:formatCode>
                <c:ptCount val="3"/>
                <c:pt idx="0">
                  <c:v>0</c:v>
                </c:pt>
                <c:pt idx="1">
                  <c:v>0</c:v>
                </c:pt>
                <c:pt idx="2">
                  <c:v>0</c:v>
                </c:pt>
              </c:numCache>
            </c:numRef>
          </c:val>
        </c:ser>
        <c:ser>
          <c:idx val="9"/>
          <c:order val="9"/>
          <c:tx>
            <c:strRef>
              <c:f>'8.4'!$A$18</c:f>
              <c:strCache>
                <c:ptCount val="1"/>
                <c:pt idx="0">
                  <c:v>Odpadní teplo</c:v>
                </c:pt>
              </c:strCache>
            </c:strRef>
          </c:tx>
          <c:invertIfNegative val="0"/>
          <c:cat>
            <c:strRef>
              <c:f>'8.4'!$B$2:$D$2</c:f>
              <c:strCache>
                <c:ptCount val="3"/>
                <c:pt idx="0">
                  <c:v>Červenec</c:v>
                </c:pt>
                <c:pt idx="1">
                  <c:v>Srpen</c:v>
                </c:pt>
                <c:pt idx="2">
                  <c:v>Září</c:v>
                </c:pt>
              </c:strCache>
            </c:strRef>
          </c:cat>
          <c:val>
            <c:numRef>
              <c:f>('8.4'!$B$18,'8.4'!$D$18,'8.4'!$F$18)</c:f>
              <c:numCache>
                <c:formatCode>#,##0.0</c:formatCode>
                <c:ptCount val="3"/>
                <c:pt idx="0">
                  <c:v>27.68</c:v>
                </c:pt>
                <c:pt idx="1">
                  <c:v>18.95</c:v>
                </c:pt>
                <c:pt idx="2">
                  <c:v>34.68</c:v>
                </c:pt>
              </c:numCache>
            </c:numRef>
          </c:val>
        </c:ser>
        <c:ser>
          <c:idx val="10"/>
          <c:order val="10"/>
          <c:tx>
            <c:strRef>
              <c:f>'8.4'!$A$19</c:f>
              <c:strCache>
                <c:ptCount val="1"/>
                <c:pt idx="0">
                  <c:v>Ostatní kapalná paliva</c:v>
                </c:pt>
              </c:strCache>
            </c:strRef>
          </c:tx>
          <c:invertIfNegative val="0"/>
          <c:cat>
            <c:strRef>
              <c:f>'8.4'!$B$2:$D$2</c:f>
              <c:strCache>
                <c:ptCount val="3"/>
                <c:pt idx="0">
                  <c:v>Červenec</c:v>
                </c:pt>
                <c:pt idx="1">
                  <c:v>Srpen</c:v>
                </c:pt>
                <c:pt idx="2">
                  <c:v>Září</c:v>
                </c:pt>
              </c:strCache>
            </c:strRef>
          </c:cat>
          <c:val>
            <c:numRef>
              <c:f>('8.4'!$B$19,'8.4'!$D$19,'8.4'!$F$19)</c:f>
              <c:numCache>
                <c:formatCode>#,##0.0</c:formatCode>
                <c:ptCount val="3"/>
                <c:pt idx="0">
                  <c:v>0</c:v>
                </c:pt>
                <c:pt idx="1">
                  <c:v>0</c:v>
                </c:pt>
                <c:pt idx="2">
                  <c:v>0</c:v>
                </c:pt>
              </c:numCache>
            </c:numRef>
          </c:val>
        </c:ser>
        <c:ser>
          <c:idx val="11"/>
          <c:order val="11"/>
          <c:tx>
            <c:strRef>
              <c:f>'8.4'!$A$20</c:f>
              <c:strCache>
                <c:ptCount val="1"/>
                <c:pt idx="0">
                  <c:v>Ostatní pevná paliva</c:v>
                </c:pt>
              </c:strCache>
            </c:strRef>
          </c:tx>
          <c:invertIfNegative val="0"/>
          <c:cat>
            <c:strRef>
              <c:f>'8.4'!$B$2:$D$2</c:f>
              <c:strCache>
                <c:ptCount val="3"/>
                <c:pt idx="0">
                  <c:v>Červenec</c:v>
                </c:pt>
                <c:pt idx="1">
                  <c:v>Srpen</c:v>
                </c:pt>
                <c:pt idx="2">
                  <c:v>Září</c:v>
                </c:pt>
              </c:strCache>
            </c:strRef>
          </c:cat>
          <c:val>
            <c:numRef>
              <c:f>('8.4'!$B$20,'8.4'!$D$20,'8.4'!$F$20)</c:f>
              <c:numCache>
                <c:formatCode>#,##0.0</c:formatCode>
                <c:ptCount val="3"/>
                <c:pt idx="0">
                  <c:v>0</c:v>
                </c:pt>
                <c:pt idx="1">
                  <c:v>0</c:v>
                </c:pt>
                <c:pt idx="2">
                  <c:v>0</c:v>
                </c:pt>
              </c:numCache>
            </c:numRef>
          </c:val>
        </c:ser>
        <c:ser>
          <c:idx val="12"/>
          <c:order val="12"/>
          <c:tx>
            <c:strRef>
              <c:f>'8.4'!$A$21</c:f>
              <c:strCache>
                <c:ptCount val="1"/>
                <c:pt idx="0">
                  <c:v>Ostatní plyny</c:v>
                </c:pt>
              </c:strCache>
            </c:strRef>
          </c:tx>
          <c:invertIfNegative val="0"/>
          <c:cat>
            <c:strRef>
              <c:f>'8.4'!$B$2:$D$2</c:f>
              <c:strCache>
                <c:ptCount val="3"/>
                <c:pt idx="0">
                  <c:v>Červenec</c:v>
                </c:pt>
                <c:pt idx="1">
                  <c:v>Srpen</c:v>
                </c:pt>
                <c:pt idx="2">
                  <c:v>Září</c:v>
                </c:pt>
              </c:strCache>
            </c:strRef>
          </c:cat>
          <c:val>
            <c:numRef>
              <c:f>('8.4'!$B$21,'8.4'!$D$21,'8.4'!$F$21)</c:f>
              <c:numCache>
                <c:formatCode>#,##0.0</c:formatCode>
                <c:ptCount val="3"/>
                <c:pt idx="0">
                  <c:v>4409.04</c:v>
                </c:pt>
                <c:pt idx="1">
                  <c:v>2289.19</c:v>
                </c:pt>
                <c:pt idx="2">
                  <c:v>10541.04</c:v>
                </c:pt>
              </c:numCache>
            </c:numRef>
          </c:val>
        </c:ser>
        <c:ser>
          <c:idx val="13"/>
          <c:order val="13"/>
          <c:tx>
            <c:strRef>
              <c:f>'8.4'!$A$22</c:f>
              <c:strCache>
                <c:ptCount val="1"/>
                <c:pt idx="0">
                  <c:v>Ostatní</c:v>
                </c:pt>
              </c:strCache>
            </c:strRef>
          </c:tx>
          <c:invertIfNegative val="0"/>
          <c:cat>
            <c:strRef>
              <c:f>'8.4'!$B$2:$D$2</c:f>
              <c:strCache>
                <c:ptCount val="3"/>
                <c:pt idx="0">
                  <c:v>Červenec</c:v>
                </c:pt>
                <c:pt idx="1">
                  <c:v>Srpen</c:v>
                </c:pt>
                <c:pt idx="2">
                  <c:v>Září</c:v>
                </c:pt>
              </c:strCache>
            </c:strRef>
          </c:cat>
          <c:val>
            <c:numRef>
              <c:f>('8.4'!$B$22,'8.4'!$D$22,'8.4'!$F$22)</c:f>
              <c:numCache>
                <c:formatCode>#,##0.0</c:formatCode>
                <c:ptCount val="3"/>
                <c:pt idx="0">
                  <c:v>0</c:v>
                </c:pt>
                <c:pt idx="1">
                  <c:v>0</c:v>
                </c:pt>
                <c:pt idx="2">
                  <c:v>0</c:v>
                </c:pt>
              </c:numCache>
            </c:numRef>
          </c:val>
        </c:ser>
        <c:ser>
          <c:idx val="14"/>
          <c:order val="14"/>
          <c:tx>
            <c:strRef>
              <c:f>'8.4'!$A$23</c:f>
              <c:strCache>
                <c:ptCount val="1"/>
                <c:pt idx="0">
                  <c:v>Topné oleje</c:v>
                </c:pt>
              </c:strCache>
            </c:strRef>
          </c:tx>
          <c:invertIfNegative val="0"/>
          <c:cat>
            <c:strRef>
              <c:f>'8.4'!$B$2:$D$2</c:f>
              <c:strCache>
                <c:ptCount val="3"/>
                <c:pt idx="0">
                  <c:v>Červenec</c:v>
                </c:pt>
                <c:pt idx="1">
                  <c:v>Srpen</c:v>
                </c:pt>
                <c:pt idx="2">
                  <c:v>Září</c:v>
                </c:pt>
              </c:strCache>
            </c:strRef>
          </c:cat>
          <c:val>
            <c:numRef>
              <c:f>('8.4'!$B$23,'8.4'!$D$23,'8.4'!$F$23)</c:f>
              <c:numCache>
                <c:formatCode>#,##0.0</c:formatCode>
                <c:ptCount val="3"/>
                <c:pt idx="0">
                  <c:v>0</c:v>
                </c:pt>
                <c:pt idx="1">
                  <c:v>0</c:v>
                </c:pt>
                <c:pt idx="2">
                  <c:v>0</c:v>
                </c:pt>
              </c:numCache>
            </c:numRef>
          </c:val>
        </c:ser>
        <c:ser>
          <c:idx val="15"/>
          <c:order val="15"/>
          <c:tx>
            <c:strRef>
              <c:f>'8.4'!$A$24</c:f>
              <c:strCache>
                <c:ptCount val="1"/>
                <c:pt idx="0">
                  <c:v>Zemní plyn</c:v>
                </c:pt>
              </c:strCache>
            </c:strRef>
          </c:tx>
          <c:invertIfNegative val="0"/>
          <c:cat>
            <c:strRef>
              <c:f>'8.4'!$B$2:$D$2</c:f>
              <c:strCache>
                <c:ptCount val="3"/>
                <c:pt idx="0">
                  <c:v>Červenec</c:v>
                </c:pt>
                <c:pt idx="1">
                  <c:v>Srpen</c:v>
                </c:pt>
                <c:pt idx="2">
                  <c:v>Září</c:v>
                </c:pt>
              </c:strCache>
            </c:strRef>
          </c:cat>
          <c:val>
            <c:numRef>
              <c:f>('8.4'!$B$24,'8.4'!$D$24,'8.4'!$F$24)</c:f>
              <c:numCache>
                <c:formatCode>#,##0.0</c:formatCode>
                <c:ptCount val="3"/>
                <c:pt idx="0">
                  <c:v>18405.086812000001</c:v>
                </c:pt>
                <c:pt idx="1">
                  <c:v>27810.181360000002</c:v>
                </c:pt>
                <c:pt idx="2">
                  <c:v>20550.850451999999</c:v>
                </c:pt>
              </c:numCache>
            </c:numRef>
          </c:val>
        </c:ser>
        <c:dLbls>
          <c:showLegendKey val="0"/>
          <c:showVal val="0"/>
          <c:showCatName val="0"/>
          <c:showSerName val="0"/>
          <c:showPercent val="0"/>
          <c:showBubbleSize val="0"/>
        </c:dLbls>
        <c:gapWidth val="150"/>
        <c:overlap val="100"/>
        <c:axId val="218052096"/>
        <c:axId val="218053632"/>
      </c:barChart>
      <c:catAx>
        <c:axId val="218052096"/>
        <c:scaling>
          <c:orientation val="minMax"/>
        </c:scaling>
        <c:delete val="0"/>
        <c:axPos val="b"/>
        <c:numFmt formatCode="General" sourceLinked="1"/>
        <c:majorTickMark val="none"/>
        <c:minorTickMark val="none"/>
        <c:tickLblPos val="nextTo"/>
        <c:txPr>
          <a:bodyPr/>
          <a:lstStyle/>
          <a:p>
            <a:pPr>
              <a:defRPr sz="900"/>
            </a:pPr>
            <a:endParaRPr lang="cs-CZ"/>
          </a:p>
        </c:txPr>
        <c:crossAx val="218053632"/>
        <c:crosses val="autoZero"/>
        <c:auto val="1"/>
        <c:lblAlgn val="ctr"/>
        <c:lblOffset val="100"/>
        <c:noMultiLvlLbl val="0"/>
      </c:catAx>
      <c:valAx>
        <c:axId val="218053632"/>
        <c:scaling>
          <c:orientation val="minMax"/>
          <c:max val="1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8052096"/>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'8.5'!$M$9:$M$24</c:f>
              <c:numCache>
                <c:formatCode>0.0%</c:formatCode>
                <c:ptCount val="16"/>
              </c:numCache>
            </c:numRef>
          </c:cat>
          <c:val>
            <c:numRef>
              <c:f>'8.5'!$M$9:$M$24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'8.5'!$M$26:$M$33</c:f>
              <c:numCache>
                <c:formatCode>#,##0.0</c:formatCode>
                <c:ptCount val="8"/>
              </c:numCache>
            </c:numRef>
          </c:cat>
          <c:val>
            <c:numRef>
              <c:f>'8.5'!$M$26:$M$33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'8.5'!$A$26</c:f>
              <c:strCache>
                <c:ptCount val="1"/>
                <c:pt idx="0">
                  <c:v>Průmysl</c:v>
                </c:pt>
              </c:strCache>
            </c:strRef>
          </c:tx>
          <c:invertIfNegative val="0"/>
          <c:cat>
            <c:strRef>
              <c:f>'8.5'!$B$2:$D$2</c:f>
              <c:strCache>
                <c:ptCount val="3"/>
                <c:pt idx="0">
                  <c:v>Červenec</c:v>
                </c:pt>
                <c:pt idx="1">
                  <c:v>Srpen</c:v>
                </c:pt>
                <c:pt idx="2">
                  <c:v>Září</c:v>
                </c:pt>
              </c:strCache>
            </c:strRef>
          </c:cat>
          <c:val>
            <c:numRef>
              <c:f>('8.5'!$B$26,'8.5'!$D$26,'8.5'!$F$26)</c:f>
              <c:numCache>
                <c:formatCode>#,##0.0</c:formatCode>
                <c:ptCount val="3"/>
                <c:pt idx="0">
                  <c:v>1652.3709999999999</c:v>
                </c:pt>
                <c:pt idx="1">
                  <c:v>1259.8620000000001</c:v>
                </c:pt>
                <c:pt idx="2">
                  <c:v>1658.2740000000001</c:v>
                </c:pt>
              </c:numCache>
            </c:numRef>
          </c:val>
        </c:ser>
        <c:ser>
          <c:idx val="1"/>
          <c:order val="1"/>
          <c:tx>
            <c:strRef>
              <c:f>'8.5'!$A$27</c:f>
              <c:strCache>
                <c:ptCount val="1"/>
                <c:pt idx="0">
                  <c:v>Energetika</c:v>
                </c:pt>
              </c:strCache>
            </c:strRef>
          </c:tx>
          <c:invertIfNegative val="0"/>
          <c:cat>
            <c:strRef>
              <c:f>'8.5'!$B$2:$D$2</c:f>
              <c:strCache>
                <c:ptCount val="3"/>
                <c:pt idx="0">
                  <c:v>Červenec</c:v>
                </c:pt>
                <c:pt idx="1">
                  <c:v>Srpen</c:v>
                </c:pt>
                <c:pt idx="2">
                  <c:v>Září</c:v>
                </c:pt>
              </c:strCache>
            </c:strRef>
          </c:cat>
          <c:val>
            <c:numRef>
              <c:f>('8.5'!$B$27,'8.5'!$D$27,'8.5'!$F$27)</c:f>
              <c:numCache>
                <c:formatCode>#,##0.0</c:formatCode>
                <c:ptCount val="3"/>
                <c:pt idx="0">
                  <c:v>1314.19</c:v>
                </c:pt>
                <c:pt idx="1">
                  <c:v>1311.48</c:v>
                </c:pt>
                <c:pt idx="2">
                  <c:v>1577.3</c:v>
                </c:pt>
              </c:numCache>
            </c:numRef>
          </c:val>
        </c:ser>
        <c:ser>
          <c:idx val="2"/>
          <c:order val="2"/>
          <c:tx>
            <c:strRef>
              <c:f>'8.5'!$A$28</c:f>
              <c:strCache>
                <c:ptCount val="1"/>
                <c:pt idx="0">
                  <c:v>Doprava</c:v>
                </c:pt>
              </c:strCache>
            </c:strRef>
          </c:tx>
          <c:invertIfNegative val="0"/>
          <c:cat>
            <c:strRef>
              <c:f>'8.5'!$B$2:$D$2</c:f>
              <c:strCache>
                <c:ptCount val="3"/>
                <c:pt idx="0">
                  <c:v>Červenec</c:v>
                </c:pt>
                <c:pt idx="1">
                  <c:v>Srpen</c:v>
                </c:pt>
                <c:pt idx="2">
                  <c:v>Září</c:v>
                </c:pt>
              </c:strCache>
            </c:strRef>
          </c:cat>
          <c:val>
            <c:numRef>
              <c:f>('8.5'!$B$28,'8.5'!$D$28,'8.5'!$F$28)</c:f>
              <c:numCache>
                <c:formatCode>#,##0.0</c:formatCode>
                <c:ptCount val="3"/>
                <c:pt idx="0">
                  <c:v>14.63</c:v>
                </c:pt>
                <c:pt idx="1">
                  <c:v>15.99</c:v>
                </c:pt>
                <c:pt idx="2">
                  <c:v>17.04</c:v>
                </c:pt>
              </c:numCache>
            </c:numRef>
          </c:val>
        </c:ser>
        <c:ser>
          <c:idx val="3"/>
          <c:order val="3"/>
          <c:tx>
            <c:strRef>
              <c:f>'8.5'!$A$29</c:f>
              <c:strCache>
                <c:ptCount val="1"/>
                <c:pt idx="0">
                  <c:v>Stavebnictví</c:v>
                </c:pt>
              </c:strCache>
            </c:strRef>
          </c:tx>
          <c:invertIfNegative val="0"/>
          <c:cat>
            <c:strRef>
              <c:f>'8.5'!$B$2:$D$2</c:f>
              <c:strCache>
                <c:ptCount val="3"/>
                <c:pt idx="0">
                  <c:v>Červenec</c:v>
                </c:pt>
                <c:pt idx="1">
                  <c:v>Srpen</c:v>
                </c:pt>
                <c:pt idx="2">
                  <c:v>Září</c:v>
                </c:pt>
              </c:strCache>
            </c:strRef>
          </c:cat>
          <c:val>
            <c:numRef>
              <c:f>('8.5'!$B$29,'8.5'!$D$29,'8.5'!$F$29)</c:f>
              <c:numCache>
                <c:formatCode>#,##0.0</c:formatCode>
                <c:ptCount val="3"/>
                <c:pt idx="0">
                  <c:v>13.8</c:v>
                </c:pt>
                <c:pt idx="1">
                  <c:v>14.4</c:v>
                </c:pt>
                <c:pt idx="2">
                  <c:v>58.8</c:v>
                </c:pt>
              </c:numCache>
            </c:numRef>
          </c:val>
        </c:ser>
        <c:ser>
          <c:idx val="4"/>
          <c:order val="4"/>
          <c:tx>
            <c:strRef>
              <c:f>'8.5'!$A$30</c:f>
              <c:strCache>
                <c:ptCount val="1"/>
                <c:pt idx="0">
                  <c:v>Zemědělství a lesnictví</c:v>
                </c:pt>
              </c:strCache>
            </c:strRef>
          </c:tx>
          <c:invertIfNegative val="0"/>
          <c:cat>
            <c:strRef>
              <c:f>'8.5'!$B$2:$D$2</c:f>
              <c:strCache>
                <c:ptCount val="3"/>
                <c:pt idx="0">
                  <c:v>Červenec</c:v>
                </c:pt>
                <c:pt idx="1">
                  <c:v>Srpen</c:v>
                </c:pt>
                <c:pt idx="2">
                  <c:v>Září</c:v>
                </c:pt>
              </c:strCache>
            </c:strRef>
          </c:cat>
          <c:val>
            <c:numRef>
              <c:f>('8.5'!$B$30,'8.5'!$D$30,'8.5'!$F$30)</c:f>
              <c:numCache>
                <c:formatCode>#,##0.0</c:formatCode>
                <c:ptCount val="3"/>
                <c:pt idx="0">
                  <c:v>509.05</c:v>
                </c:pt>
                <c:pt idx="1">
                  <c:v>627.48</c:v>
                </c:pt>
                <c:pt idx="2">
                  <c:v>618.76400000000001</c:v>
                </c:pt>
              </c:numCache>
            </c:numRef>
          </c:val>
        </c:ser>
        <c:ser>
          <c:idx val="5"/>
          <c:order val="5"/>
          <c:tx>
            <c:strRef>
              <c:f>'8.5'!$A$31</c:f>
              <c:strCache>
                <c:ptCount val="1"/>
                <c:pt idx="0">
                  <c:v>Domácnosti</c:v>
                </c:pt>
              </c:strCache>
            </c:strRef>
          </c:tx>
          <c:invertIfNegative val="0"/>
          <c:cat>
            <c:strRef>
              <c:f>'8.5'!$B$2:$D$2</c:f>
              <c:strCache>
                <c:ptCount val="3"/>
                <c:pt idx="0">
                  <c:v>Červenec</c:v>
                </c:pt>
                <c:pt idx="1">
                  <c:v>Srpen</c:v>
                </c:pt>
                <c:pt idx="2">
                  <c:v>Září</c:v>
                </c:pt>
              </c:strCache>
            </c:strRef>
          </c:cat>
          <c:val>
            <c:numRef>
              <c:f>('8.5'!$B$31,'8.5'!$D$31,'8.5'!$F$31)</c:f>
              <c:numCache>
                <c:formatCode>#,##0.0</c:formatCode>
                <c:ptCount val="3"/>
                <c:pt idx="0">
                  <c:v>15735.704999999998</c:v>
                </c:pt>
                <c:pt idx="1">
                  <c:v>14888.324000000002</c:v>
                </c:pt>
                <c:pt idx="2">
                  <c:v>20625.674999999996</c:v>
                </c:pt>
              </c:numCache>
            </c:numRef>
          </c:val>
        </c:ser>
        <c:ser>
          <c:idx val="6"/>
          <c:order val="6"/>
          <c:tx>
            <c:strRef>
              <c:f>'8.5'!$A$32</c:f>
              <c:strCache>
                <c:ptCount val="1"/>
                <c:pt idx="0">
                  <c:v>Obchod, služby, školství, zdravotnictví</c:v>
                </c:pt>
              </c:strCache>
            </c:strRef>
          </c:tx>
          <c:invertIfNegative val="0"/>
          <c:cat>
            <c:strRef>
              <c:f>'8.5'!$B$2:$D$2</c:f>
              <c:strCache>
                <c:ptCount val="3"/>
                <c:pt idx="0">
                  <c:v>Červenec</c:v>
                </c:pt>
                <c:pt idx="1">
                  <c:v>Srpen</c:v>
                </c:pt>
                <c:pt idx="2">
                  <c:v>Září</c:v>
                </c:pt>
              </c:strCache>
            </c:strRef>
          </c:cat>
          <c:val>
            <c:numRef>
              <c:f>('8.5'!$B$32,'8.5'!$D$32,'8.5'!$F$32)</c:f>
              <c:numCache>
                <c:formatCode>#,##0.0</c:formatCode>
                <c:ptCount val="3"/>
                <c:pt idx="0">
                  <c:v>4175.5709999999999</c:v>
                </c:pt>
                <c:pt idx="1">
                  <c:v>4006.01</c:v>
                </c:pt>
                <c:pt idx="2">
                  <c:v>7006.5339999999997</c:v>
                </c:pt>
              </c:numCache>
            </c:numRef>
          </c:val>
        </c:ser>
        <c:ser>
          <c:idx val="7"/>
          <c:order val="7"/>
          <c:tx>
            <c:strRef>
              <c:f>'8.5'!$A$33</c:f>
              <c:strCache>
                <c:ptCount val="1"/>
                <c:pt idx="0">
                  <c:v>Ostatní</c:v>
                </c:pt>
              </c:strCache>
            </c:strRef>
          </c:tx>
          <c:invertIfNegative val="0"/>
          <c:cat>
            <c:strRef>
              <c:f>'8.5'!$B$2:$D$2</c:f>
              <c:strCache>
                <c:ptCount val="3"/>
                <c:pt idx="0">
                  <c:v>Červenec</c:v>
                </c:pt>
                <c:pt idx="1">
                  <c:v>Srpen</c:v>
                </c:pt>
                <c:pt idx="2">
                  <c:v>Září</c:v>
                </c:pt>
              </c:strCache>
            </c:strRef>
          </c:cat>
          <c:val>
            <c:numRef>
              <c:f>('8.5'!$B$33,'8.5'!$D$33,'8.5'!$F$33)</c:f>
              <c:numCache>
                <c:formatCode>#,##0.0</c:formatCode>
                <c:ptCount val="3"/>
                <c:pt idx="0">
                  <c:v>0</c:v>
                </c:pt>
                <c:pt idx="1">
                  <c:v>0</c:v>
                </c:pt>
                <c:pt idx="2">
                  <c:v>0.7</c:v>
                </c:pt>
              </c:numCache>
            </c:numRef>
          </c:val>
        </c:ser>
        <c:dLbls>
          <c:showLegendKey val="0"/>
          <c:showVal val="0"/>
          <c:showCatName val="0"/>
          <c:showSerName val="0"/>
          <c:showPercent val="0"/>
          <c:showBubbleSize val="0"/>
        </c:dLbls>
        <c:gapWidth val="150"/>
        <c:overlap val="100"/>
        <c:axId val="217178880"/>
        <c:axId val="217180416"/>
      </c:barChart>
      <c:catAx>
        <c:axId val="217178880"/>
        <c:scaling>
          <c:orientation val="minMax"/>
        </c:scaling>
        <c:delete val="0"/>
        <c:axPos val="b"/>
        <c:numFmt formatCode="General" sourceLinked="1"/>
        <c:majorTickMark val="none"/>
        <c:minorTickMark val="none"/>
        <c:tickLblPos val="nextTo"/>
        <c:txPr>
          <a:bodyPr/>
          <a:lstStyle/>
          <a:p>
            <a:pPr>
              <a:defRPr sz="900"/>
            </a:pPr>
            <a:endParaRPr lang="cs-CZ"/>
          </a:p>
        </c:txPr>
        <c:crossAx val="217180416"/>
        <c:crosses val="autoZero"/>
        <c:auto val="1"/>
        <c:lblAlgn val="ctr"/>
        <c:lblOffset val="100"/>
        <c:noMultiLvlLbl val="0"/>
      </c:catAx>
      <c:valAx>
        <c:axId val="217180416"/>
        <c:scaling>
          <c:orientation val="minMax"/>
          <c:max val="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7178880"/>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'8.5'!$G$38</c:f>
              <c:strCache>
                <c:ptCount val="1"/>
                <c:pt idx="0">
                  <c:v>dodávkách ČR</c:v>
                </c:pt>
              </c:strCache>
            </c:strRef>
          </c:tx>
          <c:invertIfNegative val="0"/>
          <c:val>
            <c:numRef>
              <c:f>'8.5'!$H$38</c:f>
              <c:numCache>
                <c:formatCode>0.0%</c:formatCode>
                <c:ptCount val="1"/>
                <c:pt idx="0">
                  <c:v>1.2097375627499294E-2</c:v>
                </c:pt>
              </c:numCache>
            </c:numRef>
          </c:val>
        </c:ser>
        <c:ser>
          <c:idx val="1"/>
          <c:order val="1"/>
          <c:tx>
            <c:strRef>
              <c:f>'8.5'!$G$37</c:f>
              <c:strCache>
                <c:ptCount val="1"/>
                <c:pt idx="0">
                  <c:v>výrobě</c:v>
                </c:pt>
              </c:strCache>
            </c:strRef>
          </c:tx>
          <c:invertIfNegative val="0"/>
          <c:val>
            <c:numRef>
              <c:f>'8.5'!$H$37</c:f>
              <c:numCache>
                <c:formatCode>0.0%</c:formatCode>
                <c:ptCount val="1"/>
                <c:pt idx="0">
                  <c:v>1.9677905773293355E-2</c:v>
                </c:pt>
              </c:numCache>
            </c:numRef>
          </c:val>
        </c:ser>
        <c:ser>
          <c:idx val="0"/>
          <c:order val="2"/>
          <c:tx>
            <c:strRef>
              <c:f>'8.5'!$G$36</c:f>
              <c:strCache>
                <c:ptCount val="1"/>
                <c:pt idx="0">
                  <c:v>instalovaném výkonu</c:v>
                </c:pt>
              </c:strCache>
            </c:strRef>
          </c:tx>
          <c:invertIfNegative val="0"/>
          <c:val>
            <c:numRef>
              <c:f>'8.5'!$H$36</c:f>
              <c:numCache>
                <c:formatCode>0.0%</c:formatCode>
                <c:ptCount val="1"/>
                <c:pt idx="0">
                  <c:v>0.10484589375267273</c:v>
                </c:pt>
              </c:numCache>
            </c:numRef>
          </c:val>
        </c:ser>
        <c:dLbls>
          <c:showLegendKey val="0"/>
          <c:showVal val="0"/>
          <c:showCatName val="0"/>
          <c:showSerName val="0"/>
          <c:showPercent val="0"/>
          <c:showBubbleSize val="0"/>
        </c:dLbls>
        <c:gapWidth val="150"/>
        <c:axId val="217210240"/>
        <c:axId val="217220224"/>
      </c:barChart>
      <c:catAx>
        <c:axId val="217210240"/>
        <c:scaling>
          <c:orientation val="minMax"/>
        </c:scaling>
        <c:delete val="1"/>
        <c:axPos val="l"/>
        <c:numFmt formatCode="0.0%" sourceLinked="1"/>
        <c:majorTickMark val="none"/>
        <c:minorTickMark val="none"/>
        <c:tickLblPos val="nextTo"/>
        <c:crossAx val="217220224"/>
        <c:crosses val="autoZero"/>
        <c:auto val="1"/>
        <c:lblAlgn val="ctr"/>
        <c:lblOffset val="100"/>
        <c:noMultiLvlLbl val="0"/>
      </c:catAx>
      <c:valAx>
        <c:axId val="21722022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17210240"/>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[G</a:t>
            </a:r>
            <a:r>
              <a:rPr lang="cs-CZ" sz="1000"/>
              <a:t>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'8.5'!$A$9</c:f>
              <c:strCache>
                <c:ptCount val="1"/>
                <c:pt idx="0">
                  <c:v>Biomasa</c:v>
                </c:pt>
              </c:strCache>
            </c:strRef>
          </c:tx>
          <c:invertIfNegative val="0"/>
          <c:cat>
            <c:strRef>
              <c:f>'8.5'!$B$2:$D$2</c:f>
              <c:strCache>
                <c:ptCount val="3"/>
                <c:pt idx="0">
                  <c:v>Červenec</c:v>
                </c:pt>
                <c:pt idx="1">
                  <c:v>Srpen</c:v>
                </c:pt>
                <c:pt idx="2">
                  <c:v>Září</c:v>
                </c:pt>
              </c:strCache>
            </c:strRef>
          </c:cat>
          <c:val>
            <c:numRef>
              <c:f>('8.5'!$B$9,'8.5'!$D$9,'8.5'!$F$9)</c:f>
              <c:numCache>
                <c:formatCode>#,##0.0</c:formatCode>
                <c:ptCount val="3"/>
                <c:pt idx="0">
                  <c:v>8884</c:v>
                </c:pt>
                <c:pt idx="1">
                  <c:v>7357</c:v>
                </c:pt>
                <c:pt idx="2">
                  <c:v>10959.4</c:v>
                </c:pt>
              </c:numCache>
            </c:numRef>
          </c:val>
        </c:ser>
        <c:ser>
          <c:idx val="1"/>
          <c:order val="1"/>
          <c:tx>
            <c:strRef>
              <c:f>'8.5'!$A$10</c:f>
              <c:strCache>
                <c:ptCount val="1"/>
                <c:pt idx="0">
                  <c:v>Bioplyn</c:v>
                </c:pt>
              </c:strCache>
            </c:strRef>
          </c:tx>
          <c:invertIfNegative val="0"/>
          <c:cat>
            <c:strRef>
              <c:f>'8.5'!$B$2:$D$2</c:f>
              <c:strCache>
                <c:ptCount val="3"/>
                <c:pt idx="0">
                  <c:v>Červenec</c:v>
                </c:pt>
                <c:pt idx="1">
                  <c:v>Srpen</c:v>
                </c:pt>
                <c:pt idx="2">
                  <c:v>Září</c:v>
                </c:pt>
              </c:strCache>
            </c:strRef>
          </c:cat>
          <c:val>
            <c:numRef>
              <c:f>('8.5'!$B$10,'8.5'!$D$10,'8.5'!$F$10)</c:f>
              <c:numCache>
                <c:formatCode>#,##0.0</c:formatCode>
                <c:ptCount val="3"/>
                <c:pt idx="0">
                  <c:v>3725.5460000000003</c:v>
                </c:pt>
                <c:pt idx="1">
                  <c:v>3110.8020000000001</c:v>
                </c:pt>
                <c:pt idx="2">
                  <c:v>3481.7650000000003</c:v>
                </c:pt>
              </c:numCache>
            </c:numRef>
          </c:val>
        </c:ser>
        <c:ser>
          <c:idx val="2"/>
          <c:order val="2"/>
          <c:tx>
            <c:strRef>
              <c:f>'8.5'!$A$11</c:f>
              <c:strCache>
                <c:ptCount val="1"/>
                <c:pt idx="0">
                  <c:v>Černé uhlí</c:v>
                </c:pt>
              </c:strCache>
            </c:strRef>
          </c:tx>
          <c:invertIfNegative val="0"/>
          <c:cat>
            <c:strRef>
              <c:f>'8.5'!$B$2:$D$2</c:f>
              <c:strCache>
                <c:ptCount val="3"/>
                <c:pt idx="0">
                  <c:v>Červenec</c:v>
                </c:pt>
                <c:pt idx="1">
                  <c:v>Srpen</c:v>
                </c:pt>
                <c:pt idx="2">
                  <c:v>Září</c:v>
                </c:pt>
              </c:strCache>
            </c:strRef>
          </c:cat>
          <c:val>
            <c:numRef>
              <c:f>('8.5'!$B$11,'8.5'!$D$11,'8.5'!$F$11)</c:f>
              <c:numCache>
                <c:formatCode>#,##0.0</c:formatCode>
                <c:ptCount val="3"/>
                <c:pt idx="0">
                  <c:v>0</c:v>
                </c:pt>
                <c:pt idx="1">
                  <c:v>0</c:v>
                </c:pt>
                <c:pt idx="2">
                  <c:v>0</c:v>
                </c:pt>
              </c:numCache>
            </c:numRef>
          </c:val>
        </c:ser>
        <c:ser>
          <c:idx val="3"/>
          <c:order val="3"/>
          <c:tx>
            <c:strRef>
              <c:f>'8.5'!$A$12</c:f>
              <c:strCache>
                <c:ptCount val="1"/>
                <c:pt idx="0">
                  <c:v>Elektrická energie</c:v>
                </c:pt>
              </c:strCache>
            </c:strRef>
          </c:tx>
          <c:invertIfNegative val="0"/>
          <c:cat>
            <c:strRef>
              <c:f>'8.5'!$B$2:$D$2</c:f>
              <c:strCache>
                <c:ptCount val="3"/>
                <c:pt idx="0">
                  <c:v>Červenec</c:v>
                </c:pt>
                <c:pt idx="1">
                  <c:v>Srpen</c:v>
                </c:pt>
                <c:pt idx="2">
                  <c:v>Září</c:v>
                </c:pt>
              </c:strCache>
            </c:strRef>
          </c:cat>
          <c:val>
            <c:numRef>
              <c:f>('8.5'!$B$12,'8.5'!$D$12,'8.5'!$F$12)</c:f>
              <c:numCache>
                <c:formatCode>#,##0.0</c:formatCode>
                <c:ptCount val="3"/>
                <c:pt idx="0">
                  <c:v>1</c:v>
                </c:pt>
                <c:pt idx="1">
                  <c:v>4</c:v>
                </c:pt>
                <c:pt idx="2">
                  <c:v>9</c:v>
                </c:pt>
              </c:numCache>
            </c:numRef>
          </c:val>
        </c:ser>
        <c:ser>
          <c:idx val="4"/>
          <c:order val="4"/>
          <c:tx>
            <c:strRef>
              <c:f>'8.5'!$A$13</c:f>
              <c:strCache>
                <c:ptCount val="1"/>
                <c:pt idx="0">
                  <c:v>Energie prostředí (tepelné čerpadlo)</c:v>
                </c:pt>
              </c:strCache>
            </c:strRef>
          </c:tx>
          <c:invertIfNegative val="0"/>
          <c:cat>
            <c:strRef>
              <c:f>'8.5'!$B$2:$D$2</c:f>
              <c:strCache>
                <c:ptCount val="3"/>
                <c:pt idx="0">
                  <c:v>Červenec</c:v>
                </c:pt>
                <c:pt idx="1">
                  <c:v>Srpen</c:v>
                </c:pt>
                <c:pt idx="2">
                  <c:v>Září</c:v>
                </c:pt>
              </c:strCache>
            </c:strRef>
          </c:cat>
          <c:val>
            <c:numRef>
              <c:f>('8.5'!$B$13,'8.5'!$D$13,'8.5'!$F$13)</c:f>
              <c:numCache>
                <c:formatCode>#,##0.0</c:formatCode>
                <c:ptCount val="3"/>
                <c:pt idx="0">
                  <c:v>0</c:v>
                </c:pt>
                <c:pt idx="1">
                  <c:v>0</c:v>
                </c:pt>
                <c:pt idx="2">
                  <c:v>0</c:v>
                </c:pt>
              </c:numCache>
            </c:numRef>
          </c:val>
        </c:ser>
        <c:ser>
          <c:idx val="5"/>
          <c:order val="5"/>
          <c:tx>
            <c:strRef>
              <c:f>'8.5'!$A$14</c:f>
              <c:strCache>
                <c:ptCount val="1"/>
                <c:pt idx="0">
                  <c:v>Energie Slunce (solární kolektor)</c:v>
                </c:pt>
              </c:strCache>
            </c:strRef>
          </c:tx>
          <c:invertIfNegative val="0"/>
          <c:cat>
            <c:strRef>
              <c:f>'8.5'!$B$2:$D$2</c:f>
              <c:strCache>
                <c:ptCount val="3"/>
                <c:pt idx="0">
                  <c:v>Červenec</c:v>
                </c:pt>
                <c:pt idx="1">
                  <c:v>Srpen</c:v>
                </c:pt>
                <c:pt idx="2">
                  <c:v>Září</c:v>
                </c:pt>
              </c:strCache>
            </c:strRef>
          </c:cat>
          <c:val>
            <c:numRef>
              <c:f>('8.5'!$B$14,'8.5'!$D$14,'8.5'!$F$14)</c:f>
              <c:numCache>
                <c:formatCode>#,##0.0</c:formatCode>
                <c:ptCount val="3"/>
                <c:pt idx="0">
                  <c:v>21.8</c:v>
                </c:pt>
                <c:pt idx="1">
                  <c:v>23.5</c:v>
                </c:pt>
                <c:pt idx="2">
                  <c:v>17.7</c:v>
                </c:pt>
              </c:numCache>
            </c:numRef>
          </c:val>
        </c:ser>
        <c:ser>
          <c:idx val="6"/>
          <c:order val="6"/>
          <c:tx>
            <c:strRef>
              <c:f>'8.5'!$A$15</c:f>
              <c:strCache>
                <c:ptCount val="1"/>
                <c:pt idx="0">
                  <c:v>Hnědé uhlí</c:v>
                </c:pt>
              </c:strCache>
            </c:strRef>
          </c:tx>
          <c:invertIfNegative val="0"/>
          <c:cat>
            <c:strRef>
              <c:f>'8.5'!$B$2:$D$2</c:f>
              <c:strCache>
                <c:ptCount val="3"/>
                <c:pt idx="0">
                  <c:v>Červenec</c:v>
                </c:pt>
                <c:pt idx="1">
                  <c:v>Srpen</c:v>
                </c:pt>
                <c:pt idx="2">
                  <c:v>Září</c:v>
                </c:pt>
              </c:strCache>
            </c:strRef>
          </c:cat>
          <c:val>
            <c:numRef>
              <c:f>('8.5'!$B$15,'8.5'!$D$15,'8.5'!$F$15)</c:f>
              <c:numCache>
                <c:formatCode>#,##0.0</c:formatCode>
                <c:ptCount val="3"/>
                <c:pt idx="0">
                  <c:v>468</c:v>
                </c:pt>
                <c:pt idx="1">
                  <c:v>447</c:v>
                </c:pt>
                <c:pt idx="2">
                  <c:v>4577.1980000000003</c:v>
                </c:pt>
              </c:numCache>
            </c:numRef>
          </c:val>
        </c:ser>
        <c:ser>
          <c:idx val="7"/>
          <c:order val="7"/>
          <c:tx>
            <c:strRef>
              <c:f>'8.5'!$A$16</c:f>
              <c:strCache>
                <c:ptCount val="1"/>
                <c:pt idx="0">
                  <c:v>Jaderné palivo</c:v>
                </c:pt>
              </c:strCache>
            </c:strRef>
          </c:tx>
          <c:invertIfNegative val="0"/>
          <c:cat>
            <c:strRef>
              <c:f>'8.5'!$B$2:$D$2</c:f>
              <c:strCache>
                <c:ptCount val="3"/>
                <c:pt idx="0">
                  <c:v>Červenec</c:v>
                </c:pt>
                <c:pt idx="1">
                  <c:v>Srpen</c:v>
                </c:pt>
                <c:pt idx="2">
                  <c:v>Září</c:v>
                </c:pt>
              </c:strCache>
            </c:strRef>
          </c:cat>
          <c:val>
            <c:numRef>
              <c:f>('8.5'!$B$16,'8.5'!$D$16,'8.5'!$F$16)</c:f>
              <c:numCache>
                <c:formatCode>#,##0.0</c:formatCode>
                <c:ptCount val="3"/>
                <c:pt idx="0">
                  <c:v>1314.19</c:v>
                </c:pt>
                <c:pt idx="1">
                  <c:v>1311.48</c:v>
                </c:pt>
                <c:pt idx="2">
                  <c:v>1577.3</c:v>
                </c:pt>
              </c:numCache>
            </c:numRef>
          </c:val>
        </c:ser>
        <c:ser>
          <c:idx val="8"/>
          <c:order val="8"/>
          <c:tx>
            <c:strRef>
              <c:f>'8.5'!$A$17</c:f>
              <c:strCache>
                <c:ptCount val="1"/>
                <c:pt idx="0">
                  <c:v>Koks</c:v>
                </c:pt>
              </c:strCache>
            </c:strRef>
          </c:tx>
          <c:invertIfNegative val="0"/>
          <c:cat>
            <c:strRef>
              <c:f>'8.5'!$B$2:$D$2</c:f>
              <c:strCache>
                <c:ptCount val="3"/>
                <c:pt idx="0">
                  <c:v>Červenec</c:v>
                </c:pt>
                <c:pt idx="1">
                  <c:v>Srpen</c:v>
                </c:pt>
                <c:pt idx="2">
                  <c:v>Září</c:v>
                </c:pt>
              </c:strCache>
            </c:strRef>
          </c:cat>
          <c:val>
            <c:numRef>
              <c:f>('8.5'!$B$17,'8.5'!$D$17,'8.5'!$F$17)</c:f>
              <c:numCache>
                <c:formatCode>#,##0.0</c:formatCode>
                <c:ptCount val="3"/>
                <c:pt idx="0">
                  <c:v>0</c:v>
                </c:pt>
                <c:pt idx="1">
                  <c:v>0</c:v>
                </c:pt>
                <c:pt idx="2">
                  <c:v>0</c:v>
                </c:pt>
              </c:numCache>
            </c:numRef>
          </c:val>
        </c:ser>
        <c:ser>
          <c:idx val="9"/>
          <c:order val="9"/>
          <c:tx>
            <c:strRef>
              <c:f>'8.5'!$A$18</c:f>
              <c:strCache>
                <c:ptCount val="1"/>
                <c:pt idx="0">
                  <c:v>Odpadní teplo</c:v>
                </c:pt>
              </c:strCache>
            </c:strRef>
          </c:tx>
          <c:invertIfNegative val="0"/>
          <c:cat>
            <c:strRef>
              <c:f>'8.5'!$B$2:$D$2</c:f>
              <c:strCache>
                <c:ptCount val="3"/>
                <c:pt idx="0">
                  <c:v>Červenec</c:v>
                </c:pt>
                <c:pt idx="1">
                  <c:v>Srpen</c:v>
                </c:pt>
                <c:pt idx="2">
                  <c:v>Září</c:v>
                </c:pt>
              </c:strCache>
            </c:strRef>
          </c:cat>
          <c:val>
            <c:numRef>
              <c:f>('8.5'!$B$18,'8.5'!$D$18,'8.5'!$F$18)</c:f>
              <c:numCache>
                <c:formatCode>#,##0.0</c:formatCode>
                <c:ptCount val="3"/>
                <c:pt idx="0">
                  <c:v>1473.6289999999999</c:v>
                </c:pt>
                <c:pt idx="1">
                  <c:v>2122.819</c:v>
                </c:pt>
                <c:pt idx="2">
                  <c:v>2075.0050000000001</c:v>
                </c:pt>
              </c:numCache>
            </c:numRef>
          </c:val>
        </c:ser>
        <c:ser>
          <c:idx val="10"/>
          <c:order val="10"/>
          <c:tx>
            <c:strRef>
              <c:f>'8.5'!$A$19</c:f>
              <c:strCache>
                <c:ptCount val="1"/>
                <c:pt idx="0">
                  <c:v>Ostatní kapalná paliva</c:v>
                </c:pt>
              </c:strCache>
            </c:strRef>
          </c:tx>
          <c:invertIfNegative val="0"/>
          <c:cat>
            <c:strRef>
              <c:f>'8.5'!$B$2:$D$2</c:f>
              <c:strCache>
                <c:ptCount val="3"/>
                <c:pt idx="0">
                  <c:v>Červenec</c:v>
                </c:pt>
                <c:pt idx="1">
                  <c:v>Srpen</c:v>
                </c:pt>
                <c:pt idx="2">
                  <c:v>Září</c:v>
                </c:pt>
              </c:strCache>
            </c:strRef>
          </c:cat>
          <c:val>
            <c:numRef>
              <c:f>('8.5'!$B$19,'8.5'!$D$19,'8.5'!$F$19)</c:f>
              <c:numCache>
                <c:formatCode>#,##0.0</c:formatCode>
                <c:ptCount val="3"/>
                <c:pt idx="0">
                  <c:v>0</c:v>
                </c:pt>
                <c:pt idx="1">
                  <c:v>0</c:v>
                </c:pt>
                <c:pt idx="2">
                  <c:v>0</c:v>
                </c:pt>
              </c:numCache>
            </c:numRef>
          </c:val>
        </c:ser>
        <c:ser>
          <c:idx val="11"/>
          <c:order val="11"/>
          <c:tx>
            <c:strRef>
              <c:f>'8.5'!$A$20</c:f>
              <c:strCache>
                <c:ptCount val="1"/>
                <c:pt idx="0">
                  <c:v>Ostatní pevná paliva</c:v>
                </c:pt>
              </c:strCache>
            </c:strRef>
          </c:tx>
          <c:invertIfNegative val="0"/>
          <c:cat>
            <c:strRef>
              <c:f>'8.5'!$B$2:$D$2</c:f>
              <c:strCache>
                <c:ptCount val="3"/>
                <c:pt idx="0">
                  <c:v>Červenec</c:v>
                </c:pt>
                <c:pt idx="1">
                  <c:v>Srpen</c:v>
                </c:pt>
                <c:pt idx="2">
                  <c:v>Září</c:v>
                </c:pt>
              </c:strCache>
            </c:strRef>
          </c:cat>
          <c:val>
            <c:numRef>
              <c:f>('8.5'!$B$20,'8.5'!$D$20,'8.5'!$F$20)</c:f>
              <c:numCache>
                <c:formatCode>#,##0.0</c:formatCode>
                <c:ptCount val="3"/>
                <c:pt idx="0">
                  <c:v>145</c:v>
                </c:pt>
                <c:pt idx="1">
                  <c:v>122</c:v>
                </c:pt>
                <c:pt idx="2">
                  <c:v>132</c:v>
                </c:pt>
              </c:numCache>
            </c:numRef>
          </c:val>
        </c:ser>
        <c:ser>
          <c:idx val="12"/>
          <c:order val="12"/>
          <c:tx>
            <c:strRef>
              <c:f>'8.5'!$A$21</c:f>
              <c:strCache>
                <c:ptCount val="1"/>
                <c:pt idx="0">
                  <c:v>Ostatní plyny</c:v>
                </c:pt>
              </c:strCache>
            </c:strRef>
          </c:tx>
          <c:invertIfNegative val="0"/>
          <c:cat>
            <c:strRef>
              <c:f>'8.5'!$B$2:$D$2</c:f>
              <c:strCache>
                <c:ptCount val="3"/>
                <c:pt idx="0">
                  <c:v>Červenec</c:v>
                </c:pt>
                <c:pt idx="1">
                  <c:v>Srpen</c:v>
                </c:pt>
                <c:pt idx="2">
                  <c:v>Září</c:v>
                </c:pt>
              </c:strCache>
            </c:strRef>
          </c:cat>
          <c:val>
            <c:numRef>
              <c:f>('8.5'!$B$21,'8.5'!$D$21,'8.5'!$F$21)</c:f>
              <c:numCache>
                <c:formatCode>#,##0.0</c:formatCode>
                <c:ptCount val="3"/>
                <c:pt idx="0">
                  <c:v>0</c:v>
                </c:pt>
                <c:pt idx="1">
                  <c:v>0</c:v>
                </c:pt>
                <c:pt idx="2">
                  <c:v>0</c:v>
                </c:pt>
              </c:numCache>
            </c:numRef>
          </c:val>
        </c:ser>
        <c:ser>
          <c:idx val="13"/>
          <c:order val="13"/>
          <c:tx>
            <c:strRef>
              <c:f>'8.5'!$A$22</c:f>
              <c:strCache>
                <c:ptCount val="1"/>
                <c:pt idx="0">
                  <c:v>Ostatní</c:v>
                </c:pt>
              </c:strCache>
            </c:strRef>
          </c:tx>
          <c:invertIfNegative val="0"/>
          <c:cat>
            <c:strRef>
              <c:f>'8.5'!$B$2:$D$2</c:f>
              <c:strCache>
                <c:ptCount val="3"/>
                <c:pt idx="0">
                  <c:v>Červenec</c:v>
                </c:pt>
                <c:pt idx="1">
                  <c:v>Srpen</c:v>
                </c:pt>
                <c:pt idx="2">
                  <c:v>Září</c:v>
                </c:pt>
              </c:strCache>
            </c:strRef>
          </c:cat>
          <c:val>
            <c:numRef>
              <c:f>('8.5'!$B$22,'8.5'!$D$22,'8.5'!$F$22)</c:f>
              <c:numCache>
                <c:formatCode>#,##0.0</c:formatCode>
                <c:ptCount val="3"/>
                <c:pt idx="0">
                  <c:v>0</c:v>
                </c:pt>
                <c:pt idx="1">
                  <c:v>0</c:v>
                </c:pt>
                <c:pt idx="2">
                  <c:v>0</c:v>
                </c:pt>
              </c:numCache>
            </c:numRef>
          </c:val>
        </c:ser>
        <c:ser>
          <c:idx val="14"/>
          <c:order val="14"/>
          <c:tx>
            <c:strRef>
              <c:f>'8.5'!$A$23</c:f>
              <c:strCache>
                <c:ptCount val="1"/>
                <c:pt idx="0">
                  <c:v>Topné oleje</c:v>
                </c:pt>
              </c:strCache>
            </c:strRef>
          </c:tx>
          <c:invertIfNegative val="0"/>
          <c:cat>
            <c:strRef>
              <c:f>'8.5'!$B$2:$D$2</c:f>
              <c:strCache>
                <c:ptCount val="3"/>
                <c:pt idx="0">
                  <c:v>Červenec</c:v>
                </c:pt>
                <c:pt idx="1">
                  <c:v>Srpen</c:v>
                </c:pt>
                <c:pt idx="2">
                  <c:v>Září</c:v>
                </c:pt>
              </c:strCache>
            </c:strRef>
          </c:cat>
          <c:val>
            <c:numRef>
              <c:f>('8.5'!$B$23,'8.5'!$D$23,'8.5'!$F$23)</c:f>
              <c:numCache>
                <c:formatCode>#,##0.0</c:formatCode>
                <c:ptCount val="3"/>
                <c:pt idx="0">
                  <c:v>1099</c:v>
                </c:pt>
                <c:pt idx="1">
                  <c:v>947</c:v>
                </c:pt>
                <c:pt idx="2">
                  <c:v>454</c:v>
                </c:pt>
              </c:numCache>
            </c:numRef>
          </c:val>
        </c:ser>
        <c:ser>
          <c:idx val="15"/>
          <c:order val="15"/>
          <c:tx>
            <c:strRef>
              <c:f>'8.5'!$A$24</c:f>
              <c:strCache>
                <c:ptCount val="1"/>
                <c:pt idx="0">
                  <c:v>Zemní plyn</c:v>
                </c:pt>
              </c:strCache>
            </c:strRef>
          </c:tx>
          <c:invertIfNegative val="0"/>
          <c:cat>
            <c:strRef>
              <c:f>'8.5'!$B$2:$D$2</c:f>
              <c:strCache>
                <c:ptCount val="3"/>
                <c:pt idx="0">
                  <c:v>Červenec</c:v>
                </c:pt>
                <c:pt idx="1">
                  <c:v>Srpen</c:v>
                </c:pt>
                <c:pt idx="2">
                  <c:v>Září</c:v>
                </c:pt>
              </c:strCache>
            </c:strRef>
          </c:cat>
          <c:val>
            <c:numRef>
              <c:f>('8.5'!$B$24,'8.5'!$D$24,'8.5'!$F$24)</c:f>
              <c:numCache>
                <c:formatCode>#,##0.0</c:formatCode>
                <c:ptCount val="3"/>
                <c:pt idx="0">
                  <c:v>19345.474999999995</c:v>
                </c:pt>
                <c:pt idx="1">
                  <c:v>17452.205999999998</c:v>
                </c:pt>
                <c:pt idx="2">
                  <c:v>22985.091999999997</c:v>
                </c:pt>
              </c:numCache>
            </c:numRef>
          </c:val>
        </c:ser>
        <c:dLbls>
          <c:showLegendKey val="0"/>
          <c:showVal val="0"/>
          <c:showCatName val="0"/>
          <c:showSerName val="0"/>
          <c:showPercent val="0"/>
          <c:showBubbleSize val="0"/>
        </c:dLbls>
        <c:gapWidth val="150"/>
        <c:overlap val="100"/>
        <c:axId val="217371776"/>
        <c:axId val="217373312"/>
      </c:barChart>
      <c:catAx>
        <c:axId val="217371776"/>
        <c:scaling>
          <c:orientation val="minMax"/>
        </c:scaling>
        <c:delete val="0"/>
        <c:axPos val="b"/>
        <c:numFmt formatCode="General" sourceLinked="1"/>
        <c:majorTickMark val="none"/>
        <c:minorTickMark val="none"/>
        <c:tickLblPos val="nextTo"/>
        <c:txPr>
          <a:bodyPr/>
          <a:lstStyle/>
          <a:p>
            <a:pPr>
              <a:defRPr sz="900"/>
            </a:pPr>
            <a:endParaRPr lang="cs-CZ"/>
          </a:p>
        </c:txPr>
        <c:crossAx val="217373312"/>
        <c:crosses val="autoZero"/>
        <c:auto val="1"/>
        <c:lblAlgn val="ctr"/>
        <c:lblOffset val="100"/>
        <c:noMultiLvlLbl val="0"/>
      </c:catAx>
      <c:valAx>
        <c:axId val="217373312"/>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7371776"/>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'8.6'!$M$9:$M$24</c:f>
              <c:numCache>
                <c:formatCode>0.0%</c:formatCode>
                <c:ptCount val="16"/>
              </c:numCache>
            </c:numRef>
          </c:cat>
          <c:val>
            <c:numRef>
              <c:f>'8.6'!$M$9:$M$24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'8.6'!$M$26:$M$33</c:f>
              <c:numCache>
                <c:formatCode>#,##0.0</c:formatCode>
                <c:ptCount val="8"/>
              </c:numCache>
            </c:numRef>
          </c:cat>
          <c:val>
            <c:numRef>
              <c:f>'8.6'!$M$26:$M$33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'8.6'!$A$26</c:f>
              <c:strCache>
                <c:ptCount val="1"/>
                <c:pt idx="0">
                  <c:v>Průmysl</c:v>
                </c:pt>
              </c:strCache>
            </c:strRef>
          </c:tx>
          <c:invertIfNegative val="0"/>
          <c:cat>
            <c:strRef>
              <c:f>'8.6'!$B$2:$D$2</c:f>
              <c:strCache>
                <c:ptCount val="3"/>
                <c:pt idx="0">
                  <c:v>Červenec</c:v>
                </c:pt>
                <c:pt idx="1">
                  <c:v>Srpen</c:v>
                </c:pt>
                <c:pt idx="2">
                  <c:v>Září</c:v>
                </c:pt>
              </c:strCache>
            </c:strRef>
          </c:cat>
          <c:val>
            <c:numRef>
              <c:f>('8.6'!$B$26,'8.6'!$D$26,'8.6'!$F$26)</c:f>
              <c:numCache>
                <c:formatCode>#,##0.0</c:formatCode>
                <c:ptCount val="3"/>
                <c:pt idx="0">
                  <c:v>36431.428999999996</c:v>
                </c:pt>
                <c:pt idx="1">
                  <c:v>30881.034</c:v>
                </c:pt>
                <c:pt idx="2">
                  <c:v>38959.784</c:v>
                </c:pt>
              </c:numCache>
            </c:numRef>
          </c:val>
        </c:ser>
        <c:ser>
          <c:idx val="1"/>
          <c:order val="1"/>
          <c:tx>
            <c:strRef>
              <c:f>'8.6'!$A$27</c:f>
              <c:strCache>
                <c:ptCount val="1"/>
                <c:pt idx="0">
                  <c:v>Energetika</c:v>
                </c:pt>
              </c:strCache>
            </c:strRef>
          </c:tx>
          <c:invertIfNegative val="0"/>
          <c:cat>
            <c:strRef>
              <c:f>'8.6'!$B$2:$D$2</c:f>
              <c:strCache>
                <c:ptCount val="3"/>
                <c:pt idx="0">
                  <c:v>Červenec</c:v>
                </c:pt>
                <c:pt idx="1">
                  <c:v>Srpen</c:v>
                </c:pt>
                <c:pt idx="2">
                  <c:v>Září</c:v>
                </c:pt>
              </c:strCache>
            </c:strRef>
          </c:cat>
          <c:val>
            <c:numRef>
              <c:f>('8.6'!$B$27,'8.6'!$D$27,'8.6'!$F$27)</c:f>
              <c:numCache>
                <c:formatCode>#,##0.0</c:formatCode>
                <c:ptCount val="3"/>
                <c:pt idx="0">
                  <c:v>441.34</c:v>
                </c:pt>
                <c:pt idx="1">
                  <c:v>521.05999999999995</c:v>
                </c:pt>
                <c:pt idx="2">
                  <c:v>607.27</c:v>
                </c:pt>
              </c:numCache>
            </c:numRef>
          </c:val>
        </c:ser>
        <c:ser>
          <c:idx val="2"/>
          <c:order val="2"/>
          <c:tx>
            <c:strRef>
              <c:f>'8.6'!$A$28</c:f>
              <c:strCache>
                <c:ptCount val="1"/>
                <c:pt idx="0">
                  <c:v>Doprava</c:v>
                </c:pt>
              </c:strCache>
            </c:strRef>
          </c:tx>
          <c:invertIfNegative val="0"/>
          <c:cat>
            <c:strRef>
              <c:f>'8.6'!$B$2:$D$2</c:f>
              <c:strCache>
                <c:ptCount val="3"/>
                <c:pt idx="0">
                  <c:v>Červenec</c:v>
                </c:pt>
                <c:pt idx="1">
                  <c:v>Srpen</c:v>
                </c:pt>
                <c:pt idx="2">
                  <c:v>Září</c:v>
                </c:pt>
              </c:strCache>
            </c:strRef>
          </c:cat>
          <c:val>
            <c:numRef>
              <c:f>('8.6'!$B$28,'8.6'!$D$28,'8.6'!$F$28)</c:f>
              <c:numCache>
                <c:formatCode>#,##0.0</c:formatCode>
                <c:ptCount val="3"/>
                <c:pt idx="0">
                  <c:v>93.2</c:v>
                </c:pt>
                <c:pt idx="1">
                  <c:v>71.900000000000006</c:v>
                </c:pt>
                <c:pt idx="2">
                  <c:v>87.6</c:v>
                </c:pt>
              </c:numCache>
            </c:numRef>
          </c:val>
        </c:ser>
        <c:ser>
          <c:idx val="3"/>
          <c:order val="3"/>
          <c:tx>
            <c:strRef>
              <c:f>'8.6'!$A$29</c:f>
              <c:strCache>
                <c:ptCount val="1"/>
                <c:pt idx="0">
                  <c:v>Stavebnictví</c:v>
                </c:pt>
              </c:strCache>
            </c:strRef>
          </c:tx>
          <c:invertIfNegative val="0"/>
          <c:cat>
            <c:strRef>
              <c:f>'8.6'!$B$2:$D$2</c:f>
              <c:strCache>
                <c:ptCount val="3"/>
                <c:pt idx="0">
                  <c:v>Červenec</c:v>
                </c:pt>
                <c:pt idx="1">
                  <c:v>Srpen</c:v>
                </c:pt>
                <c:pt idx="2">
                  <c:v>Září</c:v>
                </c:pt>
              </c:strCache>
            </c:strRef>
          </c:cat>
          <c:val>
            <c:numRef>
              <c:f>('8.6'!$B$29,'8.6'!$D$29,'8.6'!$F$29)</c:f>
              <c:numCache>
                <c:formatCode>#,##0.0</c:formatCode>
                <c:ptCount val="3"/>
                <c:pt idx="0">
                  <c:v>7</c:v>
                </c:pt>
                <c:pt idx="1">
                  <c:v>7</c:v>
                </c:pt>
                <c:pt idx="2">
                  <c:v>32</c:v>
                </c:pt>
              </c:numCache>
            </c:numRef>
          </c:val>
        </c:ser>
        <c:ser>
          <c:idx val="4"/>
          <c:order val="4"/>
          <c:tx>
            <c:strRef>
              <c:f>'8.6'!$A$30</c:f>
              <c:strCache>
                <c:ptCount val="1"/>
                <c:pt idx="0">
                  <c:v>Zemědělství a lesnictví</c:v>
                </c:pt>
              </c:strCache>
            </c:strRef>
          </c:tx>
          <c:invertIfNegative val="0"/>
          <c:cat>
            <c:strRef>
              <c:f>'8.6'!$B$2:$D$2</c:f>
              <c:strCache>
                <c:ptCount val="3"/>
                <c:pt idx="0">
                  <c:v>Červenec</c:v>
                </c:pt>
                <c:pt idx="1">
                  <c:v>Srpen</c:v>
                </c:pt>
                <c:pt idx="2">
                  <c:v>Září</c:v>
                </c:pt>
              </c:strCache>
            </c:strRef>
          </c:cat>
          <c:val>
            <c:numRef>
              <c:f>('8.6'!$B$30,'8.6'!$D$30,'8.6'!$F$30)</c:f>
              <c:numCache>
                <c:formatCode>#,##0.0</c:formatCode>
                <c:ptCount val="3"/>
                <c:pt idx="0">
                  <c:v>0</c:v>
                </c:pt>
                <c:pt idx="1">
                  <c:v>0</c:v>
                </c:pt>
                <c:pt idx="2">
                  <c:v>0</c:v>
                </c:pt>
              </c:numCache>
            </c:numRef>
          </c:val>
        </c:ser>
        <c:ser>
          <c:idx val="5"/>
          <c:order val="5"/>
          <c:tx>
            <c:strRef>
              <c:f>'8.6'!$A$31</c:f>
              <c:strCache>
                <c:ptCount val="1"/>
                <c:pt idx="0">
                  <c:v>Domácnosti</c:v>
                </c:pt>
              </c:strCache>
            </c:strRef>
          </c:tx>
          <c:invertIfNegative val="0"/>
          <c:cat>
            <c:strRef>
              <c:f>'8.6'!$B$2:$D$2</c:f>
              <c:strCache>
                <c:ptCount val="3"/>
                <c:pt idx="0">
                  <c:v>Červenec</c:v>
                </c:pt>
                <c:pt idx="1">
                  <c:v>Srpen</c:v>
                </c:pt>
                <c:pt idx="2">
                  <c:v>Září</c:v>
                </c:pt>
              </c:strCache>
            </c:strRef>
          </c:cat>
          <c:val>
            <c:numRef>
              <c:f>('8.6'!$B$31,'8.6'!$D$31,'8.6'!$F$31)</c:f>
              <c:numCache>
                <c:formatCode>#,##0.0</c:formatCode>
                <c:ptCount val="3"/>
                <c:pt idx="0">
                  <c:v>16156.959999999997</c:v>
                </c:pt>
                <c:pt idx="1">
                  <c:v>13265.87</c:v>
                </c:pt>
                <c:pt idx="2">
                  <c:v>20054.46</c:v>
                </c:pt>
              </c:numCache>
            </c:numRef>
          </c:val>
        </c:ser>
        <c:ser>
          <c:idx val="6"/>
          <c:order val="6"/>
          <c:tx>
            <c:strRef>
              <c:f>'8.6'!$A$32</c:f>
              <c:strCache>
                <c:ptCount val="1"/>
                <c:pt idx="0">
                  <c:v>Obchod, služby, školství, zdravotnictví</c:v>
                </c:pt>
              </c:strCache>
            </c:strRef>
          </c:tx>
          <c:invertIfNegative val="0"/>
          <c:cat>
            <c:strRef>
              <c:f>'8.6'!$B$2:$D$2</c:f>
              <c:strCache>
                <c:ptCount val="3"/>
                <c:pt idx="0">
                  <c:v>Červenec</c:v>
                </c:pt>
                <c:pt idx="1">
                  <c:v>Srpen</c:v>
                </c:pt>
                <c:pt idx="2">
                  <c:v>Září</c:v>
                </c:pt>
              </c:strCache>
            </c:strRef>
          </c:cat>
          <c:val>
            <c:numRef>
              <c:f>('8.6'!$B$32,'8.6'!$D$32,'8.6'!$F$32)</c:f>
              <c:numCache>
                <c:formatCode>#,##0.0</c:formatCode>
                <c:ptCount val="3"/>
                <c:pt idx="0">
                  <c:v>7043.2129999999997</c:v>
                </c:pt>
                <c:pt idx="1">
                  <c:v>6084.99</c:v>
                </c:pt>
                <c:pt idx="2">
                  <c:v>9637.51</c:v>
                </c:pt>
              </c:numCache>
            </c:numRef>
          </c:val>
        </c:ser>
        <c:ser>
          <c:idx val="7"/>
          <c:order val="7"/>
          <c:tx>
            <c:strRef>
              <c:f>'8.6'!$A$33</c:f>
              <c:strCache>
                <c:ptCount val="1"/>
                <c:pt idx="0">
                  <c:v>Ostatní</c:v>
                </c:pt>
              </c:strCache>
            </c:strRef>
          </c:tx>
          <c:invertIfNegative val="0"/>
          <c:cat>
            <c:strRef>
              <c:f>'8.6'!$B$2:$D$2</c:f>
              <c:strCache>
                <c:ptCount val="3"/>
                <c:pt idx="0">
                  <c:v>Červenec</c:v>
                </c:pt>
                <c:pt idx="1">
                  <c:v>Srpen</c:v>
                </c:pt>
                <c:pt idx="2">
                  <c:v>Září</c:v>
                </c:pt>
              </c:strCache>
            </c:strRef>
          </c:cat>
          <c:val>
            <c:numRef>
              <c:f>('8.6'!$B$33,'8.6'!$D$33,'8.6'!$F$33)</c:f>
              <c:numCache>
                <c:formatCode>#,##0.0</c:formatCode>
                <c:ptCount val="3"/>
                <c:pt idx="0">
                  <c:v>577.86900000000003</c:v>
                </c:pt>
                <c:pt idx="1">
                  <c:v>399.69900000000001</c:v>
                </c:pt>
                <c:pt idx="2">
                  <c:v>950.16799999999989</c:v>
                </c:pt>
              </c:numCache>
            </c:numRef>
          </c:val>
        </c:ser>
        <c:dLbls>
          <c:showLegendKey val="0"/>
          <c:showVal val="0"/>
          <c:showCatName val="0"/>
          <c:showSerName val="0"/>
          <c:showPercent val="0"/>
          <c:showBubbleSize val="0"/>
        </c:dLbls>
        <c:gapWidth val="150"/>
        <c:overlap val="100"/>
        <c:axId val="217928064"/>
        <c:axId val="217929600"/>
      </c:barChart>
      <c:catAx>
        <c:axId val="217928064"/>
        <c:scaling>
          <c:orientation val="minMax"/>
        </c:scaling>
        <c:delete val="0"/>
        <c:axPos val="b"/>
        <c:numFmt formatCode="General" sourceLinked="1"/>
        <c:majorTickMark val="none"/>
        <c:minorTickMark val="none"/>
        <c:tickLblPos val="nextTo"/>
        <c:txPr>
          <a:bodyPr/>
          <a:lstStyle/>
          <a:p>
            <a:pPr>
              <a:defRPr sz="900"/>
            </a:pPr>
            <a:endParaRPr lang="cs-CZ"/>
          </a:p>
        </c:txPr>
        <c:crossAx val="217929600"/>
        <c:crosses val="autoZero"/>
        <c:auto val="1"/>
        <c:lblAlgn val="ctr"/>
        <c:lblOffset val="100"/>
        <c:noMultiLvlLbl val="0"/>
      </c:catAx>
      <c:valAx>
        <c:axId val="217929600"/>
        <c:scaling>
          <c:orientation val="minMax"/>
          <c:max val="14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7928064"/>
        <c:crosses val="autoZero"/>
        <c:crossBetween val="between"/>
        <c:majorUnit val="2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dodávkách tepla</a:t>
            </a:r>
          </a:p>
        </c:rich>
      </c:tx>
      <c:layout/>
      <c:overlay val="0"/>
    </c:title>
    <c:autoTitleDeleted val="0"/>
    <c:plotArea>
      <c:layout>
        <c:manualLayout>
          <c:layoutTarget val="inner"/>
          <c:xMode val="edge"/>
          <c:yMode val="edge"/>
          <c:x val="0.18930606060606062"/>
          <c:y val="0.16804238258877435"/>
          <c:w val="0.63742323232323228"/>
          <c:h val="0.72285108820160371"/>
        </c:manualLayout>
      </c:layout>
      <c:doughnutChart>
        <c:varyColors val="1"/>
        <c:ser>
          <c:idx val="0"/>
          <c:order val="0"/>
          <c:dLbls>
            <c:dLbl>
              <c:idx val="1"/>
              <c:layout>
                <c:manualLayout>
                  <c:x val="6.7348484848484852E-2"/>
                  <c:y val="-0.1163802978235968"/>
                </c:manualLayout>
              </c:layout>
              <c:numFmt formatCode="0.0%" sourceLinked="0"/>
              <c:spPr/>
              <c:txPr>
                <a:bodyPr/>
                <a:lstStyle/>
                <a:p>
                  <a:pPr>
                    <a:defRPr sz="900"/>
                  </a:pPr>
                  <a:endParaRPr lang="cs-CZ"/>
                </a:p>
              </c:txPr>
              <c:showLegendKey val="0"/>
              <c:showVal val="0"/>
              <c:showCatName val="0"/>
              <c:showSerName val="0"/>
              <c:showPercent val="1"/>
              <c:showBubbleSize val="0"/>
            </c:dLbl>
            <c:dLbl>
              <c:idx val="3"/>
              <c:delete val="1"/>
            </c:dLbl>
            <c:dLbl>
              <c:idx val="4"/>
              <c:delete val="1"/>
            </c:dLbl>
            <c:dLbl>
              <c:idx val="5"/>
              <c:delete val="1"/>
            </c:dLbl>
            <c:dLbl>
              <c:idx val="7"/>
              <c:layout>
                <c:manualLayout>
                  <c:x val="-5.131313131313131E-2"/>
                  <c:y val="0.12729095074455898"/>
                </c:manualLayout>
              </c:layout>
              <c:numFmt formatCode="0.0%" sourceLinked="0"/>
              <c:spPr/>
              <c:txPr>
                <a:bodyPr/>
                <a:lstStyle/>
                <a:p>
                  <a:pPr>
                    <a:defRPr sz="900"/>
                  </a:pPr>
                  <a:endParaRPr lang="cs-CZ"/>
                </a:p>
              </c:txPr>
              <c:showLegendKey val="0"/>
              <c:showVal val="0"/>
              <c:showCatName val="0"/>
              <c:showSerName val="0"/>
              <c:showPercent val="1"/>
              <c:showBubbleSize val="0"/>
            </c:dLbl>
            <c:dLbl>
              <c:idx val="8"/>
              <c:delete val="1"/>
            </c:dLbl>
            <c:dLbl>
              <c:idx val="9"/>
              <c:layout>
                <c:manualLayout>
                  <c:x val="9.6212121212121207E-3"/>
                  <c:y val="0"/>
                </c:manualLayout>
              </c:layout>
              <c:tx>
                <c:rich>
                  <a:bodyPr/>
                  <a:lstStyle/>
                  <a:p>
                    <a:pPr>
                      <a:defRPr sz="900"/>
                    </a:pPr>
                    <a:r>
                      <a:rPr lang="en-US"/>
                      <a:t>1%</a:t>
                    </a:r>
                  </a:p>
                </c:rich>
              </c:tx>
              <c:numFmt formatCode="0.0%" sourceLinked="0"/>
              <c:spPr/>
              <c:showLegendKey val="0"/>
              <c:showVal val="0"/>
              <c:showCatName val="0"/>
              <c:showSerName val="0"/>
              <c:showPercent val="1"/>
              <c:showBubbleSize val="0"/>
            </c:dLbl>
            <c:dLbl>
              <c:idx val="10"/>
              <c:layout>
                <c:manualLayout>
                  <c:x val="-8.9798232323232322E-2"/>
                  <c:y val="9.4558991981672391E-2"/>
                </c:manualLayout>
              </c:layout>
              <c:numFmt formatCode="0.0%" sourceLinked="0"/>
              <c:spPr/>
              <c:txPr>
                <a:bodyPr/>
                <a:lstStyle/>
                <a:p>
                  <a:pPr>
                    <a:defRPr sz="900"/>
                  </a:pPr>
                  <a:endParaRPr lang="cs-CZ"/>
                </a:p>
              </c:txPr>
              <c:showLegendKey val="0"/>
              <c:showVal val="0"/>
              <c:showCatName val="0"/>
              <c:showSerName val="0"/>
              <c:showPercent val="1"/>
              <c:showBubbleSize val="0"/>
            </c:dLbl>
            <c:dLbl>
              <c:idx val="13"/>
              <c:delete val="1"/>
            </c:dLbl>
            <c:dLbl>
              <c:idx val="14"/>
              <c:layout>
                <c:manualLayout>
                  <c:x val="-0.1314901515151515"/>
                  <c:y val="3.6368843069873999E-3"/>
                </c:manualLayout>
              </c:layout>
              <c:numFmt formatCode="0.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'5.1'!$B$25:$B$40</c:f>
              <c:numCache>
                <c:formatCode>#,##0.0</c:formatCode>
                <c:ptCount val="16"/>
                <c:pt idx="0">
                  <c:v>752.45820900000012</c:v>
                </c:pt>
                <c:pt idx="1">
                  <c:v>79.922386999999986</c:v>
                </c:pt>
                <c:pt idx="2">
                  <c:v>766.26120100000003</c:v>
                </c:pt>
                <c:pt idx="3">
                  <c:v>3.8922780000000001</c:v>
                </c:pt>
                <c:pt idx="4">
                  <c:v>1.5100600000000002</c:v>
                </c:pt>
                <c:pt idx="5">
                  <c:v>0.18770999999999999</c:v>
                </c:pt>
                <c:pt idx="6">
                  <c:v>3922.6748589999997</c:v>
                </c:pt>
                <c:pt idx="7">
                  <c:v>20.907679999999999</c:v>
                </c:pt>
                <c:pt idx="8">
                  <c:v>4.2290000000000001E-3</c:v>
                </c:pt>
                <c:pt idx="9">
                  <c:v>156.88341400000002</c:v>
                </c:pt>
                <c:pt idx="10">
                  <c:v>14.651835</c:v>
                </c:pt>
                <c:pt idx="11">
                  <c:v>604.84228199999995</c:v>
                </c:pt>
                <c:pt idx="12">
                  <c:v>830.43682899999999</c:v>
                </c:pt>
                <c:pt idx="13">
                  <c:v>0</c:v>
                </c:pt>
                <c:pt idx="14">
                  <c:v>19.455215000000003</c:v>
                </c:pt>
                <c:pt idx="15">
                  <c:v>2385.3328435436242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'8.6'!$G$38</c:f>
              <c:strCache>
                <c:ptCount val="1"/>
                <c:pt idx="0">
                  <c:v>dodávkách ČR</c:v>
                </c:pt>
              </c:strCache>
            </c:strRef>
          </c:tx>
          <c:invertIfNegative val="0"/>
          <c:val>
            <c:numRef>
              <c:f>'8.6'!$H$38</c:f>
              <c:numCache>
                <c:formatCode>0.0%</c:formatCode>
                <c:ptCount val="1"/>
                <c:pt idx="0">
                  <c:v>3.6523009693571605E-2</c:v>
                </c:pt>
              </c:numCache>
            </c:numRef>
          </c:val>
        </c:ser>
        <c:ser>
          <c:idx val="1"/>
          <c:order val="1"/>
          <c:tx>
            <c:strRef>
              <c:f>'8.6'!$G$37</c:f>
              <c:strCache>
                <c:ptCount val="1"/>
                <c:pt idx="0">
                  <c:v>výrobě</c:v>
                </c:pt>
              </c:strCache>
            </c:strRef>
          </c:tx>
          <c:invertIfNegative val="0"/>
          <c:val>
            <c:numRef>
              <c:f>'8.6'!$H$37</c:f>
              <c:numCache>
                <c:formatCode>0.0%</c:formatCode>
                <c:ptCount val="1"/>
                <c:pt idx="0">
                  <c:v>2.4039222603532005E-2</c:v>
                </c:pt>
              </c:numCache>
            </c:numRef>
          </c:val>
        </c:ser>
        <c:ser>
          <c:idx val="0"/>
          <c:order val="2"/>
          <c:tx>
            <c:strRef>
              <c:f>'8.6'!$G$36</c:f>
              <c:strCache>
                <c:ptCount val="1"/>
                <c:pt idx="0">
                  <c:v>instalovaném výkonu</c:v>
                </c:pt>
              </c:strCache>
            </c:strRef>
          </c:tx>
          <c:invertIfNegative val="0"/>
          <c:val>
            <c:numRef>
              <c:f>'8.6'!$H$36</c:f>
              <c:numCache>
                <c:formatCode>0.0%</c:formatCode>
                <c:ptCount val="1"/>
                <c:pt idx="0">
                  <c:v>1.893955040760277E-2</c:v>
                </c:pt>
              </c:numCache>
            </c:numRef>
          </c:val>
        </c:ser>
        <c:dLbls>
          <c:showLegendKey val="0"/>
          <c:showVal val="0"/>
          <c:showCatName val="0"/>
          <c:showSerName val="0"/>
          <c:showPercent val="0"/>
          <c:showBubbleSize val="0"/>
        </c:dLbls>
        <c:gapWidth val="150"/>
        <c:axId val="217967616"/>
        <c:axId val="217969408"/>
      </c:barChart>
      <c:catAx>
        <c:axId val="217967616"/>
        <c:scaling>
          <c:orientation val="minMax"/>
        </c:scaling>
        <c:delete val="1"/>
        <c:axPos val="l"/>
        <c:numFmt formatCode="0.0%" sourceLinked="1"/>
        <c:majorTickMark val="none"/>
        <c:minorTickMark val="none"/>
        <c:tickLblPos val="nextTo"/>
        <c:crossAx val="217969408"/>
        <c:crosses val="autoZero"/>
        <c:auto val="1"/>
        <c:lblAlgn val="ctr"/>
        <c:lblOffset val="100"/>
        <c:noMultiLvlLbl val="0"/>
      </c:catAx>
      <c:valAx>
        <c:axId val="2179694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17967616"/>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'8.6'!$A$9</c:f>
              <c:strCache>
                <c:ptCount val="1"/>
                <c:pt idx="0">
                  <c:v>Biomasa</c:v>
                </c:pt>
              </c:strCache>
            </c:strRef>
          </c:tx>
          <c:invertIfNegative val="0"/>
          <c:cat>
            <c:strRef>
              <c:f>'8.6'!$B$2:$D$2</c:f>
              <c:strCache>
                <c:ptCount val="3"/>
                <c:pt idx="0">
                  <c:v>Červenec</c:v>
                </c:pt>
                <c:pt idx="1">
                  <c:v>Srpen</c:v>
                </c:pt>
                <c:pt idx="2">
                  <c:v>Září</c:v>
                </c:pt>
              </c:strCache>
            </c:strRef>
          </c:cat>
          <c:val>
            <c:numRef>
              <c:f>('8.6'!$B$9,'8.6'!$D$9,'8.6'!$F$9)</c:f>
              <c:numCache>
                <c:formatCode>#,##0.0</c:formatCode>
                <c:ptCount val="3"/>
                <c:pt idx="0">
                  <c:v>6669.51</c:v>
                </c:pt>
                <c:pt idx="1">
                  <c:v>140</c:v>
                </c:pt>
                <c:pt idx="2">
                  <c:v>33904.22</c:v>
                </c:pt>
              </c:numCache>
            </c:numRef>
          </c:val>
        </c:ser>
        <c:ser>
          <c:idx val="1"/>
          <c:order val="1"/>
          <c:tx>
            <c:strRef>
              <c:f>'8.6'!$A$10</c:f>
              <c:strCache>
                <c:ptCount val="1"/>
                <c:pt idx="0">
                  <c:v>Bioplyn</c:v>
                </c:pt>
              </c:strCache>
            </c:strRef>
          </c:tx>
          <c:invertIfNegative val="0"/>
          <c:cat>
            <c:strRef>
              <c:f>'8.6'!$B$2:$D$2</c:f>
              <c:strCache>
                <c:ptCount val="3"/>
                <c:pt idx="0">
                  <c:v>Červenec</c:v>
                </c:pt>
                <c:pt idx="1">
                  <c:v>Srpen</c:v>
                </c:pt>
                <c:pt idx="2">
                  <c:v>Září</c:v>
                </c:pt>
              </c:strCache>
            </c:strRef>
          </c:cat>
          <c:val>
            <c:numRef>
              <c:f>('8.6'!$B$10,'8.6'!$D$10,'8.6'!$F$10)</c:f>
              <c:numCache>
                <c:formatCode>#,##0.0</c:formatCode>
                <c:ptCount val="3"/>
                <c:pt idx="0">
                  <c:v>4211.8899999999994</c:v>
                </c:pt>
                <c:pt idx="1">
                  <c:v>2666.748</c:v>
                </c:pt>
                <c:pt idx="2">
                  <c:v>3785.2579999999998</c:v>
                </c:pt>
              </c:numCache>
            </c:numRef>
          </c:val>
        </c:ser>
        <c:ser>
          <c:idx val="2"/>
          <c:order val="2"/>
          <c:tx>
            <c:strRef>
              <c:f>'8.6'!$A$11</c:f>
              <c:strCache>
                <c:ptCount val="1"/>
                <c:pt idx="0">
                  <c:v>Černé uhlí</c:v>
                </c:pt>
              </c:strCache>
            </c:strRef>
          </c:tx>
          <c:invertIfNegative val="0"/>
          <c:cat>
            <c:strRef>
              <c:f>'8.6'!$B$2:$D$2</c:f>
              <c:strCache>
                <c:ptCount val="3"/>
                <c:pt idx="0">
                  <c:v>Červenec</c:v>
                </c:pt>
                <c:pt idx="1">
                  <c:v>Srpen</c:v>
                </c:pt>
                <c:pt idx="2">
                  <c:v>Září</c:v>
                </c:pt>
              </c:strCache>
            </c:strRef>
          </c:cat>
          <c:val>
            <c:numRef>
              <c:f>('8.6'!$B$11,'8.6'!$D$11,'8.6'!$F$11)</c:f>
              <c:numCache>
                <c:formatCode>#,##0.0</c:formatCode>
                <c:ptCount val="3"/>
                <c:pt idx="0">
                  <c:v>0</c:v>
                </c:pt>
                <c:pt idx="1">
                  <c:v>0</c:v>
                </c:pt>
                <c:pt idx="2">
                  <c:v>0</c:v>
                </c:pt>
              </c:numCache>
            </c:numRef>
          </c:val>
        </c:ser>
        <c:ser>
          <c:idx val="3"/>
          <c:order val="3"/>
          <c:tx>
            <c:strRef>
              <c:f>'8.6'!$A$12</c:f>
              <c:strCache>
                <c:ptCount val="1"/>
                <c:pt idx="0">
                  <c:v>Elektrická energie</c:v>
                </c:pt>
              </c:strCache>
            </c:strRef>
          </c:tx>
          <c:invertIfNegative val="0"/>
          <c:cat>
            <c:strRef>
              <c:f>'8.6'!$B$2:$D$2</c:f>
              <c:strCache>
                <c:ptCount val="3"/>
                <c:pt idx="0">
                  <c:v>Červenec</c:v>
                </c:pt>
                <c:pt idx="1">
                  <c:v>Srpen</c:v>
                </c:pt>
                <c:pt idx="2">
                  <c:v>Září</c:v>
                </c:pt>
              </c:strCache>
            </c:strRef>
          </c:cat>
          <c:val>
            <c:numRef>
              <c:f>('8.6'!$B$12,'8.6'!$D$12,'8.6'!$F$12)</c:f>
              <c:numCache>
                <c:formatCode>#,##0.0</c:formatCode>
                <c:ptCount val="3"/>
                <c:pt idx="0">
                  <c:v>0</c:v>
                </c:pt>
                <c:pt idx="1">
                  <c:v>0</c:v>
                </c:pt>
                <c:pt idx="2">
                  <c:v>0</c:v>
                </c:pt>
              </c:numCache>
            </c:numRef>
          </c:val>
        </c:ser>
        <c:ser>
          <c:idx val="4"/>
          <c:order val="4"/>
          <c:tx>
            <c:strRef>
              <c:f>'8.6'!$A$13</c:f>
              <c:strCache>
                <c:ptCount val="1"/>
                <c:pt idx="0">
                  <c:v>Energie prostředí (tepelné čerpadlo)</c:v>
                </c:pt>
              </c:strCache>
            </c:strRef>
          </c:tx>
          <c:invertIfNegative val="0"/>
          <c:cat>
            <c:strRef>
              <c:f>'8.6'!$B$2:$D$2</c:f>
              <c:strCache>
                <c:ptCount val="3"/>
                <c:pt idx="0">
                  <c:v>Červenec</c:v>
                </c:pt>
                <c:pt idx="1">
                  <c:v>Srpen</c:v>
                </c:pt>
                <c:pt idx="2">
                  <c:v>Září</c:v>
                </c:pt>
              </c:strCache>
            </c:strRef>
          </c:cat>
          <c:val>
            <c:numRef>
              <c:f>('8.6'!$B$13,'8.6'!$D$13,'8.6'!$F$13)</c:f>
              <c:numCache>
                <c:formatCode>#,##0.0</c:formatCode>
                <c:ptCount val="3"/>
                <c:pt idx="0">
                  <c:v>0</c:v>
                </c:pt>
                <c:pt idx="1">
                  <c:v>0</c:v>
                </c:pt>
                <c:pt idx="2">
                  <c:v>0</c:v>
                </c:pt>
              </c:numCache>
            </c:numRef>
          </c:val>
        </c:ser>
        <c:ser>
          <c:idx val="5"/>
          <c:order val="5"/>
          <c:tx>
            <c:strRef>
              <c:f>'8.6'!$A$14</c:f>
              <c:strCache>
                <c:ptCount val="1"/>
                <c:pt idx="0">
                  <c:v>Energie Slunce (solární kolektor)</c:v>
                </c:pt>
              </c:strCache>
            </c:strRef>
          </c:tx>
          <c:invertIfNegative val="0"/>
          <c:cat>
            <c:strRef>
              <c:f>'8.6'!$B$2:$D$2</c:f>
              <c:strCache>
                <c:ptCount val="3"/>
                <c:pt idx="0">
                  <c:v>Červenec</c:v>
                </c:pt>
                <c:pt idx="1">
                  <c:v>Srpen</c:v>
                </c:pt>
                <c:pt idx="2">
                  <c:v>Září</c:v>
                </c:pt>
              </c:strCache>
            </c:strRef>
          </c:cat>
          <c:val>
            <c:numRef>
              <c:f>('8.6'!$B$14,'8.6'!$D$14,'8.6'!$F$14)</c:f>
              <c:numCache>
                <c:formatCode>#,##0.0</c:formatCode>
                <c:ptCount val="3"/>
                <c:pt idx="0">
                  <c:v>0</c:v>
                </c:pt>
                <c:pt idx="1">
                  <c:v>0</c:v>
                </c:pt>
                <c:pt idx="2">
                  <c:v>0</c:v>
                </c:pt>
              </c:numCache>
            </c:numRef>
          </c:val>
        </c:ser>
        <c:ser>
          <c:idx val="6"/>
          <c:order val="6"/>
          <c:tx>
            <c:strRef>
              <c:f>'8.6'!$A$15</c:f>
              <c:strCache>
                <c:ptCount val="1"/>
                <c:pt idx="0">
                  <c:v>Hnědé uhlí</c:v>
                </c:pt>
              </c:strCache>
            </c:strRef>
          </c:tx>
          <c:invertIfNegative val="0"/>
          <c:cat>
            <c:strRef>
              <c:f>'8.6'!$B$2:$D$2</c:f>
              <c:strCache>
                <c:ptCount val="3"/>
                <c:pt idx="0">
                  <c:v>Červenec</c:v>
                </c:pt>
                <c:pt idx="1">
                  <c:v>Srpen</c:v>
                </c:pt>
                <c:pt idx="2">
                  <c:v>Září</c:v>
                </c:pt>
              </c:strCache>
            </c:strRef>
          </c:cat>
          <c:val>
            <c:numRef>
              <c:f>('8.6'!$B$15,'8.6'!$D$15,'8.6'!$F$15)</c:f>
              <c:numCache>
                <c:formatCode>#,##0.0</c:formatCode>
                <c:ptCount val="3"/>
                <c:pt idx="0">
                  <c:v>60284.08</c:v>
                </c:pt>
                <c:pt idx="1">
                  <c:v>67675.63</c:v>
                </c:pt>
                <c:pt idx="2">
                  <c:v>56210.32</c:v>
                </c:pt>
              </c:numCache>
            </c:numRef>
          </c:val>
        </c:ser>
        <c:ser>
          <c:idx val="7"/>
          <c:order val="7"/>
          <c:tx>
            <c:strRef>
              <c:f>'8.6'!$A$16</c:f>
              <c:strCache>
                <c:ptCount val="1"/>
                <c:pt idx="0">
                  <c:v>Jaderné palivo</c:v>
                </c:pt>
              </c:strCache>
            </c:strRef>
          </c:tx>
          <c:invertIfNegative val="0"/>
          <c:cat>
            <c:strRef>
              <c:f>'8.6'!$B$2:$D$2</c:f>
              <c:strCache>
                <c:ptCount val="3"/>
                <c:pt idx="0">
                  <c:v>Červenec</c:v>
                </c:pt>
                <c:pt idx="1">
                  <c:v>Srpen</c:v>
                </c:pt>
                <c:pt idx="2">
                  <c:v>Září</c:v>
                </c:pt>
              </c:strCache>
            </c:strRef>
          </c:cat>
          <c:val>
            <c:numRef>
              <c:f>('8.6'!$B$16,'8.6'!$D$16,'8.6'!$F$16)</c:f>
              <c:numCache>
                <c:formatCode>#,##0.0</c:formatCode>
                <c:ptCount val="3"/>
                <c:pt idx="0">
                  <c:v>0</c:v>
                </c:pt>
                <c:pt idx="1">
                  <c:v>0</c:v>
                </c:pt>
                <c:pt idx="2">
                  <c:v>0</c:v>
                </c:pt>
              </c:numCache>
            </c:numRef>
          </c:val>
        </c:ser>
        <c:ser>
          <c:idx val="8"/>
          <c:order val="8"/>
          <c:tx>
            <c:strRef>
              <c:f>'8.6'!$A$17</c:f>
              <c:strCache>
                <c:ptCount val="1"/>
                <c:pt idx="0">
                  <c:v>Koks</c:v>
                </c:pt>
              </c:strCache>
            </c:strRef>
          </c:tx>
          <c:invertIfNegative val="0"/>
          <c:cat>
            <c:strRef>
              <c:f>'8.6'!$B$2:$D$2</c:f>
              <c:strCache>
                <c:ptCount val="3"/>
                <c:pt idx="0">
                  <c:v>Červenec</c:v>
                </c:pt>
                <c:pt idx="1">
                  <c:v>Srpen</c:v>
                </c:pt>
                <c:pt idx="2">
                  <c:v>Září</c:v>
                </c:pt>
              </c:strCache>
            </c:strRef>
          </c:cat>
          <c:val>
            <c:numRef>
              <c:f>('8.6'!$B$17,'8.6'!$D$17,'8.6'!$F$17)</c:f>
              <c:numCache>
                <c:formatCode>#,##0.0</c:formatCode>
                <c:ptCount val="3"/>
                <c:pt idx="0">
                  <c:v>0</c:v>
                </c:pt>
                <c:pt idx="1">
                  <c:v>0</c:v>
                </c:pt>
                <c:pt idx="2">
                  <c:v>0</c:v>
                </c:pt>
              </c:numCache>
            </c:numRef>
          </c:val>
        </c:ser>
        <c:ser>
          <c:idx val="9"/>
          <c:order val="9"/>
          <c:tx>
            <c:strRef>
              <c:f>'8.6'!$A$18</c:f>
              <c:strCache>
                <c:ptCount val="1"/>
                <c:pt idx="0">
                  <c:v>Odpadní teplo</c:v>
                </c:pt>
              </c:strCache>
            </c:strRef>
          </c:tx>
          <c:invertIfNegative val="0"/>
          <c:cat>
            <c:strRef>
              <c:f>'8.6'!$B$2:$D$2</c:f>
              <c:strCache>
                <c:ptCount val="3"/>
                <c:pt idx="0">
                  <c:v>Červenec</c:v>
                </c:pt>
                <c:pt idx="1">
                  <c:v>Srpen</c:v>
                </c:pt>
                <c:pt idx="2">
                  <c:v>Září</c:v>
                </c:pt>
              </c:strCache>
            </c:strRef>
          </c:cat>
          <c:val>
            <c:numRef>
              <c:f>('8.6'!$B$18,'8.6'!$D$18,'8.6'!$F$18)</c:f>
              <c:numCache>
                <c:formatCode>#,##0.0</c:formatCode>
                <c:ptCount val="3"/>
                <c:pt idx="0">
                  <c:v>0</c:v>
                </c:pt>
                <c:pt idx="1">
                  <c:v>0</c:v>
                </c:pt>
                <c:pt idx="2">
                  <c:v>0</c:v>
                </c:pt>
              </c:numCache>
            </c:numRef>
          </c:val>
        </c:ser>
        <c:ser>
          <c:idx val="10"/>
          <c:order val="10"/>
          <c:tx>
            <c:strRef>
              <c:f>'8.6'!$A$19</c:f>
              <c:strCache>
                <c:ptCount val="1"/>
                <c:pt idx="0">
                  <c:v>Ostatní kapalná paliva</c:v>
                </c:pt>
              </c:strCache>
            </c:strRef>
          </c:tx>
          <c:invertIfNegative val="0"/>
          <c:cat>
            <c:strRef>
              <c:f>'8.6'!$B$2:$D$2</c:f>
              <c:strCache>
                <c:ptCount val="3"/>
                <c:pt idx="0">
                  <c:v>Červenec</c:v>
                </c:pt>
                <c:pt idx="1">
                  <c:v>Srpen</c:v>
                </c:pt>
                <c:pt idx="2">
                  <c:v>Září</c:v>
                </c:pt>
              </c:strCache>
            </c:strRef>
          </c:cat>
          <c:val>
            <c:numRef>
              <c:f>('8.6'!$B$19,'8.6'!$D$19,'8.6'!$F$19)</c:f>
              <c:numCache>
                <c:formatCode>#,##0.0</c:formatCode>
                <c:ptCount val="3"/>
                <c:pt idx="0">
                  <c:v>0</c:v>
                </c:pt>
                <c:pt idx="1">
                  <c:v>0</c:v>
                </c:pt>
                <c:pt idx="2">
                  <c:v>0</c:v>
                </c:pt>
              </c:numCache>
            </c:numRef>
          </c:val>
        </c:ser>
        <c:ser>
          <c:idx val="11"/>
          <c:order val="11"/>
          <c:tx>
            <c:strRef>
              <c:f>'8.6'!$A$20</c:f>
              <c:strCache>
                <c:ptCount val="1"/>
                <c:pt idx="0">
                  <c:v>Ostatní pevná paliva</c:v>
                </c:pt>
              </c:strCache>
            </c:strRef>
          </c:tx>
          <c:invertIfNegative val="0"/>
          <c:cat>
            <c:strRef>
              <c:f>'8.6'!$B$2:$D$2</c:f>
              <c:strCache>
                <c:ptCount val="3"/>
                <c:pt idx="0">
                  <c:v>Červenec</c:v>
                </c:pt>
                <c:pt idx="1">
                  <c:v>Srpen</c:v>
                </c:pt>
                <c:pt idx="2">
                  <c:v>Září</c:v>
                </c:pt>
              </c:strCache>
            </c:strRef>
          </c:cat>
          <c:val>
            <c:numRef>
              <c:f>('8.6'!$B$20,'8.6'!$D$20,'8.6'!$F$20)</c:f>
              <c:numCache>
                <c:formatCode>#,##0.0</c:formatCode>
                <c:ptCount val="3"/>
                <c:pt idx="0">
                  <c:v>0</c:v>
                </c:pt>
                <c:pt idx="1">
                  <c:v>0</c:v>
                </c:pt>
                <c:pt idx="2">
                  <c:v>0</c:v>
                </c:pt>
              </c:numCache>
            </c:numRef>
          </c:val>
        </c:ser>
        <c:ser>
          <c:idx val="12"/>
          <c:order val="12"/>
          <c:tx>
            <c:strRef>
              <c:f>'8.6'!$A$21</c:f>
              <c:strCache>
                <c:ptCount val="1"/>
                <c:pt idx="0">
                  <c:v>Ostatní plyny</c:v>
                </c:pt>
              </c:strCache>
            </c:strRef>
          </c:tx>
          <c:invertIfNegative val="0"/>
          <c:cat>
            <c:strRef>
              <c:f>'8.6'!$B$2:$D$2</c:f>
              <c:strCache>
                <c:ptCount val="3"/>
                <c:pt idx="0">
                  <c:v>Červenec</c:v>
                </c:pt>
                <c:pt idx="1">
                  <c:v>Srpen</c:v>
                </c:pt>
                <c:pt idx="2">
                  <c:v>Září</c:v>
                </c:pt>
              </c:strCache>
            </c:strRef>
          </c:cat>
          <c:val>
            <c:numRef>
              <c:f>('8.6'!$B$21,'8.6'!$D$21,'8.6'!$F$21)</c:f>
              <c:numCache>
                <c:formatCode>#,##0.0</c:formatCode>
                <c:ptCount val="3"/>
                <c:pt idx="0">
                  <c:v>0</c:v>
                </c:pt>
                <c:pt idx="1">
                  <c:v>0</c:v>
                </c:pt>
                <c:pt idx="2">
                  <c:v>0</c:v>
                </c:pt>
              </c:numCache>
            </c:numRef>
          </c:val>
        </c:ser>
        <c:ser>
          <c:idx val="13"/>
          <c:order val="13"/>
          <c:tx>
            <c:strRef>
              <c:f>'8.6'!$A$22</c:f>
              <c:strCache>
                <c:ptCount val="1"/>
                <c:pt idx="0">
                  <c:v>Ostatní</c:v>
                </c:pt>
              </c:strCache>
            </c:strRef>
          </c:tx>
          <c:invertIfNegative val="0"/>
          <c:cat>
            <c:strRef>
              <c:f>'8.6'!$B$2:$D$2</c:f>
              <c:strCache>
                <c:ptCount val="3"/>
                <c:pt idx="0">
                  <c:v>Červenec</c:v>
                </c:pt>
                <c:pt idx="1">
                  <c:v>Srpen</c:v>
                </c:pt>
                <c:pt idx="2">
                  <c:v>Září</c:v>
                </c:pt>
              </c:strCache>
            </c:strRef>
          </c:cat>
          <c:val>
            <c:numRef>
              <c:f>('8.6'!$B$22,'8.6'!$D$22,'8.6'!$F$22)</c:f>
              <c:numCache>
                <c:formatCode>#,##0.0</c:formatCode>
                <c:ptCount val="3"/>
                <c:pt idx="0">
                  <c:v>0</c:v>
                </c:pt>
                <c:pt idx="1">
                  <c:v>0</c:v>
                </c:pt>
                <c:pt idx="2">
                  <c:v>0</c:v>
                </c:pt>
              </c:numCache>
            </c:numRef>
          </c:val>
        </c:ser>
        <c:ser>
          <c:idx val="14"/>
          <c:order val="14"/>
          <c:tx>
            <c:strRef>
              <c:f>'8.6'!$A$23</c:f>
              <c:strCache>
                <c:ptCount val="1"/>
                <c:pt idx="0">
                  <c:v>Topné oleje</c:v>
                </c:pt>
              </c:strCache>
            </c:strRef>
          </c:tx>
          <c:invertIfNegative val="0"/>
          <c:cat>
            <c:strRef>
              <c:f>'8.6'!$B$2:$D$2</c:f>
              <c:strCache>
                <c:ptCount val="3"/>
                <c:pt idx="0">
                  <c:v>Červenec</c:v>
                </c:pt>
                <c:pt idx="1">
                  <c:v>Srpen</c:v>
                </c:pt>
                <c:pt idx="2">
                  <c:v>Září</c:v>
                </c:pt>
              </c:strCache>
            </c:strRef>
          </c:cat>
          <c:val>
            <c:numRef>
              <c:f>('8.6'!$B$23,'8.6'!$D$23,'8.6'!$F$23)</c:f>
              <c:numCache>
                <c:formatCode>#,##0.0</c:formatCode>
                <c:ptCount val="3"/>
                <c:pt idx="0">
                  <c:v>0</c:v>
                </c:pt>
                <c:pt idx="1">
                  <c:v>0</c:v>
                </c:pt>
                <c:pt idx="2">
                  <c:v>0</c:v>
                </c:pt>
              </c:numCache>
            </c:numRef>
          </c:val>
        </c:ser>
        <c:ser>
          <c:idx val="15"/>
          <c:order val="15"/>
          <c:tx>
            <c:strRef>
              <c:f>'8.6'!$A$24</c:f>
              <c:strCache>
                <c:ptCount val="1"/>
                <c:pt idx="0">
                  <c:v>Zemní plyn</c:v>
                </c:pt>
              </c:strCache>
            </c:strRef>
          </c:tx>
          <c:invertIfNegative val="0"/>
          <c:cat>
            <c:strRef>
              <c:f>'8.6'!$B$2:$D$2</c:f>
              <c:strCache>
                <c:ptCount val="3"/>
                <c:pt idx="0">
                  <c:v>Červenec</c:v>
                </c:pt>
                <c:pt idx="1">
                  <c:v>Srpen</c:v>
                </c:pt>
                <c:pt idx="2">
                  <c:v>Září</c:v>
                </c:pt>
              </c:strCache>
            </c:strRef>
          </c:cat>
          <c:val>
            <c:numRef>
              <c:f>('8.6'!$B$24,'8.6'!$D$24,'8.6'!$F$24)</c:f>
              <c:numCache>
                <c:formatCode>#,##0.0</c:formatCode>
                <c:ptCount val="3"/>
                <c:pt idx="0">
                  <c:v>37778.571000000004</c:v>
                </c:pt>
                <c:pt idx="1">
                  <c:v>35560.296000000002</c:v>
                </c:pt>
                <c:pt idx="2">
                  <c:v>40252.303999999996</c:v>
                </c:pt>
              </c:numCache>
            </c:numRef>
          </c:val>
        </c:ser>
        <c:dLbls>
          <c:showLegendKey val="0"/>
          <c:showVal val="0"/>
          <c:showCatName val="0"/>
          <c:showSerName val="0"/>
          <c:showPercent val="0"/>
          <c:showBubbleSize val="0"/>
        </c:dLbls>
        <c:gapWidth val="150"/>
        <c:overlap val="100"/>
        <c:axId val="218317568"/>
        <c:axId val="218319104"/>
      </c:barChart>
      <c:catAx>
        <c:axId val="218317568"/>
        <c:scaling>
          <c:orientation val="minMax"/>
        </c:scaling>
        <c:delete val="0"/>
        <c:axPos val="b"/>
        <c:numFmt formatCode="General" sourceLinked="1"/>
        <c:majorTickMark val="none"/>
        <c:minorTickMark val="none"/>
        <c:tickLblPos val="nextTo"/>
        <c:txPr>
          <a:bodyPr/>
          <a:lstStyle/>
          <a:p>
            <a:pPr>
              <a:defRPr sz="900"/>
            </a:pPr>
            <a:endParaRPr lang="cs-CZ"/>
          </a:p>
        </c:txPr>
        <c:crossAx val="218319104"/>
        <c:crosses val="autoZero"/>
        <c:auto val="1"/>
        <c:lblAlgn val="ctr"/>
        <c:lblOffset val="100"/>
        <c:noMultiLvlLbl val="0"/>
      </c:catAx>
      <c:valAx>
        <c:axId val="218319104"/>
        <c:scaling>
          <c:orientation val="minMax"/>
          <c:max val="14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8317568"/>
        <c:crosses val="autoZero"/>
        <c:crossBetween val="between"/>
        <c:majorUnit val="20000"/>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'8.7'!$M$9:$M$24</c:f>
              <c:numCache>
                <c:formatCode>0.0%</c:formatCode>
                <c:ptCount val="16"/>
              </c:numCache>
            </c:numRef>
          </c:cat>
          <c:val>
            <c:numRef>
              <c:f>'8.7'!$M$9:$M$24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'8.7'!$M$26:$M$33</c:f>
              <c:numCache>
                <c:formatCode>#,##0.0</c:formatCode>
                <c:ptCount val="8"/>
              </c:numCache>
            </c:numRef>
          </c:cat>
          <c:val>
            <c:numRef>
              <c:f>'8.7'!$M$26:$M$33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'8.7'!$A$26</c:f>
              <c:strCache>
                <c:ptCount val="1"/>
                <c:pt idx="0">
                  <c:v>Průmysl</c:v>
                </c:pt>
              </c:strCache>
            </c:strRef>
          </c:tx>
          <c:invertIfNegative val="0"/>
          <c:cat>
            <c:strRef>
              <c:f>'8.7'!$B$2:$D$2</c:f>
              <c:strCache>
                <c:ptCount val="3"/>
                <c:pt idx="0">
                  <c:v>Červenec</c:v>
                </c:pt>
                <c:pt idx="1">
                  <c:v>Srpen</c:v>
                </c:pt>
                <c:pt idx="2">
                  <c:v>Září</c:v>
                </c:pt>
              </c:strCache>
            </c:strRef>
          </c:cat>
          <c:val>
            <c:numRef>
              <c:f>('8.7'!$B$26,'8.7'!$D$26,'8.7'!$F$26)</c:f>
              <c:numCache>
                <c:formatCode>#,##0.0</c:formatCode>
                <c:ptCount val="3"/>
                <c:pt idx="0">
                  <c:v>3507.2170000000001</c:v>
                </c:pt>
                <c:pt idx="1">
                  <c:v>4862.6639999999998</c:v>
                </c:pt>
                <c:pt idx="2">
                  <c:v>3716.8649999999998</c:v>
                </c:pt>
              </c:numCache>
            </c:numRef>
          </c:val>
        </c:ser>
        <c:ser>
          <c:idx val="1"/>
          <c:order val="1"/>
          <c:tx>
            <c:strRef>
              <c:f>'8.7'!$A$27</c:f>
              <c:strCache>
                <c:ptCount val="1"/>
                <c:pt idx="0">
                  <c:v>Energetika</c:v>
                </c:pt>
              </c:strCache>
            </c:strRef>
          </c:tx>
          <c:invertIfNegative val="0"/>
          <c:cat>
            <c:strRef>
              <c:f>'8.7'!$B$2:$D$2</c:f>
              <c:strCache>
                <c:ptCount val="3"/>
                <c:pt idx="0">
                  <c:v>Červenec</c:v>
                </c:pt>
                <c:pt idx="1">
                  <c:v>Srpen</c:v>
                </c:pt>
                <c:pt idx="2">
                  <c:v>Září</c:v>
                </c:pt>
              </c:strCache>
            </c:strRef>
          </c:cat>
          <c:val>
            <c:numRef>
              <c:f>('8.7'!$B$27,'8.7'!$D$27,'8.7'!$F$27)</c:f>
              <c:numCache>
                <c:formatCode>#,##0.0</c:formatCode>
                <c:ptCount val="3"/>
                <c:pt idx="0">
                  <c:v>51</c:v>
                </c:pt>
                <c:pt idx="1">
                  <c:v>47</c:v>
                </c:pt>
                <c:pt idx="2">
                  <c:v>157</c:v>
                </c:pt>
              </c:numCache>
            </c:numRef>
          </c:val>
        </c:ser>
        <c:ser>
          <c:idx val="2"/>
          <c:order val="2"/>
          <c:tx>
            <c:strRef>
              <c:f>'8.7'!$A$28</c:f>
              <c:strCache>
                <c:ptCount val="1"/>
                <c:pt idx="0">
                  <c:v>Doprava</c:v>
                </c:pt>
              </c:strCache>
            </c:strRef>
          </c:tx>
          <c:invertIfNegative val="0"/>
          <c:cat>
            <c:strRef>
              <c:f>'8.7'!$B$2:$D$2</c:f>
              <c:strCache>
                <c:ptCount val="3"/>
                <c:pt idx="0">
                  <c:v>Červenec</c:v>
                </c:pt>
                <c:pt idx="1">
                  <c:v>Srpen</c:v>
                </c:pt>
                <c:pt idx="2">
                  <c:v>Září</c:v>
                </c:pt>
              </c:strCache>
            </c:strRef>
          </c:cat>
          <c:val>
            <c:numRef>
              <c:f>('8.7'!$B$28,'8.7'!$D$28,'8.7'!$F$28)</c:f>
              <c:numCache>
                <c:formatCode>#,##0.0</c:formatCode>
                <c:ptCount val="3"/>
                <c:pt idx="0">
                  <c:v>0</c:v>
                </c:pt>
                <c:pt idx="1">
                  <c:v>0</c:v>
                </c:pt>
                <c:pt idx="2">
                  <c:v>39</c:v>
                </c:pt>
              </c:numCache>
            </c:numRef>
          </c:val>
        </c:ser>
        <c:ser>
          <c:idx val="3"/>
          <c:order val="3"/>
          <c:tx>
            <c:strRef>
              <c:f>'8.7'!$A$29</c:f>
              <c:strCache>
                <c:ptCount val="1"/>
                <c:pt idx="0">
                  <c:v>Stavebnictví</c:v>
                </c:pt>
              </c:strCache>
            </c:strRef>
          </c:tx>
          <c:invertIfNegative val="0"/>
          <c:cat>
            <c:strRef>
              <c:f>'8.7'!$B$2:$D$2</c:f>
              <c:strCache>
                <c:ptCount val="3"/>
                <c:pt idx="0">
                  <c:v>Červenec</c:v>
                </c:pt>
                <c:pt idx="1">
                  <c:v>Srpen</c:v>
                </c:pt>
                <c:pt idx="2">
                  <c:v>Září</c:v>
                </c:pt>
              </c:strCache>
            </c:strRef>
          </c:cat>
          <c:val>
            <c:numRef>
              <c:f>('8.7'!$B$29,'8.7'!$D$29,'8.7'!$F$29)</c:f>
              <c:numCache>
                <c:formatCode>#,##0.0</c:formatCode>
                <c:ptCount val="3"/>
                <c:pt idx="0">
                  <c:v>0</c:v>
                </c:pt>
                <c:pt idx="1">
                  <c:v>0</c:v>
                </c:pt>
                <c:pt idx="2">
                  <c:v>0</c:v>
                </c:pt>
              </c:numCache>
            </c:numRef>
          </c:val>
        </c:ser>
        <c:ser>
          <c:idx val="4"/>
          <c:order val="4"/>
          <c:tx>
            <c:strRef>
              <c:f>'8.7'!$A$30</c:f>
              <c:strCache>
                <c:ptCount val="1"/>
                <c:pt idx="0">
                  <c:v>Zemědělství a lesnictví</c:v>
                </c:pt>
              </c:strCache>
            </c:strRef>
          </c:tx>
          <c:invertIfNegative val="0"/>
          <c:cat>
            <c:strRef>
              <c:f>'8.7'!$B$2:$D$2</c:f>
              <c:strCache>
                <c:ptCount val="3"/>
                <c:pt idx="0">
                  <c:v>Červenec</c:v>
                </c:pt>
                <c:pt idx="1">
                  <c:v>Srpen</c:v>
                </c:pt>
                <c:pt idx="2">
                  <c:v>Září</c:v>
                </c:pt>
              </c:strCache>
            </c:strRef>
          </c:cat>
          <c:val>
            <c:numRef>
              <c:f>('8.7'!$B$30,'8.7'!$D$30,'8.7'!$F$30)</c:f>
              <c:numCache>
                <c:formatCode>#,##0.0</c:formatCode>
                <c:ptCount val="3"/>
                <c:pt idx="0">
                  <c:v>949.81</c:v>
                </c:pt>
                <c:pt idx="1">
                  <c:v>965.53</c:v>
                </c:pt>
                <c:pt idx="2">
                  <c:v>1115.23</c:v>
                </c:pt>
              </c:numCache>
            </c:numRef>
          </c:val>
        </c:ser>
        <c:ser>
          <c:idx val="5"/>
          <c:order val="5"/>
          <c:tx>
            <c:strRef>
              <c:f>'8.7'!$A$31</c:f>
              <c:strCache>
                <c:ptCount val="1"/>
                <c:pt idx="0">
                  <c:v>Domácnosti</c:v>
                </c:pt>
              </c:strCache>
            </c:strRef>
          </c:tx>
          <c:invertIfNegative val="0"/>
          <c:cat>
            <c:strRef>
              <c:f>'8.7'!$B$2:$D$2</c:f>
              <c:strCache>
                <c:ptCount val="3"/>
                <c:pt idx="0">
                  <c:v>Červenec</c:v>
                </c:pt>
                <c:pt idx="1">
                  <c:v>Srpen</c:v>
                </c:pt>
                <c:pt idx="2">
                  <c:v>Září</c:v>
                </c:pt>
              </c:strCache>
            </c:strRef>
          </c:cat>
          <c:val>
            <c:numRef>
              <c:f>('8.7'!$B$31,'8.7'!$D$31,'8.7'!$F$31)</c:f>
              <c:numCache>
                <c:formatCode>#,##0.0</c:formatCode>
                <c:ptCount val="3"/>
                <c:pt idx="0">
                  <c:v>25485.922000000006</c:v>
                </c:pt>
                <c:pt idx="1">
                  <c:v>23968.288999999997</c:v>
                </c:pt>
                <c:pt idx="2">
                  <c:v>36085.879999999997</c:v>
                </c:pt>
              </c:numCache>
            </c:numRef>
          </c:val>
        </c:ser>
        <c:ser>
          <c:idx val="6"/>
          <c:order val="6"/>
          <c:tx>
            <c:strRef>
              <c:f>'8.7'!$A$32</c:f>
              <c:strCache>
                <c:ptCount val="1"/>
                <c:pt idx="0">
                  <c:v>Obchod, služby, školství, zdravotnictví</c:v>
                </c:pt>
              </c:strCache>
            </c:strRef>
          </c:tx>
          <c:invertIfNegative val="0"/>
          <c:cat>
            <c:strRef>
              <c:f>'8.7'!$B$2:$D$2</c:f>
              <c:strCache>
                <c:ptCount val="3"/>
                <c:pt idx="0">
                  <c:v>Červenec</c:v>
                </c:pt>
                <c:pt idx="1">
                  <c:v>Srpen</c:v>
                </c:pt>
                <c:pt idx="2">
                  <c:v>Září</c:v>
                </c:pt>
              </c:strCache>
            </c:strRef>
          </c:cat>
          <c:val>
            <c:numRef>
              <c:f>('8.7'!$B$32,'8.7'!$D$32,'8.7'!$F$32)</c:f>
              <c:numCache>
                <c:formatCode>#,##0.0</c:formatCode>
                <c:ptCount val="3"/>
                <c:pt idx="0">
                  <c:v>9668.7009999999991</c:v>
                </c:pt>
                <c:pt idx="1">
                  <c:v>9359.125</c:v>
                </c:pt>
                <c:pt idx="2">
                  <c:v>14394.115000000002</c:v>
                </c:pt>
              </c:numCache>
            </c:numRef>
          </c:val>
        </c:ser>
        <c:ser>
          <c:idx val="7"/>
          <c:order val="7"/>
          <c:tx>
            <c:strRef>
              <c:f>'8.7'!$A$33</c:f>
              <c:strCache>
                <c:ptCount val="1"/>
                <c:pt idx="0">
                  <c:v>Ostatní</c:v>
                </c:pt>
              </c:strCache>
            </c:strRef>
          </c:tx>
          <c:invertIfNegative val="0"/>
          <c:cat>
            <c:strRef>
              <c:f>'8.7'!$B$2:$D$2</c:f>
              <c:strCache>
                <c:ptCount val="3"/>
                <c:pt idx="0">
                  <c:v>Červenec</c:v>
                </c:pt>
                <c:pt idx="1">
                  <c:v>Srpen</c:v>
                </c:pt>
                <c:pt idx="2">
                  <c:v>Září</c:v>
                </c:pt>
              </c:strCache>
            </c:strRef>
          </c:cat>
          <c:val>
            <c:numRef>
              <c:f>('8.7'!$B$33,'8.7'!$D$33,'8.7'!$F$33)</c:f>
              <c:numCache>
                <c:formatCode>#,##0.0</c:formatCode>
                <c:ptCount val="3"/>
                <c:pt idx="0">
                  <c:v>156.63</c:v>
                </c:pt>
                <c:pt idx="1">
                  <c:v>121.59</c:v>
                </c:pt>
                <c:pt idx="2">
                  <c:v>358.90999999999997</c:v>
                </c:pt>
              </c:numCache>
            </c:numRef>
          </c:val>
        </c:ser>
        <c:dLbls>
          <c:showLegendKey val="0"/>
          <c:showVal val="0"/>
          <c:showCatName val="0"/>
          <c:showSerName val="0"/>
          <c:showPercent val="0"/>
          <c:showBubbleSize val="0"/>
        </c:dLbls>
        <c:gapWidth val="150"/>
        <c:overlap val="100"/>
        <c:axId val="218546176"/>
        <c:axId val="218547712"/>
      </c:barChart>
      <c:catAx>
        <c:axId val="218546176"/>
        <c:scaling>
          <c:orientation val="minMax"/>
        </c:scaling>
        <c:delete val="0"/>
        <c:axPos val="b"/>
        <c:numFmt formatCode="General" sourceLinked="1"/>
        <c:majorTickMark val="none"/>
        <c:minorTickMark val="none"/>
        <c:tickLblPos val="nextTo"/>
        <c:txPr>
          <a:bodyPr/>
          <a:lstStyle/>
          <a:p>
            <a:pPr>
              <a:defRPr sz="900"/>
            </a:pPr>
            <a:endParaRPr lang="cs-CZ"/>
          </a:p>
        </c:txPr>
        <c:crossAx val="218547712"/>
        <c:crosses val="autoZero"/>
        <c:auto val="1"/>
        <c:lblAlgn val="ctr"/>
        <c:lblOffset val="100"/>
        <c:noMultiLvlLbl val="0"/>
      </c:catAx>
      <c:valAx>
        <c:axId val="218547712"/>
        <c:scaling>
          <c:orientation val="minMax"/>
          <c:max val="1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8546176"/>
        <c:crosses val="autoZero"/>
        <c:crossBetween val="between"/>
        <c:majorUnit val="25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'8.7'!$G$38</c:f>
              <c:strCache>
                <c:ptCount val="1"/>
                <c:pt idx="0">
                  <c:v>dodávkách ČR</c:v>
                </c:pt>
              </c:strCache>
            </c:strRef>
          </c:tx>
          <c:invertIfNegative val="0"/>
          <c:val>
            <c:numRef>
              <c:f>'8.7'!$H$38</c:f>
              <c:numCache>
                <c:formatCode>0.0%</c:formatCode>
                <c:ptCount val="1"/>
                <c:pt idx="0">
                  <c:v>2.0978986586266048E-2</c:v>
                </c:pt>
              </c:numCache>
            </c:numRef>
          </c:val>
        </c:ser>
        <c:ser>
          <c:idx val="1"/>
          <c:order val="1"/>
          <c:tx>
            <c:strRef>
              <c:f>'8.7'!$G$37</c:f>
              <c:strCache>
                <c:ptCount val="1"/>
                <c:pt idx="0">
                  <c:v>výrobě</c:v>
                </c:pt>
              </c:strCache>
            </c:strRef>
          </c:tx>
          <c:invertIfNegative val="0"/>
          <c:val>
            <c:numRef>
              <c:f>'8.7'!$H$37</c:f>
              <c:numCache>
                <c:formatCode>0.0%</c:formatCode>
                <c:ptCount val="1"/>
                <c:pt idx="0">
                  <c:v>1.3422036967752604E-2</c:v>
                </c:pt>
              </c:numCache>
            </c:numRef>
          </c:val>
        </c:ser>
        <c:ser>
          <c:idx val="0"/>
          <c:order val="2"/>
          <c:tx>
            <c:strRef>
              <c:f>'8.7'!$G$36</c:f>
              <c:strCache>
                <c:ptCount val="1"/>
                <c:pt idx="0">
                  <c:v>instalovaném výkonu</c:v>
                </c:pt>
              </c:strCache>
            </c:strRef>
          </c:tx>
          <c:invertIfNegative val="0"/>
          <c:val>
            <c:numRef>
              <c:f>'8.7'!$H$36</c:f>
              <c:numCache>
                <c:formatCode>0.0%</c:formatCode>
                <c:ptCount val="1"/>
                <c:pt idx="0">
                  <c:v>9.8205806632815119E-3</c:v>
                </c:pt>
              </c:numCache>
            </c:numRef>
          </c:val>
        </c:ser>
        <c:dLbls>
          <c:showLegendKey val="0"/>
          <c:showVal val="0"/>
          <c:showCatName val="0"/>
          <c:showSerName val="0"/>
          <c:showPercent val="0"/>
          <c:showBubbleSize val="0"/>
        </c:dLbls>
        <c:gapWidth val="150"/>
        <c:axId val="218598016"/>
        <c:axId val="218608000"/>
      </c:barChart>
      <c:catAx>
        <c:axId val="218598016"/>
        <c:scaling>
          <c:orientation val="minMax"/>
        </c:scaling>
        <c:delete val="1"/>
        <c:axPos val="l"/>
        <c:numFmt formatCode="0.0%" sourceLinked="1"/>
        <c:majorTickMark val="none"/>
        <c:minorTickMark val="none"/>
        <c:tickLblPos val="nextTo"/>
        <c:crossAx val="218608000"/>
        <c:crosses val="autoZero"/>
        <c:auto val="1"/>
        <c:lblAlgn val="ctr"/>
        <c:lblOffset val="100"/>
        <c:noMultiLvlLbl val="0"/>
      </c:catAx>
      <c:valAx>
        <c:axId val="2186080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18598016"/>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'8.7'!$A$9</c:f>
              <c:strCache>
                <c:ptCount val="1"/>
                <c:pt idx="0">
                  <c:v>Biomasa</c:v>
                </c:pt>
              </c:strCache>
            </c:strRef>
          </c:tx>
          <c:invertIfNegative val="0"/>
          <c:cat>
            <c:strRef>
              <c:f>'8.7'!$B$2:$D$2</c:f>
              <c:strCache>
                <c:ptCount val="3"/>
                <c:pt idx="0">
                  <c:v>Červenec</c:v>
                </c:pt>
                <c:pt idx="1">
                  <c:v>Srpen</c:v>
                </c:pt>
                <c:pt idx="2">
                  <c:v>Září</c:v>
                </c:pt>
              </c:strCache>
            </c:strRef>
          </c:cat>
          <c:val>
            <c:numRef>
              <c:f>('8.7'!$B$9,'8.7'!$D$9,'8.7'!$F$9)</c:f>
              <c:numCache>
                <c:formatCode>#,##0.0</c:formatCode>
                <c:ptCount val="3"/>
                <c:pt idx="0">
                  <c:v>0</c:v>
                </c:pt>
                <c:pt idx="1">
                  <c:v>0</c:v>
                </c:pt>
                <c:pt idx="2">
                  <c:v>3.58</c:v>
                </c:pt>
              </c:numCache>
            </c:numRef>
          </c:val>
        </c:ser>
        <c:ser>
          <c:idx val="1"/>
          <c:order val="1"/>
          <c:tx>
            <c:strRef>
              <c:f>'8.7'!$A$10</c:f>
              <c:strCache>
                <c:ptCount val="1"/>
                <c:pt idx="0">
                  <c:v>Bioplyn</c:v>
                </c:pt>
              </c:strCache>
            </c:strRef>
          </c:tx>
          <c:invertIfNegative val="0"/>
          <c:cat>
            <c:strRef>
              <c:f>'8.7'!$B$2:$D$2</c:f>
              <c:strCache>
                <c:ptCount val="3"/>
                <c:pt idx="0">
                  <c:v>Červenec</c:v>
                </c:pt>
                <c:pt idx="1">
                  <c:v>Srpen</c:v>
                </c:pt>
                <c:pt idx="2">
                  <c:v>Září</c:v>
                </c:pt>
              </c:strCache>
            </c:strRef>
          </c:cat>
          <c:val>
            <c:numRef>
              <c:f>('8.7'!$B$10,'8.7'!$D$10,'8.7'!$F$10)</c:f>
              <c:numCache>
                <c:formatCode>#,##0.0</c:formatCode>
                <c:ptCount val="3"/>
                <c:pt idx="0">
                  <c:v>949.81</c:v>
                </c:pt>
                <c:pt idx="1">
                  <c:v>965.53</c:v>
                </c:pt>
                <c:pt idx="2">
                  <c:v>1115.23</c:v>
                </c:pt>
              </c:numCache>
            </c:numRef>
          </c:val>
        </c:ser>
        <c:ser>
          <c:idx val="2"/>
          <c:order val="2"/>
          <c:tx>
            <c:strRef>
              <c:f>'8.7'!$A$11</c:f>
              <c:strCache>
                <c:ptCount val="1"/>
                <c:pt idx="0">
                  <c:v>Černé uhlí</c:v>
                </c:pt>
              </c:strCache>
            </c:strRef>
          </c:tx>
          <c:invertIfNegative val="0"/>
          <c:cat>
            <c:strRef>
              <c:f>'8.7'!$B$2:$D$2</c:f>
              <c:strCache>
                <c:ptCount val="3"/>
                <c:pt idx="0">
                  <c:v>Červenec</c:v>
                </c:pt>
                <c:pt idx="1">
                  <c:v>Srpen</c:v>
                </c:pt>
                <c:pt idx="2">
                  <c:v>Září</c:v>
                </c:pt>
              </c:strCache>
            </c:strRef>
          </c:cat>
          <c:val>
            <c:numRef>
              <c:f>('8.7'!$B$11,'8.7'!$D$11,'8.7'!$F$11)</c:f>
              <c:numCache>
                <c:formatCode>#,##0.0</c:formatCode>
                <c:ptCount val="3"/>
                <c:pt idx="0">
                  <c:v>0</c:v>
                </c:pt>
                <c:pt idx="1">
                  <c:v>0</c:v>
                </c:pt>
                <c:pt idx="2">
                  <c:v>0</c:v>
                </c:pt>
              </c:numCache>
            </c:numRef>
          </c:val>
        </c:ser>
        <c:ser>
          <c:idx val="3"/>
          <c:order val="3"/>
          <c:tx>
            <c:strRef>
              <c:f>'8.7'!$A$12</c:f>
              <c:strCache>
                <c:ptCount val="1"/>
                <c:pt idx="0">
                  <c:v>Elektrická energie</c:v>
                </c:pt>
              </c:strCache>
            </c:strRef>
          </c:tx>
          <c:invertIfNegative val="0"/>
          <c:cat>
            <c:strRef>
              <c:f>'8.7'!$B$2:$D$2</c:f>
              <c:strCache>
                <c:ptCount val="3"/>
                <c:pt idx="0">
                  <c:v>Červenec</c:v>
                </c:pt>
                <c:pt idx="1">
                  <c:v>Srpen</c:v>
                </c:pt>
                <c:pt idx="2">
                  <c:v>Září</c:v>
                </c:pt>
              </c:strCache>
            </c:strRef>
          </c:cat>
          <c:val>
            <c:numRef>
              <c:f>('8.7'!$B$12,'8.7'!$D$12,'8.7'!$F$12)</c:f>
              <c:numCache>
                <c:formatCode>#,##0.0</c:formatCode>
                <c:ptCount val="3"/>
                <c:pt idx="0">
                  <c:v>0</c:v>
                </c:pt>
                <c:pt idx="1">
                  <c:v>0</c:v>
                </c:pt>
                <c:pt idx="2">
                  <c:v>0</c:v>
                </c:pt>
              </c:numCache>
            </c:numRef>
          </c:val>
        </c:ser>
        <c:ser>
          <c:idx val="4"/>
          <c:order val="4"/>
          <c:tx>
            <c:strRef>
              <c:f>'8.7'!$A$13</c:f>
              <c:strCache>
                <c:ptCount val="1"/>
                <c:pt idx="0">
                  <c:v>Energie prostředí (tepelné čerpadlo)</c:v>
                </c:pt>
              </c:strCache>
            </c:strRef>
          </c:tx>
          <c:invertIfNegative val="0"/>
          <c:cat>
            <c:strRef>
              <c:f>'8.7'!$B$2:$D$2</c:f>
              <c:strCache>
                <c:ptCount val="3"/>
                <c:pt idx="0">
                  <c:v>Červenec</c:v>
                </c:pt>
                <c:pt idx="1">
                  <c:v>Srpen</c:v>
                </c:pt>
                <c:pt idx="2">
                  <c:v>Září</c:v>
                </c:pt>
              </c:strCache>
            </c:strRef>
          </c:cat>
          <c:val>
            <c:numRef>
              <c:f>('8.7'!$B$13,'8.7'!$D$13,'8.7'!$F$13)</c:f>
              <c:numCache>
                <c:formatCode>#,##0.0</c:formatCode>
                <c:ptCount val="3"/>
                <c:pt idx="0">
                  <c:v>0</c:v>
                </c:pt>
                <c:pt idx="1">
                  <c:v>0</c:v>
                </c:pt>
                <c:pt idx="2">
                  <c:v>0</c:v>
                </c:pt>
              </c:numCache>
            </c:numRef>
          </c:val>
        </c:ser>
        <c:ser>
          <c:idx val="5"/>
          <c:order val="5"/>
          <c:tx>
            <c:strRef>
              <c:f>'8.7'!$A$14</c:f>
              <c:strCache>
                <c:ptCount val="1"/>
                <c:pt idx="0">
                  <c:v>Energie Slunce (solární kolektor)</c:v>
                </c:pt>
              </c:strCache>
            </c:strRef>
          </c:tx>
          <c:invertIfNegative val="0"/>
          <c:cat>
            <c:strRef>
              <c:f>'8.7'!$B$2:$D$2</c:f>
              <c:strCache>
                <c:ptCount val="3"/>
                <c:pt idx="0">
                  <c:v>Červenec</c:v>
                </c:pt>
                <c:pt idx="1">
                  <c:v>Srpen</c:v>
                </c:pt>
                <c:pt idx="2">
                  <c:v>Září</c:v>
                </c:pt>
              </c:strCache>
            </c:strRef>
          </c:cat>
          <c:val>
            <c:numRef>
              <c:f>('8.7'!$B$14,'8.7'!$D$14,'8.7'!$F$14)</c:f>
              <c:numCache>
                <c:formatCode>#,##0.0</c:formatCode>
                <c:ptCount val="3"/>
                <c:pt idx="0">
                  <c:v>0</c:v>
                </c:pt>
                <c:pt idx="1">
                  <c:v>0</c:v>
                </c:pt>
                <c:pt idx="2">
                  <c:v>0</c:v>
                </c:pt>
              </c:numCache>
            </c:numRef>
          </c:val>
        </c:ser>
        <c:ser>
          <c:idx val="6"/>
          <c:order val="6"/>
          <c:tx>
            <c:strRef>
              <c:f>'8.7'!$A$15</c:f>
              <c:strCache>
                <c:ptCount val="1"/>
                <c:pt idx="0">
                  <c:v>Hnědé uhlí</c:v>
                </c:pt>
              </c:strCache>
            </c:strRef>
          </c:tx>
          <c:invertIfNegative val="0"/>
          <c:cat>
            <c:strRef>
              <c:f>'8.7'!$B$2:$D$2</c:f>
              <c:strCache>
                <c:ptCount val="3"/>
                <c:pt idx="0">
                  <c:v>Červenec</c:v>
                </c:pt>
                <c:pt idx="1">
                  <c:v>Srpen</c:v>
                </c:pt>
                <c:pt idx="2">
                  <c:v>Září</c:v>
                </c:pt>
              </c:strCache>
            </c:strRef>
          </c:cat>
          <c:val>
            <c:numRef>
              <c:f>('8.7'!$B$15,'8.7'!$D$15,'8.7'!$F$15)</c:f>
              <c:numCache>
                <c:formatCode>#,##0.0</c:formatCode>
                <c:ptCount val="3"/>
                <c:pt idx="0">
                  <c:v>2346.6800000000003</c:v>
                </c:pt>
                <c:pt idx="1">
                  <c:v>2607.4479999999999</c:v>
                </c:pt>
                <c:pt idx="2">
                  <c:v>2653.35</c:v>
                </c:pt>
              </c:numCache>
            </c:numRef>
          </c:val>
        </c:ser>
        <c:ser>
          <c:idx val="7"/>
          <c:order val="7"/>
          <c:tx>
            <c:strRef>
              <c:f>'8.7'!$A$16</c:f>
              <c:strCache>
                <c:ptCount val="1"/>
                <c:pt idx="0">
                  <c:v>Jaderné palivo</c:v>
                </c:pt>
              </c:strCache>
            </c:strRef>
          </c:tx>
          <c:invertIfNegative val="0"/>
          <c:cat>
            <c:strRef>
              <c:f>'8.7'!$B$2:$D$2</c:f>
              <c:strCache>
                <c:ptCount val="3"/>
                <c:pt idx="0">
                  <c:v>Červenec</c:v>
                </c:pt>
                <c:pt idx="1">
                  <c:v>Srpen</c:v>
                </c:pt>
                <c:pt idx="2">
                  <c:v>Září</c:v>
                </c:pt>
              </c:strCache>
            </c:strRef>
          </c:cat>
          <c:val>
            <c:numRef>
              <c:f>('8.7'!$B$16,'8.7'!$D$16,'8.7'!$F$16)</c:f>
              <c:numCache>
                <c:formatCode>#,##0.0</c:formatCode>
                <c:ptCount val="3"/>
                <c:pt idx="0">
                  <c:v>0</c:v>
                </c:pt>
                <c:pt idx="1">
                  <c:v>0</c:v>
                </c:pt>
                <c:pt idx="2">
                  <c:v>0</c:v>
                </c:pt>
              </c:numCache>
            </c:numRef>
          </c:val>
        </c:ser>
        <c:ser>
          <c:idx val="8"/>
          <c:order val="8"/>
          <c:tx>
            <c:strRef>
              <c:f>'8.7'!$A$17</c:f>
              <c:strCache>
                <c:ptCount val="1"/>
                <c:pt idx="0">
                  <c:v>Koks</c:v>
                </c:pt>
              </c:strCache>
            </c:strRef>
          </c:tx>
          <c:invertIfNegative val="0"/>
          <c:cat>
            <c:strRef>
              <c:f>'8.7'!$B$2:$D$2</c:f>
              <c:strCache>
                <c:ptCount val="3"/>
                <c:pt idx="0">
                  <c:v>Červenec</c:v>
                </c:pt>
                <c:pt idx="1">
                  <c:v>Srpen</c:v>
                </c:pt>
                <c:pt idx="2">
                  <c:v>Září</c:v>
                </c:pt>
              </c:strCache>
            </c:strRef>
          </c:cat>
          <c:val>
            <c:numRef>
              <c:f>('8.7'!$B$17,'8.7'!$D$17,'8.7'!$F$17)</c:f>
              <c:numCache>
                <c:formatCode>#,##0.0</c:formatCode>
                <c:ptCount val="3"/>
                <c:pt idx="0">
                  <c:v>0</c:v>
                </c:pt>
                <c:pt idx="1">
                  <c:v>0</c:v>
                </c:pt>
                <c:pt idx="2">
                  <c:v>0</c:v>
                </c:pt>
              </c:numCache>
            </c:numRef>
          </c:val>
        </c:ser>
        <c:ser>
          <c:idx val="9"/>
          <c:order val="9"/>
          <c:tx>
            <c:strRef>
              <c:f>'8.7'!$A$18</c:f>
              <c:strCache>
                <c:ptCount val="1"/>
                <c:pt idx="0">
                  <c:v>Odpadní teplo</c:v>
                </c:pt>
              </c:strCache>
            </c:strRef>
          </c:tx>
          <c:invertIfNegative val="0"/>
          <c:cat>
            <c:strRef>
              <c:f>'8.7'!$B$2:$D$2</c:f>
              <c:strCache>
                <c:ptCount val="3"/>
                <c:pt idx="0">
                  <c:v>Červenec</c:v>
                </c:pt>
                <c:pt idx="1">
                  <c:v>Srpen</c:v>
                </c:pt>
                <c:pt idx="2">
                  <c:v>Září</c:v>
                </c:pt>
              </c:strCache>
            </c:strRef>
          </c:cat>
          <c:val>
            <c:numRef>
              <c:f>('8.7'!$B$18,'8.7'!$D$18,'8.7'!$F$18)</c:f>
              <c:numCache>
                <c:formatCode>#,##0.0</c:formatCode>
                <c:ptCount val="3"/>
                <c:pt idx="0">
                  <c:v>88.3</c:v>
                </c:pt>
                <c:pt idx="1">
                  <c:v>107.8</c:v>
                </c:pt>
                <c:pt idx="2">
                  <c:v>149.30000000000001</c:v>
                </c:pt>
              </c:numCache>
            </c:numRef>
          </c:val>
        </c:ser>
        <c:ser>
          <c:idx val="10"/>
          <c:order val="10"/>
          <c:tx>
            <c:strRef>
              <c:f>'8.7'!$A$19</c:f>
              <c:strCache>
                <c:ptCount val="1"/>
                <c:pt idx="0">
                  <c:v>Ostatní kapalná paliva</c:v>
                </c:pt>
              </c:strCache>
            </c:strRef>
          </c:tx>
          <c:invertIfNegative val="0"/>
          <c:cat>
            <c:strRef>
              <c:f>'8.7'!$B$2:$D$2</c:f>
              <c:strCache>
                <c:ptCount val="3"/>
                <c:pt idx="0">
                  <c:v>Červenec</c:v>
                </c:pt>
                <c:pt idx="1">
                  <c:v>Srpen</c:v>
                </c:pt>
                <c:pt idx="2">
                  <c:v>Září</c:v>
                </c:pt>
              </c:strCache>
            </c:strRef>
          </c:cat>
          <c:val>
            <c:numRef>
              <c:f>('8.7'!$B$19,'8.7'!$D$19,'8.7'!$F$19)</c:f>
              <c:numCache>
                <c:formatCode>#,##0.0</c:formatCode>
                <c:ptCount val="3"/>
                <c:pt idx="0">
                  <c:v>0</c:v>
                </c:pt>
                <c:pt idx="1">
                  <c:v>0</c:v>
                </c:pt>
                <c:pt idx="2">
                  <c:v>0</c:v>
                </c:pt>
              </c:numCache>
            </c:numRef>
          </c:val>
        </c:ser>
        <c:ser>
          <c:idx val="11"/>
          <c:order val="11"/>
          <c:tx>
            <c:strRef>
              <c:f>'8.7'!$A$20</c:f>
              <c:strCache>
                <c:ptCount val="1"/>
                <c:pt idx="0">
                  <c:v>Ostatní pevná paliva</c:v>
                </c:pt>
              </c:strCache>
            </c:strRef>
          </c:tx>
          <c:invertIfNegative val="0"/>
          <c:cat>
            <c:strRef>
              <c:f>'8.7'!$B$2:$D$2</c:f>
              <c:strCache>
                <c:ptCount val="3"/>
                <c:pt idx="0">
                  <c:v>Červenec</c:v>
                </c:pt>
                <c:pt idx="1">
                  <c:v>Srpen</c:v>
                </c:pt>
                <c:pt idx="2">
                  <c:v>Září</c:v>
                </c:pt>
              </c:strCache>
            </c:strRef>
          </c:cat>
          <c:val>
            <c:numRef>
              <c:f>('8.7'!$B$20,'8.7'!$D$20,'8.7'!$F$20)</c:f>
              <c:numCache>
                <c:formatCode>#,##0.0</c:formatCode>
                <c:ptCount val="3"/>
                <c:pt idx="0">
                  <c:v>32035</c:v>
                </c:pt>
                <c:pt idx="1">
                  <c:v>31823</c:v>
                </c:pt>
                <c:pt idx="2">
                  <c:v>11213</c:v>
                </c:pt>
              </c:numCache>
            </c:numRef>
          </c:val>
        </c:ser>
        <c:ser>
          <c:idx val="12"/>
          <c:order val="12"/>
          <c:tx>
            <c:strRef>
              <c:f>'8.7'!$A$21</c:f>
              <c:strCache>
                <c:ptCount val="1"/>
                <c:pt idx="0">
                  <c:v>Ostatní plyny</c:v>
                </c:pt>
              </c:strCache>
            </c:strRef>
          </c:tx>
          <c:invertIfNegative val="0"/>
          <c:cat>
            <c:strRef>
              <c:f>'8.7'!$B$2:$D$2</c:f>
              <c:strCache>
                <c:ptCount val="3"/>
                <c:pt idx="0">
                  <c:v>Červenec</c:v>
                </c:pt>
                <c:pt idx="1">
                  <c:v>Srpen</c:v>
                </c:pt>
                <c:pt idx="2">
                  <c:v>Září</c:v>
                </c:pt>
              </c:strCache>
            </c:strRef>
          </c:cat>
          <c:val>
            <c:numRef>
              <c:f>('8.7'!$B$21,'8.7'!$D$21,'8.7'!$F$21)</c:f>
              <c:numCache>
                <c:formatCode>#,##0.0</c:formatCode>
                <c:ptCount val="3"/>
                <c:pt idx="0">
                  <c:v>0</c:v>
                </c:pt>
                <c:pt idx="1">
                  <c:v>0</c:v>
                </c:pt>
                <c:pt idx="2">
                  <c:v>0</c:v>
                </c:pt>
              </c:numCache>
            </c:numRef>
          </c:val>
        </c:ser>
        <c:ser>
          <c:idx val="13"/>
          <c:order val="13"/>
          <c:tx>
            <c:strRef>
              <c:f>'8.7'!$A$22</c:f>
              <c:strCache>
                <c:ptCount val="1"/>
                <c:pt idx="0">
                  <c:v>Ostatní</c:v>
                </c:pt>
              </c:strCache>
            </c:strRef>
          </c:tx>
          <c:invertIfNegative val="0"/>
          <c:cat>
            <c:strRef>
              <c:f>'8.7'!$B$2:$D$2</c:f>
              <c:strCache>
                <c:ptCount val="3"/>
                <c:pt idx="0">
                  <c:v>Červenec</c:v>
                </c:pt>
                <c:pt idx="1">
                  <c:v>Srpen</c:v>
                </c:pt>
                <c:pt idx="2">
                  <c:v>Září</c:v>
                </c:pt>
              </c:strCache>
            </c:strRef>
          </c:cat>
          <c:val>
            <c:numRef>
              <c:f>('8.7'!$B$22,'8.7'!$D$22,'8.7'!$F$22)</c:f>
              <c:numCache>
                <c:formatCode>#,##0.0</c:formatCode>
                <c:ptCount val="3"/>
                <c:pt idx="0">
                  <c:v>0</c:v>
                </c:pt>
                <c:pt idx="1">
                  <c:v>0</c:v>
                </c:pt>
                <c:pt idx="2">
                  <c:v>0</c:v>
                </c:pt>
              </c:numCache>
            </c:numRef>
          </c:val>
        </c:ser>
        <c:ser>
          <c:idx val="14"/>
          <c:order val="14"/>
          <c:tx>
            <c:strRef>
              <c:f>'8.7'!$A$23</c:f>
              <c:strCache>
                <c:ptCount val="1"/>
                <c:pt idx="0">
                  <c:v>Topné oleje</c:v>
                </c:pt>
              </c:strCache>
            </c:strRef>
          </c:tx>
          <c:invertIfNegative val="0"/>
          <c:cat>
            <c:strRef>
              <c:f>'8.7'!$B$2:$D$2</c:f>
              <c:strCache>
                <c:ptCount val="3"/>
                <c:pt idx="0">
                  <c:v>Červenec</c:v>
                </c:pt>
                <c:pt idx="1">
                  <c:v>Srpen</c:v>
                </c:pt>
                <c:pt idx="2">
                  <c:v>Září</c:v>
                </c:pt>
              </c:strCache>
            </c:strRef>
          </c:cat>
          <c:val>
            <c:numRef>
              <c:f>('8.7'!$B$23,'8.7'!$D$23,'8.7'!$F$23)</c:f>
              <c:numCache>
                <c:formatCode>#,##0.0</c:formatCode>
                <c:ptCount val="3"/>
                <c:pt idx="0">
                  <c:v>0</c:v>
                </c:pt>
                <c:pt idx="1">
                  <c:v>0</c:v>
                </c:pt>
                <c:pt idx="2">
                  <c:v>0</c:v>
                </c:pt>
              </c:numCache>
            </c:numRef>
          </c:val>
        </c:ser>
        <c:ser>
          <c:idx val="15"/>
          <c:order val="15"/>
          <c:tx>
            <c:strRef>
              <c:f>'8.7'!$A$24</c:f>
              <c:strCache>
                <c:ptCount val="1"/>
                <c:pt idx="0">
                  <c:v>Zemní plyn</c:v>
                </c:pt>
              </c:strCache>
            </c:strRef>
          </c:tx>
          <c:invertIfNegative val="0"/>
          <c:cat>
            <c:strRef>
              <c:f>'8.7'!$B$2:$D$2</c:f>
              <c:strCache>
                <c:ptCount val="3"/>
                <c:pt idx="0">
                  <c:v>Červenec</c:v>
                </c:pt>
                <c:pt idx="1">
                  <c:v>Srpen</c:v>
                </c:pt>
                <c:pt idx="2">
                  <c:v>Září</c:v>
                </c:pt>
              </c:strCache>
            </c:strRef>
          </c:cat>
          <c:val>
            <c:numRef>
              <c:f>('8.7'!$B$24,'8.7'!$D$24,'8.7'!$F$24)</c:f>
              <c:numCache>
                <c:formatCode>#,##0.0</c:formatCode>
                <c:ptCount val="3"/>
                <c:pt idx="0">
                  <c:v>29086.973397267258</c:v>
                </c:pt>
                <c:pt idx="1">
                  <c:v>27378.590378963832</c:v>
                </c:pt>
                <c:pt idx="2">
                  <c:v>58023.373816992149</c:v>
                </c:pt>
              </c:numCache>
            </c:numRef>
          </c:val>
        </c:ser>
        <c:dLbls>
          <c:showLegendKey val="0"/>
          <c:showVal val="0"/>
          <c:showCatName val="0"/>
          <c:showSerName val="0"/>
          <c:showPercent val="0"/>
          <c:showBubbleSize val="0"/>
        </c:dLbls>
        <c:gapWidth val="150"/>
        <c:overlap val="100"/>
        <c:axId val="218673536"/>
        <c:axId val="218675072"/>
      </c:barChart>
      <c:catAx>
        <c:axId val="218673536"/>
        <c:scaling>
          <c:orientation val="minMax"/>
        </c:scaling>
        <c:delete val="0"/>
        <c:axPos val="b"/>
        <c:numFmt formatCode="General" sourceLinked="1"/>
        <c:majorTickMark val="none"/>
        <c:minorTickMark val="none"/>
        <c:tickLblPos val="nextTo"/>
        <c:txPr>
          <a:bodyPr/>
          <a:lstStyle/>
          <a:p>
            <a:pPr>
              <a:defRPr sz="900"/>
            </a:pPr>
            <a:endParaRPr lang="cs-CZ"/>
          </a:p>
        </c:txPr>
        <c:crossAx val="218675072"/>
        <c:crosses val="autoZero"/>
        <c:auto val="1"/>
        <c:lblAlgn val="ctr"/>
        <c:lblOffset val="100"/>
        <c:noMultiLvlLbl val="0"/>
      </c:catAx>
      <c:valAx>
        <c:axId val="218675072"/>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8673536"/>
        <c:crosses val="autoZero"/>
        <c:crossBetween val="between"/>
        <c:majorUnit val="25000"/>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'8.8'!$M$9:$M$24</c:f>
              <c:numCache>
                <c:formatCode>0.0%</c:formatCode>
                <c:ptCount val="16"/>
              </c:numCache>
            </c:numRef>
          </c:cat>
          <c:val>
            <c:numRef>
              <c:f>'8.8'!$M$9:$M$24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'8.8'!$M$26:$M$33</c:f>
              <c:numCache>
                <c:formatCode>#,##0.0</c:formatCode>
                <c:ptCount val="8"/>
              </c:numCache>
            </c:numRef>
          </c:cat>
          <c:val>
            <c:numRef>
              <c:f>'8.8'!$M$26:$M$33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'8.8'!$A$26</c:f>
              <c:strCache>
                <c:ptCount val="1"/>
                <c:pt idx="0">
                  <c:v>Průmysl</c:v>
                </c:pt>
              </c:strCache>
            </c:strRef>
          </c:tx>
          <c:invertIfNegative val="0"/>
          <c:cat>
            <c:strRef>
              <c:f>'8.8'!$B$2:$D$2</c:f>
              <c:strCache>
                <c:ptCount val="3"/>
                <c:pt idx="0">
                  <c:v>Červenec</c:v>
                </c:pt>
                <c:pt idx="1">
                  <c:v>Srpen</c:v>
                </c:pt>
                <c:pt idx="2">
                  <c:v>Září</c:v>
                </c:pt>
              </c:strCache>
            </c:strRef>
          </c:cat>
          <c:val>
            <c:numRef>
              <c:f>('8.8'!$B$26,'8.8'!$D$26,'8.8'!$F$26)</c:f>
              <c:numCache>
                <c:formatCode>#,##0.0</c:formatCode>
                <c:ptCount val="3"/>
                <c:pt idx="0">
                  <c:v>264966.28799999994</c:v>
                </c:pt>
                <c:pt idx="1">
                  <c:v>260721.054</c:v>
                </c:pt>
                <c:pt idx="2">
                  <c:v>290397.26500000001</c:v>
                </c:pt>
              </c:numCache>
            </c:numRef>
          </c:val>
        </c:ser>
        <c:ser>
          <c:idx val="1"/>
          <c:order val="1"/>
          <c:tx>
            <c:strRef>
              <c:f>'8.8'!$A$27</c:f>
              <c:strCache>
                <c:ptCount val="1"/>
                <c:pt idx="0">
                  <c:v>Energetika</c:v>
                </c:pt>
              </c:strCache>
            </c:strRef>
          </c:tx>
          <c:invertIfNegative val="0"/>
          <c:cat>
            <c:strRef>
              <c:f>'8.8'!$B$2:$D$2</c:f>
              <c:strCache>
                <c:ptCount val="3"/>
                <c:pt idx="0">
                  <c:v>Červenec</c:v>
                </c:pt>
                <c:pt idx="1">
                  <c:v>Srpen</c:v>
                </c:pt>
                <c:pt idx="2">
                  <c:v>Září</c:v>
                </c:pt>
              </c:strCache>
            </c:strRef>
          </c:cat>
          <c:val>
            <c:numRef>
              <c:f>('8.8'!$B$27,'8.8'!$D$27,'8.8'!$F$27)</c:f>
              <c:numCache>
                <c:formatCode>#,##0.0</c:formatCode>
                <c:ptCount val="3"/>
                <c:pt idx="0">
                  <c:v>32514.054</c:v>
                </c:pt>
                <c:pt idx="1">
                  <c:v>40818.812000000005</c:v>
                </c:pt>
                <c:pt idx="2">
                  <c:v>36839.646999999997</c:v>
                </c:pt>
              </c:numCache>
            </c:numRef>
          </c:val>
        </c:ser>
        <c:ser>
          <c:idx val="2"/>
          <c:order val="2"/>
          <c:tx>
            <c:strRef>
              <c:f>'8.8'!$A$28</c:f>
              <c:strCache>
                <c:ptCount val="1"/>
                <c:pt idx="0">
                  <c:v>Doprava</c:v>
                </c:pt>
              </c:strCache>
            </c:strRef>
          </c:tx>
          <c:invertIfNegative val="0"/>
          <c:cat>
            <c:strRef>
              <c:f>'8.8'!$B$2:$D$2</c:f>
              <c:strCache>
                <c:ptCount val="3"/>
                <c:pt idx="0">
                  <c:v>Červenec</c:v>
                </c:pt>
                <c:pt idx="1">
                  <c:v>Srpen</c:v>
                </c:pt>
                <c:pt idx="2">
                  <c:v>Září</c:v>
                </c:pt>
              </c:strCache>
            </c:strRef>
          </c:cat>
          <c:val>
            <c:numRef>
              <c:f>('8.8'!$B$28,'8.8'!$D$28,'8.8'!$F$28)</c:f>
              <c:numCache>
                <c:formatCode>#,##0.0</c:formatCode>
                <c:ptCount val="3"/>
                <c:pt idx="0">
                  <c:v>140.72</c:v>
                </c:pt>
                <c:pt idx="1">
                  <c:v>119.879</c:v>
                </c:pt>
                <c:pt idx="2">
                  <c:v>222.30799999999999</c:v>
                </c:pt>
              </c:numCache>
            </c:numRef>
          </c:val>
        </c:ser>
        <c:ser>
          <c:idx val="3"/>
          <c:order val="3"/>
          <c:tx>
            <c:strRef>
              <c:f>'8.8'!$A$29</c:f>
              <c:strCache>
                <c:ptCount val="1"/>
                <c:pt idx="0">
                  <c:v>Stavebnictví</c:v>
                </c:pt>
              </c:strCache>
            </c:strRef>
          </c:tx>
          <c:invertIfNegative val="0"/>
          <c:cat>
            <c:strRef>
              <c:f>'8.8'!$B$2:$D$2</c:f>
              <c:strCache>
                <c:ptCount val="3"/>
                <c:pt idx="0">
                  <c:v>Červenec</c:v>
                </c:pt>
                <c:pt idx="1">
                  <c:v>Srpen</c:v>
                </c:pt>
                <c:pt idx="2">
                  <c:v>Září</c:v>
                </c:pt>
              </c:strCache>
            </c:strRef>
          </c:cat>
          <c:val>
            <c:numRef>
              <c:f>('8.8'!$B$29,'8.8'!$D$29,'8.8'!$F$29)</c:f>
              <c:numCache>
                <c:formatCode>#,##0.0</c:formatCode>
                <c:ptCount val="3"/>
                <c:pt idx="0">
                  <c:v>2293.431</c:v>
                </c:pt>
                <c:pt idx="1">
                  <c:v>1998.037</c:v>
                </c:pt>
                <c:pt idx="2">
                  <c:v>2434.5729999999999</c:v>
                </c:pt>
              </c:numCache>
            </c:numRef>
          </c:val>
        </c:ser>
        <c:ser>
          <c:idx val="4"/>
          <c:order val="4"/>
          <c:tx>
            <c:strRef>
              <c:f>'8.8'!$A$30</c:f>
              <c:strCache>
                <c:ptCount val="1"/>
                <c:pt idx="0">
                  <c:v>Zemědělství a lesnictví</c:v>
                </c:pt>
              </c:strCache>
            </c:strRef>
          </c:tx>
          <c:invertIfNegative val="0"/>
          <c:cat>
            <c:strRef>
              <c:f>'8.8'!$B$2:$D$2</c:f>
              <c:strCache>
                <c:ptCount val="3"/>
                <c:pt idx="0">
                  <c:v>Červenec</c:v>
                </c:pt>
                <c:pt idx="1">
                  <c:v>Srpen</c:v>
                </c:pt>
                <c:pt idx="2">
                  <c:v>Září</c:v>
                </c:pt>
              </c:strCache>
            </c:strRef>
          </c:cat>
          <c:val>
            <c:numRef>
              <c:f>('8.8'!$B$30,'8.8'!$D$30,'8.8'!$F$30)</c:f>
              <c:numCache>
                <c:formatCode>#,##0.0</c:formatCode>
                <c:ptCount val="3"/>
                <c:pt idx="0">
                  <c:v>5</c:v>
                </c:pt>
                <c:pt idx="1">
                  <c:v>6</c:v>
                </c:pt>
                <c:pt idx="2">
                  <c:v>9</c:v>
                </c:pt>
              </c:numCache>
            </c:numRef>
          </c:val>
        </c:ser>
        <c:ser>
          <c:idx val="5"/>
          <c:order val="5"/>
          <c:tx>
            <c:strRef>
              <c:f>'8.8'!$A$31</c:f>
              <c:strCache>
                <c:ptCount val="1"/>
                <c:pt idx="0">
                  <c:v>Domácnosti</c:v>
                </c:pt>
              </c:strCache>
            </c:strRef>
          </c:tx>
          <c:invertIfNegative val="0"/>
          <c:cat>
            <c:strRef>
              <c:f>'8.8'!$B$2:$D$2</c:f>
              <c:strCache>
                <c:ptCount val="3"/>
                <c:pt idx="0">
                  <c:v>Červenec</c:v>
                </c:pt>
                <c:pt idx="1">
                  <c:v>Srpen</c:v>
                </c:pt>
                <c:pt idx="2">
                  <c:v>Září</c:v>
                </c:pt>
              </c:strCache>
            </c:strRef>
          </c:cat>
          <c:val>
            <c:numRef>
              <c:f>('8.8'!$B$31,'8.8'!$D$31,'8.8'!$F$31)</c:f>
              <c:numCache>
                <c:formatCode>#,##0.0</c:formatCode>
                <c:ptCount val="3"/>
                <c:pt idx="0">
                  <c:v>89312.785000000003</c:v>
                </c:pt>
                <c:pt idx="1">
                  <c:v>78937.303000000014</c:v>
                </c:pt>
                <c:pt idx="2">
                  <c:v>118107.15299999999</c:v>
                </c:pt>
              </c:numCache>
            </c:numRef>
          </c:val>
        </c:ser>
        <c:ser>
          <c:idx val="6"/>
          <c:order val="6"/>
          <c:tx>
            <c:strRef>
              <c:f>'8.8'!$A$32</c:f>
              <c:strCache>
                <c:ptCount val="1"/>
                <c:pt idx="0">
                  <c:v>Obchod, služby, školství, zdravotnictví</c:v>
                </c:pt>
              </c:strCache>
            </c:strRef>
          </c:tx>
          <c:invertIfNegative val="0"/>
          <c:cat>
            <c:strRef>
              <c:f>'8.8'!$B$2:$D$2</c:f>
              <c:strCache>
                <c:ptCount val="3"/>
                <c:pt idx="0">
                  <c:v>Červenec</c:v>
                </c:pt>
                <c:pt idx="1">
                  <c:v>Srpen</c:v>
                </c:pt>
                <c:pt idx="2">
                  <c:v>Září</c:v>
                </c:pt>
              </c:strCache>
            </c:strRef>
          </c:cat>
          <c:val>
            <c:numRef>
              <c:f>('8.8'!$B$32,'8.8'!$D$32,'8.8'!$F$32)</c:f>
              <c:numCache>
                <c:formatCode>#,##0.0</c:formatCode>
                <c:ptCount val="3"/>
                <c:pt idx="0">
                  <c:v>42979.554999999993</c:v>
                </c:pt>
                <c:pt idx="1">
                  <c:v>40332.983999999997</c:v>
                </c:pt>
                <c:pt idx="2">
                  <c:v>64978.930000000008</c:v>
                </c:pt>
              </c:numCache>
            </c:numRef>
          </c:val>
        </c:ser>
        <c:ser>
          <c:idx val="7"/>
          <c:order val="7"/>
          <c:tx>
            <c:strRef>
              <c:f>'8.8'!$A$33</c:f>
              <c:strCache>
                <c:ptCount val="1"/>
                <c:pt idx="0">
                  <c:v>Ostatní</c:v>
                </c:pt>
              </c:strCache>
            </c:strRef>
          </c:tx>
          <c:invertIfNegative val="0"/>
          <c:cat>
            <c:strRef>
              <c:f>'8.8'!$B$2:$D$2</c:f>
              <c:strCache>
                <c:ptCount val="3"/>
                <c:pt idx="0">
                  <c:v>Červenec</c:v>
                </c:pt>
                <c:pt idx="1">
                  <c:v>Srpen</c:v>
                </c:pt>
                <c:pt idx="2">
                  <c:v>Září</c:v>
                </c:pt>
              </c:strCache>
            </c:strRef>
          </c:cat>
          <c:val>
            <c:numRef>
              <c:f>('8.8'!$B$33,'8.8'!$D$33,'8.8'!$F$33)</c:f>
              <c:numCache>
                <c:formatCode>#,##0.0</c:formatCode>
                <c:ptCount val="3"/>
                <c:pt idx="0">
                  <c:v>643.20000000000005</c:v>
                </c:pt>
                <c:pt idx="1">
                  <c:v>537.03800000000001</c:v>
                </c:pt>
                <c:pt idx="2">
                  <c:v>762.36</c:v>
                </c:pt>
              </c:numCache>
            </c:numRef>
          </c:val>
        </c:ser>
        <c:dLbls>
          <c:showLegendKey val="0"/>
          <c:showVal val="0"/>
          <c:showCatName val="0"/>
          <c:showSerName val="0"/>
          <c:showPercent val="0"/>
          <c:showBubbleSize val="0"/>
        </c:dLbls>
        <c:gapWidth val="150"/>
        <c:overlap val="100"/>
        <c:axId val="218975616"/>
        <c:axId val="218977408"/>
      </c:barChart>
      <c:catAx>
        <c:axId val="218975616"/>
        <c:scaling>
          <c:orientation val="minMax"/>
        </c:scaling>
        <c:delete val="0"/>
        <c:axPos val="b"/>
        <c:numFmt formatCode="General" sourceLinked="1"/>
        <c:majorTickMark val="none"/>
        <c:minorTickMark val="none"/>
        <c:tickLblPos val="nextTo"/>
        <c:txPr>
          <a:bodyPr/>
          <a:lstStyle/>
          <a:p>
            <a:pPr>
              <a:defRPr sz="900"/>
            </a:pPr>
            <a:endParaRPr lang="cs-CZ"/>
          </a:p>
        </c:txPr>
        <c:crossAx val="218977408"/>
        <c:crosses val="autoZero"/>
        <c:auto val="1"/>
        <c:lblAlgn val="ctr"/>
        <c:lblOffset val="100"/>
        <c:noMultiLvlLbl val="0"/>
      </c:catAx>
      <c:valAx>
        <c:axId val="218977408"/>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8975616"/>
        <c:crosses val="autoZero"/>
        <c:crossBetween val="between"/>
        <c:majorUnit val="15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a:t>
            </a:r>
            <a:r>
              <a:rPr lang="cs-CZ" sz="1000" baseline="0"/>
              <a:t> na </a:t>
            </a:r>
            <a:r>
              <a:rPr lang="cs-CZ" sz="1000"/>
              <a:t>dodávkách tepla</a:t>
            </a:r>
            <a:endParaRPr lang="en-US" sz="1000"/>
          </a:p>
        </c:rich>
      </c:tx>
      <c:layout/>
      <c:overlay val="0"/>
      <c:spPr>
        <a:solidFill>
          <a:sysClr val="window" lastClr="FFFFFF"/>
        </a:solidFill>
      </c:spPr>
    </c:title>
    <c:autoTitleDeleted val="0"/>
    <c:plotArea>
      <c:layout>
        <c:manualLayout>
          <c:layoutTarget val="inner"/>
          <c:xMode val="edge"/>
          <c:yMode val="edge"/>
          <c:x val="0.2023333505427905"/>
          <c:y val="0.19038626455472518"/>
          <c:w val="0.62240217997650282"/>
          <c:h val="0.65191109038338924"/>
        </c:manualLayout>
      </c:layout>
      <c:doughnutChart>
        <c:varyColors val="1"/>
        <c:ser>
          <c:idx val="0"/>
          <c:order val="0"/>
          <c:dPt>
            <c:idx val="5"/>
            <c:bubble3D val="0"/>
          </c:dPt>
          <c:dPt>
            <c:idx val="7"/>
            <c:bubble3D val="0"/>
          </c:dPt>
          <c:dLbls>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496.65271999999993</c:v>
                </c:pt>
                <c:pt idx="1">
                  <c:v>535.5549279999999</c:v>
                </c:pt>
                <c:pt idx="2">
                  <c:v>583.95698463299925</c:v>
                </c:pt>
                <c:pt idx="3">
                  <c:v>367.92173162399996</c:v>
                </c:pt>
                <c:pt idx="4">
                  <c:v>115.64390700000001</c:v>
                </c:pt>
                <c:pt idx="5">
                  <c:v>349.13882699999999</c:v>
                </c:pt>
                <c:pt idx="6">
                  <c:v>200.54696559322326</c:v>
                </c:pt>
                <c:pt idx="7">
                  <c:v>1463.5993840000001</c:v>
                </c:pt>
                <c:pt idx="8">
                  <c:v>322.61566299999993</c:v>
                </c:pt>
                <c:pt idx="9">
                  <c:v>264.92671469340183</c:v>
                </c:pt>
                <c:pt idx="10">
                  <c:v>354.09088700000007</c:v>
                </c:pt>
                <c:pt idx="11">
                  <c:v>2395.9381490000005</c:v>
                </c:pt>
                <c:pt idx="12">
                  <c:v>1653.3261670000002</c:v>
                </c:pt>
                <c:pt idx="13">
                  <c:v>455.50800300000003</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'8.8'!$G$38</c:f>
              <c:strCache>
                <c:ptCount val="1"/>
                <c:pt idx="0">
                  <c:v>dodávkách ČR</c:v>
                </c:pt>
              </c:strCache>
            </c:strRef>
          </c:tx>
          <c:invertIfNegative val="0"/>
          <c:val>
            <c:numRef>
              <c:f>'8.8'!$H$38</c:f>
              <c:numCache>
                <c:formatCode>0.0%</c:formatCode>
                <c:ptCount val="1"/>
                <c:pt idx="0">
                  <c:v>0.15310544217798333</c:v>
                </c:pt>
              </c:numCache>
            </c:numRef>
          </c:val>
        </c:ser>
        <c:ser>
          <c:idx val="1"/>
          <c:order val="1"/>
          <c:tx>
            <c:strRef>
              <c:f>'8.8'!$G$37</c:f>
              <c:strCache>
                <c:ptCount val="1"/>
                <c:pt idx="0">
                  <c:v>výrobě</c:v>
                </c:pt>
              </c:strCache>
            </c:strRef>
          </c:tx>
          <c:invertIfNegative val="0"/>
          <c:val>
            <c:numRef>
              <c:f>'8.8'!$H$37</c:f>
              <c:numCache>
                <c:formatCode>0.0%</c:formatCode>
                <c:ptCount val="1"/>
                <c:pt idx="0">
                  <c:v>0.21717967617065781</c:v>
                </c:pt>
              </c:numCache>
            </c:numRef>
          </c:val>
        </c:ser>
        <c:ser>
          <c:idx val="0"/>
          <c:order val="2"/>
          <c:tx>
            <c:strRef>
              <c:f>'8.8'!$G$36</c:f>
              <c:strCache>
                <c:ptCount val="1"/>
                <c:pt idx="0">
                  <c:v>instalovaném výkonu</c:v>
                </c:pt>
              </c:strCache>
            </c:strRef>
          </c:tx>
          <c:invertIfNegative val="0"/>
          <c:val>
            <c:numRef>
              <c:f>'8.8'!$H$36</c:f>
              <c:numCache>
                <c:formatCode>0.0%</c:formatCode>
                <c:ptCount val="1"/>
                <c:pt idx="0">
                  <c:v>0.12687183190479734</c:v>
                </c:pt>
              </c:numCache>
            </c:numRef>
          </c:val>
        </c:ser>
        <c:dLbls>
          <c:showLegendKey val="0"/>
          <c:showVal val="0"/>
          <c:showCatName val="0"/>
          <c:showSerName val="0"/>
          <c:showPercent val="0"/>
          <c:showBubbleSize val="0"/>
        </c:dLbls>
        <c:gapWidth val="150"/>
        <c:axId val="219015424"/>
        <c:axId val="219017216"/>
      </c:barChart>
      <c:catAx>
        <c:axId val="219015424"/>
        <c:scaling>
          <c:orientation val="minMax"/>
        </c:scaling>
        <c:delete val="1"/>
        <c:axPos val="l"/>
        <c:numFmt formatCode="0.0%" sourceLinked="1"/>
        <c:majorTickMark val="none"/>
        <c:minorTickMark val="none"/>
        <c:tickLblPos val="nextTo"/>
        <c:crossAx val="219017216"/>
        <c:crosses val="autoZero"/>
        <c:auto val="1"/>
        <c:lblAlgn val="ctr"/>
        <c:lblOffset val="100"/>
        <c:noMultiLvlLbl val="0"/>
      </c:catAx>
      <c:valAx>
        <c:axId val="21901721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19015424"/>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'8.8'!$A$9</c:f>
              <c:strCache>
                <c:ptCount val="1"/>
                <c:pt idx="0">
                  <c:v>Biomasa</c:v>
                </c:pt>
              </c:strCache>
            </c:strRef>
          </c:tx>
          <c:invertIfNegative val="0"/>
          <c:cat>
            <c:strRef>
              <c:f>'8.8'!$B$2:$D$2</c:f>
              <c:strCache>
                <c:ptCount val="3"/>
                <c:pt idx="0">
                  <c:v>Červenec</c:v>
                </c:pt>
                <c:pt idx="1">
                  <c:v>Srpen</c:v>
                </c:pt>
                <c:pt idx="2">
                  <c:v>Září</c:v>
                </c:pt>
              </c:strCache>
            </c:strRef>
          </c:cat>
          <c:val>
            <c:numRef>
              <c:f>('8.8'!$B$9,'8.8'!$D$9,'8.8'!$F$9)</c:f>
              <c:numCache>
                <c:formatCode>#,##0.0</c:formatCode>
                <c:ptCount val="3"/>
                <c:pt idx="0">
                  <c:v>40032.130000000005</c:v>
                </c:pt>
                <c:pt idx="1">
                  <c:v>27471.955000000002</c:v>
                </c:pt>
                <c:pt idx="2">
                  <c:v>52557.171000000002</c:v>
                </c:pt>
              </c:numCache>
            </c:numRef>
          </c:val>
        </c:ser>
        <c:ser>
          <c:idx val="1"/>
          <c:order val="1"/>
          <c:tx>
            <c:strRef>
              <c:f>'8.8'!$A$10</c:f>
              <c:strCache>
                <c:ptCount val="1"/>
                <c:pt idx="0">
                  <c:v>Bioplyn</c:v>
                </c:pt>
              </c:strCache>
            </c:strRef>
          </c:tx>
          <c:invertIfNegative val="0"/>
          <c:cat>
            <c:strRef>
              <c:f>'8.8'!$B$2:$D$2</c:f>
              <c:strCache>
                <c:ptCount val="3"/>
                <c:pt idx="0">
                  <c:v>Červenec</c:v>
                </c:pt>
                <c:pt idx="1">
                  <c:v>Srpen</c:v>
                </c:pt>
                <c:pt idx="2">
                  <c:v>Září</c:v>
                </c:pt>
              </c:strCache>
            </c:strRef>
          </c:cat>
          <c:val>
            <c:numRef>
              <c:f>('8.8'!$B$10,'8.8'!$D$10,'8.8'!$F$10)</c:f>
              <c:numCache>
                <c:formatCode>#,##0.0</c:formatCode>
                <c:ptCount val="3"/>
                <c:pt idx="0">
                  <c:v>0</c:v>
                </c:pt>
                <c:pt idx="1">
                  <c:v>0</c:v>
                </c:pt>
                <c:pt idx="2">
                  <c:v>0</c:v>
                </c:pt>
              </c:numCache>
            </c:numRef>
          </c:val>
        </c:ser>
        <c:ser>
          <c:idx val="2"/>
          <c:order val="2"/>
          <c:tx>
            <c:strRef>
              <c:f>'8.8'!$A$11</c:f>
              <c:strCache>
                <c:ptCount val="1"/>
                <c:pt idx="0">
                  <c:v>Černé uhlí</c:v>
                </c:pt>
              </c:strCache>
            </c:strRef>
          </c:tx>
          <c:invertIfNegative val="0"/>
          <c:cat>
            <c:strRef>
              <c:f>'8.8'!$B$2:$D$2</c:f>
              <c:strCache>
                <c:ptCount val="3"/>
                <c:pt idx="0">
                  <c:v>Červenec</c:v>
                </c:pt>
                <c:pt idx="1">
                  <c:v>Srpen</c:v>
                </c:pt>
                <c:pt idx="2">
                  <c:v>Září</c:v>
                </c:pt>
              </c:strCache>
            </c:strRef>
          </c:cat>
          <c:val>
            <c:numRef>
              <c:f>('8.8'!$B$11,'8.8'!$D$11,'8.8'!$F$11)</c:f>
              <c:numCache>
                <c:formatCode>#,##0.0</c:formatCode>
                <c:ptCount val="3"/>
                <c:pt idx="0">
                  <c:v>200607.16300000003</c:v>
                </c:pt>
                <c:pt idx="1">
                  <c:v>195719.57399999999</c:v>
                </c:pt>
                <c:pt idx="2">
                  <c:v>266214.66700000002</c:v>
                </c:pt>
              </c:numCache>
            </c:numRef>
          </c:val>
        </c:ser>
        <c:ser>
          <c:idx val="3"/>
          <c:order val="3"/>
          <c:tx>
            <c:strRef>
              <c:f>'8.8'!$A$12</c:f>
              <c:strCache>
                <c:ptCount val="1"/>
                <c:pt idx="0">
                  <c:v>Elektrická energie</c:v>
                </c:pt>
              </c:strCache>
            </c:strRef>
          </c:tx>
          <c:invertIfNegative val="0"/>
          <c:cat>
            <c:strRef>
              <c:f>'8.8'!$B$2:$D$2</c:f>
              <c:strCache>
                <c:ptCount val="3"/>
                <c:pt idx="0">
                  <c:v>Červenec</c:v>
                </c:pt>
                <c:pt idx="1">
                  <c:v>Srpen</c:v>
                </c:pt>
                <c:pt idx="2">
                  <c:v>Září</c:v>
                </c:pt>
              </c:strCache>
            </c:strRef>
          </c:cat>
          <c:val>
            <c:numRef>
              <c:f>('8.8'!$B$12,'8.8'!$D$12,'8.8'!$F$12)</c:f>
              <c:numCache>
                <c:formatCode>#,##0.0</c:formatCode>
                <c:ptCount val="3"/>
                <c:pt idx="0">
                  <c:v>17.167999999999999</c:v>
                </c:pt>
                <c:pt idx="1">
                  <c:v>14.494</c:v>
                </c:pt>
                <c:pt idx="2">
                  <c:v>13.759</c:v>
                </c:pt>
              </c:numCache>
            </c:numRef>
          </c:val>
        </c:ser>
        <c:ser>
          <c:idx val="4"/>
          <c:order val="4"/>
          <c:tx>
            <c:strRef>
              <c:f>'8.8'!$A$13</c:f>
              <c:strCache>
                <c:ptCount val="1"/>
                <c:pt idx="0">
                  <c:v>Energie prostředí (tepelné čerpadlo)</c:v>
                </c:pt>
              </c:strCache>
            </c:strRef>
          </c:tx>
          <c:invertIfNegative val="0"/>
          <c:cat>
            <c:strRef>
              <c:f>'8.8'!$B$2:$D$2</c:f>
              <c:strCache>
                <c:ptCount val="3"/>
                <c:pt idx="0">
                  <c:v>Červenec</c:v>
                </c:pt>
                <c:pt idx="1">
                  <c:v>Srpen</c:v>
                </c:pt>
                <c:pt idx="2">
                  <c:v>Září</c:v>
                </c:pt>
              </c:strCache>
            </c:strRef>
          </c:cat>
          <c:val>
            <c:numRef>
              <c:f>('8.8'!$B$13,'8.8'!$D$13,'8.8'!$F$13)</c:f>
              <c:numCache>
                <c:formatCode>#,##0.0</c:formatCode>
                <c:ptCount val="3"/>
                <c:pt idx="0">
                  <c:v>0</c:v>
                </c:pt>
                <c:pt idx="1">
                  <c:v>0</c:v>
                </c:pt>
                <c:pt idx="2">
                  <c:v>0</c:v>
                </c:pt>
              </c:numCache>
            </c:numRef>
          </c:val>
        </c:ser>
        <c:ser>
          <c:idx val="5"/>
          <c:order val="5"/>
          <c:tx>
            <c:strRef>
              <c:f>'8.8'!$A$14</c:f>
              <c:strCache>
                <c:ptCount val="1"/>
                <c:pt idx="0">
                  <c:v>Energie Slunce (solární kolektor)</c:v>
                </c:pt>
              </c:strCache>
            </c:strRef>
          </c:tx>
          <c:invertIfNegative val="0"/>
          <c:cat>
            <c:strRef>
              <c:f>'8.8'!$B$2:$D$2</c:f>
              <c:strCache>
                <c:ptCount val="3"/>
                <c:pt idx="0">
                  <c:v>Červenec</c:v>
                </c:pt>
                <c:pt idx="1">
                  <c:v>Srpen</c:v>
                </c:pt>
                <c:pt idx="2">
                  <c:v>Září</c:v>
                </c:pt>
              </c:strCache>
            </c:strRef>
          </c:cat>
          <c:val>
            <c:numRef>
              <c:f>('8.8'!$B$14,'8.8'!$D$14,'8.8'!$F$14)</c:f>
              <c:numCache>
                <c:formatCode>#,##0.0</c:formatCode>
                <c:ptCount val="3"/>
                <c:pt idx="0">
                  <c:v>0</c:v>
                </c:pt>
                <c:pt idx="1">
                  <c:v>0</c:v>
                </c:pt>
                <c:pt idx="2">
                  <c:v>0</c:v>
                </c:pt>
              </c:numCache>
            </c:numRef>
          </c:val>
        </c:ser>
        <c:ser>
          <c:idx val="6"/>
          <c:order val="6"/>
          <c:tx>
            <c:strRef>
              <c:f>'8.8'!$A$15</c:f>
              <c:strCache>
                <c:ptCount val="1"/>
                <c:pt idx="0">
                  <c:v>Hnědé uhlí</c:v>
                </c:pt>
              </c:strCache>
            </c:strRef>
          </c:tx>
          <c:invertIfNegative val="0"/>
          <c:cat>
            <c:strRef>
              <c:f>'8.8'!$B$2:$D$2</c:f>
              <c:strCache>
                <c:ptCount val="3"/>
                <c:pt idx="0">
                  <c:v>Červenec</c:v>
                </c:pt>
                <c:pt idx="1">
                  <c:v>Srpen</c:v>
                </c:pt>
                <c:pt idx="2">
                  <c:v>Září</c:v>
                </c:pt>
              </c:strCache>
            </c:strRef>
          </c:cat>
          <c:val>
            <c:numRef>
              <c:f>('8.8'!$B$15,'8.8'!$D$15,'8.8'!$F$15)</c:f>
              <c:numCache>
                <c:formatCode>#,##0.0</c:formatCode>
                <c:ptCount val="3"/>
                <c:pt idx="0">
                  <c:v>3261.2000000000003</c:v>
                </c:pt>
                <c:pt idx="1">
                  <c:v>2505.13</c:v>
                </c:pt>
                <c:pt idx="2">
                  <c:v>24579.782999999999</c:v>
                </c:pt>
              </c:numCache>
            </c:numRef>
          </c:val>
        </c:ser>
        <c:ser>
          <c:idx val="7"/>
          <c:order val="7"/>
          <c:tx>
            <c:strRef>
              <c:f>'8.8'!$A$16</c:f>
              <c:strCache>
                <c:ptCount val="1"/>
                <c:pt idx="0">
                  <c:v>Jaderné palivo</c:v>
                </c:pt>
              </c:strCache>
            </c:strRef>
          </c:tx>
          <c:invertIfNegative val="0"/>
          <c:cat>
            <c:strRef>
              <c:f>'8.8'!$B$2:$D$2</c:f>
              <c:strCache>
                <c:ptCount val="3"/>
                <c:pt idx="0">
                  <c:v>Červenec</c:v>
                </c:pt>
                <c:pt idx="1">
                  <c:v>Srpen</c:v>
                </c:pt>
                <c:pt idx="2">
                  <c:v>Září</c:v>
                </c:pt>
              </c:strCache>
            </c:strRef>
          </c:cat>
          <c:val>
            <c:numRef>
              <c:f>('8.8'!$B$16,'8.8'!$D$16,'8.8'!$F$16)</c:f>
              <c:numCache>
                <c:formatCode>#,##0.0</c:formatCode>
                <c:ptCount val="3"/>
                <c:pt idx="0">
                  <c:v>0</c:v>
                </c:pt>
                <c:pt idx="1">
                  <c:v>0</c:v>
                </c:pt>
                <c:pt idx="2">
                  <c:v>0</c:v>
                </c:pt>
              </c:numCache>
            </c:numRef>
          </c:val>
        </c:ser>
        <c:ser>
          <c:idx val="8"/>
          <c:order val="8"/>
          <c:tx>
            <c:strRef>
              <c:f>'8.8'!$A$17</c:f>
              <c:strCache>
                <c:ptCount val="1"/>
                <c:pt idx="0">
                  <c:v>Koks</c:v>
                </c:pt>
              </c:strCache>
            </c:strRef>
          </c:tx>
          <c:invertIfNegative val="0"/>
          <c:cat>
            <c:strRef>
              <c:f>'8.8'!$B$2:$D$2</c:f>
              <c:strCache>
                <c:ptCount val="3"/>
                <c:pt idx="0">
                  <c:v>Červenec</c:v>
                </c:pt>
                <c:pt idx="1">
                  <c:v>Srpen</c:v>
                </c:pt>
                <c:pt idx="2">
                  <c:v>Září</c:v>
                </c:pt>
              </c:strCache>
            </c:strRef>
          </c:cat>
          <c:val>
            <c:numRef>
              <c:f>('8.8'!$B$17,'8.8'!$D$17,'8.8'!$F$17)</c:f>
              <c:numCache>
                <c:formatCode>#,##0.0</c:formatCode>
                <c:ptCount val="3"/>
                <c:pt idx="0">
                  <c:v>0</c:v>
                </c:pt>
                <c:pt idx="1">
                  <c:v>0</c:v>
                </c:pt>
                <c:pt idx="2">
                  <c:v>4.2290000000000001</c:v>
                </c:pt>
              </c:numCache>
            </c:numRef>
          </c:val>
        </c:ser>
        <c:ser>
          <c:idx val="9"/>
          <c:order val="9"/>
          <c:tx>
            <c:strRef>
              <c:f>'8.8'!$A$18</c:f>
              <c:strCache>
                <c:ptCount val="1"/>
                <c:pt idx="0">
                  <c:v>Odpadní teplo</c:v>
                </c:pt>
              </c:strCache>
            </c:strRef>
          </c:tx>
          <c:invertIfNegative val="0"/>
          <c:cat>
            <c:strRef>
              <c:f>'8.8'!$B$2:$D$2</c:f>
              <c:strCache>
                <c:ptCount val="3"/>
                <c:pt idx="0">
                  <c:v>Červenec</c:v>
                </c:pt>
                <c:pt idx="1">
                  <c:v>Srpen</c:v>
                </c:pt>
                <c:pt idx="2">
                  <c:v>Září</c:v>
                </c:pt>
              </c:strCache>
            </c:strRef>
          </c:cat>
          <c:val>
            <c:numRef>
              <c:f>('8.8'!$B$18,'8.8'!$D$18,'8.8'!$F$18)</c:f>
              <c:numCache>
                <c:formatCode>#,##0.0</c:formatCode>
                <c:ptCount val="3"/>
                <c:pt idx="0">
                  <c:v>7966.6399999999994</c:v>
                </c:pt>
                <c:pt idx="1">
                  <c:v>4775.66</c:v>
                </c:pt>
                <c:pt idx="2">
                  <c:v>9393.5</c:v>
                </c:pt>
              </c:numCache>
            </c:numRef>
          </c:val>
        </c:ser>
        <c:ser>
          <c:idx val="10"/>
          <c:order val="10"/>
          <c:tx>
            <c:strRef>
              <c:f>'8.8'!$A$19</c:f>
              <c:strCache>
                <c:ptCount val="1"/>
                <c:pt idx="0">
                  <c:v>Ostatní kapalná paliva</c:v>
                </c:pt>
              </c:strCache>
            </c:strRef>
          </c:tx>
          <c:invertIfNegative val="0"/>
          <c:cat>
            <c:strRef>
              <c:f>'8.8'!$B$2:$D$2</c:f>
              <c:strCache>
                <c:ptCount val="3"/>
                <c:pt idx="0">
                  <c:v>Červenec</c:v>
                </c:pt>
                <c:pt idx="1">
                  <c:v>Srpen</c:v>
                </c:pt>
                <c:pt idx="2">
                  <c:v>Září</c:v>
                </c:pt>
              </c:strCache>
            </c:strRef>
          </c:cat>
          <c:val>
            <c:numRef>
              <c:f>('8.8'!$B$19,'8.8'!$D$19,'8.8'!$F$19)</c:f>
              <c:numCache>
                <c:formatCode>#,##0.0</c:formatCode>
                <c:ptCount val="3"/>
                <c:pt idx="0">
                  <c:v>0</c:v>
                </c:pt>
                <c:pt idx="1">
                  <c:v>0</c:v>
                </c:pt>
                <c:pt idx="2">
                  <c:v>0</c:v>
                </c:pt>
              </c:numCache>
            </c:numRef>
          </c:val>
        </c:ser>
        <c:ser>
          <c:idx val="11"/>
          <c:order val="11"/>
          <c:tx>
            <c:strRef>
              <c:f>'8.8'!$A$20</c:f>
              <c:strCache>
                <c:ptCount val="1"/>
                <c:pt idx="0">
                  <c:v>Ostatní pevná paliva</c:v>
                </c:pt>
              </c:strCache>
            </c:strRef>
          </c:tx>
          <c:invertIfNegative val="0"/>
          <c:cat>
            <c:strRef>
              <c:f>'8.8'!$B$2:$D$2</c:f>
              <c:strCache>
                <c:ptCount val="3"/>
                <c:pt idx="0">
                  <c:v>Červenec</c:v>
                </c:pt>
                <c:pt idx="1">
                  <c:v>Srpen</c:v>
                </c:pt>
                <c:pt idx="2">
                  <c:v>Září</c:v>
                </c:pt>
              </c:strCache>
            </c:strRef>
          </c:cat>
          <c:val>
            <c:numRef>
              <c:f>('8.8'!$B$20,'8.8'!$D$20,'8.8'!$F$20)</c:f>
              <c:numCache>
                <c:formatCode>#,##0.0</c:formatCode>
                <c:ptCount val="3"/>
                <c:pt idx="0">
                  <c:v>196</c:v>
                </c:pt>
                <c:pt idx="1">
                  <c:v>197</c:v>
                </c:pt>
                <c:pt idx="2">
                  <c:v>198</c:v>
                </c:pt>
              </c:numCache>
            </c:numRef>
          </c:val>
        </c:ser>
        <c:ser>
          <c:idx val="12"/>
          <c:order val="12"/>
          <c:tx>
            <c:strRef>
              <c:f>'8.8'!$A$21</c:f>
              <c:strCache>
                <c:ptCount val="1"/>
                <c:pt idx="0">
                  <c:v>Ostatní plyny</c:v>
                </c:pt>
              </c:strCache>
            </c:strRef>
          </c:tx>
          <c:invertIfNegative val="0"/>
          <c:cat>
            <c:strRef>
              <c:f>'8.8'!$B$2:$D$2</c:f>
              <c:strCache>
                <c:ptCount val="3"/>
                <c:pt idx="0">
                  <c:v>Červenec</c:v>
                </c:pt>
                <c:pt idx="1">
                  <c:v>Srpen</c:v>
                </c:pt>
                <c:pt idx="2">
                  <c:v>Září</c:v>
                </c:pt>
              </c:strCache>
            </c:strRef>
          </c:cat>
          <c:val>
            <c:numRef>
              <c:f>('8.8'!$B$21,'8.8'!$D$21,'8.8'!$F$21)</c:f>
              <c:numCache>
                <c:formatCode>#,##0.0</c:formatCode>
                <c:ptCount val="3"/>
                <c:pt idx="0">
                  <c:v>146533.85699999999</c:v>
                </c:pt>
                <c:pt idx="1">
                  <c:v>164862.943</c:v>
                </c:pt>
                <c:pt idx="2">
                  <c:v>156763.63399999996</c:v>
                </c:pt>
              </c:numCache>
            </c:numRef>
          </c:val>
        </c:ser>
        <c:ser>
          <c:idx val="13"/>
          <c:order val="13"/>
          <c:tx>
            <c:strRef>
              <c:f>'8.8'!$A$22</c:f>
              <c:strCache>
                <c:ptCount val="1"/>
                <c:pt idx="0">
                  <c:v>Ostatní</c:v>
                </c:pt>
              </c:strCache>
            </c:strRef>
          </c:tx>
          <c:invertIfNegative val="0"/>
          <c:cat>
            <c:strRef>
              <c:f>'8.8'!$B$2:$D$2</c:f>
              <c:strCache>
                <c:ptCount val="3"/>
                <c:pt idx="0">
                  <c:v>Červenec</c:v>
                </c:pt>
                <c:pt idx="1">
                  <c:v>Srpen</c:v>
                </c:pt>
                <c:pt idx="2">
                  <c:v>Září</c:v>
                </c:pt>
              </c:strCache>
            </c:strRef>
          </c:cat>
          <c:val>
            <c:numRef>
              <c:f>('8.8'!$B$22,'8.8'!$D$22,'8.8'!$F$22)</c:f>
              <c:numCache>
                <c:formatCode>#,##0.0</c:formatCode>
                <c:ptCount val="3"/>
                <c:pt idx="0">
                  <c:v>0</c:v>
                </c:pt>
                <c:pt idx="1">
                  <c:v>0</c:v>
                </c:pt>
                <c:pt idx="2">
                  <c:v>0</c:v>
                </c:pt>
              </c:numCache>
            </c:numRef>
          </c:val>
        </c:ser>
        <c:ser>
          <c:idx val="14"/>
          <c:order val="14"/>
          <c:tx>
            <c:strRef>
              <c:f>'8.8'!$A$23</c:f>
              <c:strCache>
                <c:ptCount val="1"/>
                <c:pt idx="0">
                  <c:v>Topné oleje</c:v>
                </c:pt>
              </c:strCache>
            </c:strRef>
          </c:tx>
          <c:invertIfNegative val="0"/>
          <c:cat>
            <c:strRef>
              <c:f>'8.8'!$B$2:$D$2</c:f>
              <c:strCache>
                <c:ptCount val="3"/>
                <c:pt idx="0">
                  <c:v>Červenec</c:v>
                </c:pt>
                <c:pt idx="1">
                  <c:v>Srpen</c:v>
                </c:pt>
                <c:pt idx="2">
                  <c:v>Září</c:v>
                </c:pt>
              </c:strCache>
            </c:strRef>
          </c:cat>
          <c:val>
            <c:numRef>
              <c:f>('8.8'!$B$23,'8.8'!$D$23,'8.8'!$F$23)</c:f>
              <c:numCache>
                <c:formatCode>#,##0.0</c:formatCode>
                <c:ptCount val="3"/>
                <c:pt idx="0">
                  <c:v>677.04700000000003</c:v>
                </c:pt>
                <c:pt idx="1">
                  <c:v>52.326999999999998</c:v>
                </c:pt>
                <c:pt idx="2">
                  <c:v>55.701999999999998</c:v>
                </c:pt>
              </c:numCache>
            </c:numRef>
          </c:val>
        </c:ser>
        <c:ser>
          <c:idx val="15"/>
          <c:order val="15"/>
          <c:tx>
            <c:strRef>
              <c:f>'8.8'!$A$24</c:f>
              <c:strCache>
                <c:ptCount val="1"/>
                <c:pt idx="0">
                  <c:v>Zemní plyn</c:v>
                </c:pt>
              </c:strCache>
            </c:strRef>
          </c:tx>
          <c:invertIfNegative val="0"/>
          <c:cat>
            <c:strRef>
              <c:f>'8.8'!$B$2:$D$2</c:f>
              <c:strCache>
                <c:ptCount val="3"/>
                <c:pt idx="0">
                  <c:v>Červenec</c:v>
                </c:pt>
                <c:pt idx="1">
                  <c:v>Srpen</c:v>
                </c:pt>
                <c:pt idx="2">
                  <c:v>Září</c:v>
                </c:pt>
              </c:strCache>
            </c:strRef>
          </c:cat>
          <c:val>
            <c:numRef>
              <c:f>('8.8'!$B$24,'8.8'!$D$24,'8.8'!$F$24)</c:f>
              <c:numCache>
                <c:formatCode>#,##0.0</c:formatCode>
                <c:ptCount val="3"/>
                <c:pt idx="0">
                  <c:v>50043.135000000009</c:v>
                </c:pt>
                <c:pt idx="1">
                  <c:v>47794.498999999996</c:v>
                </c:pt>
                <c:pt idx="2">
                  <c:v>61091.017</c:v>
                </c:pt>
              </c:numCache>
            </c:numRef>
          </c:val>
        </c:ser>
        <c:dLbls>
          <c:showLegendKey val="0"/>
          <c:showVal val="0"/>
          <c:showCatName val="0"/>
          <c:showSerName val="0"/>
          <c:showPercent val="0"/>
          <c:showBubbleSize val="0"/>
        </c:dLbls>
        <c:gapWidth val="150"/>
        <c:overlap val="100"/>
        <c:axId val="219754496"/>
        <c:axId val="219756032"/>
      </c:barChart>
      <c:catAx>
        <c:axId val="219754496"/>
        <c:scaling>
          <c:orientation val="minMax"/>
        </c:scaling>
        <c:delete val="0"/>
        <c:axPos val="b"/>
        <c:numFmt formatCode="General" sourceLinked="1"/>
        <c:majorTickMark val="none"/>
        <c:minorTickMark val="none"/>
        <c:tickLblPos val="nextTo"/>
        <c:txPr>
          <a:bodyPr/>
          <a:lstStyle/>
          <a:p>
            <a:pPr>
              <a:defRPr sz="900"/>
            </a:pPr>
            <a:endParaRPr lang="cs-CZ"/>
          </a:p>
        </c:txPr>
        <c:crossAx val="219756032"/>
        <c:crosses val="autoZero"/>
        <c:auto val="1"/>
        <c:lblAlgn val="ctr"/>
        <c:lblOffset val="100"/>
        <c:noMultiLvlLbl val="0"/>
      </c:catAx>
      <c:valAx>
        <c:axId val="219756032"/>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9754496"/>
        <c:crosses val="autoZero"/>
        <c:crossBetween val="between"/>
        <c:majorUnit val="150000"/>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'8.9'!$M$9:$M$24</c:f>
              <c:numCache>
                <c:formatCode>0.0%</c:formatCode>
                <c:ptCount val="16"/>
              </c:numCache>
            </c:numRef>
          </c:cat>
          <c:val>
            <c:numRef>
              <c:f>'8.9'!$M$9:$M$24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'8.9'!$M$26:$M$33</c:f>
              <c:numCache>
                <c:formatCode>#,##0.0</c:formatCode>
                <c:ptCount val="8"/>
              </c:numCache>
            </c:numRef>
          </c:cat>
          <c:val>
            <c:numRef>
              <c:f>'8.9'!$M$26:$M$33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'8.9'!$A$26</c:f>
              <c:strCache>
                <c:ptCount val="1"/>
                <c:pt idx="0">
                  <c:v>Průmysl</c:v>
                </c:pt>
              </c:strCache>
            </c:strRef>
          </c:tx>
          <c:invertIfNegative val="0"/>
          <c:cat>
            <c:strRef>
              <c:f>'8.9'!$B$2:$D$2</c:f>
              <c:strCache>
                <c:ptCount val="3"/>
                <c:pt idx="0">
                  <c:v>Červenec</c:v>
                </c:pt>
                <c:pt idx="1">
                  <c:v>Srpen</c:v>
                </c:pt>
                <c:pt idx="2">
                  <c:v>Září</c:v>
                </c:pt>
              </c:strCache>
            </c:strRef>
          </c:cat>
          <c:val>
            <c:numRef>
              <c:f>('8.9'!$B$26,'8.9'!$D$26,'8.9'!$F$26)</c:f>
              <c:numCache>
                <c:formatCode>#,##0.0</c:formatCode>
                <c:ptCount val="3"/>
                <c:pt idx="0">
                  <c:v>19235.455999999998</c:v>
                </c:pt>
                <c:pt idx="1">
                  <c:v>19486.688000000002</c:v>
                </c:pt>
                <c:pt idx="2">
                  <c:v>21466.797999999999</c:v>
                </c:pt>
              </c:numCache>
            </c:numRef>
          </c:val>
        </c:ser>
        <c:ser>
          <c:idx val="1"/>
          <c:order val="1"/>
          <c:tx>
            <c:strRef>
              <c:f>'8.9'!$A$27</c:f>
              <c:strCache>
                <c:ptCount val="1"/>
                <c:pt idx="0">
                  <c:v>Energetika</c:v>
                </c:pt>
              </c:strCache>
            </c:strRef>
          </c:tx>
          <c:invertIfNegative val="0"/>
          <c:cat>
            <c:strRef>
              <c:f>'8.9'!$B$2:$D$2</c:f>
              <c:strCache>
                <c:ptCount val="3"/>
                <c:pt idx="0">
                  <c:v>Červenec</c:v>
                </c:pt>
                <c:pt idx="1">
                  <c:v>Srpen</c:v>
                </c:pt>
                <c:pt idx="2">
                  <c:v>Září</c:v>
                </c:pt>
              </c:strCache>
            </c:strRef>
          </c:cat>
          <c:val>
            <c:numRef>
              <c:f>('8.9'!$B$27,'8.9'!$D$27,'8.9'!$F$27)</c:f>
              <c:numCache>
                <c:formatCode>#,##0.0</c:formatCode>
                <c:ptCount val="3"/>
                <c:pt idx="0">
                  <c:v>0</c:v>
                </c:pt>
                <c:pt idx="1">
                  <c:v>0</c:v>
                </c:pt>
                <c:pt idx="2">
                  <c:v>0</c:v>
                </c:pt>
              </c:numCache>
            </c:numRef>
          </c:val>
        </c:ser>
        <c:ser>
          <c:idx val="2"/>
          <c:order val="2"/>
          <c:tx>
            <c:strRef>
              <c:f>'8.9'!$A$28</c:f>
              <c:strCache>
                <c:ptCount val="1"/>
                <c:pt idx="0">
                  <c:v>Doprava</c:v>
                </c:pt>
              </c:strCache>
            </c:strRef>
          </c:tx>
          <c:invertIfNegative val="0"/>
          <c:cat>
            <c:strRef>
              <c:f>'8.9'!$B$2:$D$2</c:f>
              <c:strCache>
                <c:ptCount val="3"/>
                <c:pt idx="0">
                  <c:v>Červenec</c:v>
                </c:pt>
                <c:pt idx="1">
                  <c:v>Srpen</c:v>
                </c:pt>
                <c:pt idx="2">
                  <c:v>Září</c:v>
                </c:pt>
              </c:strCache>
            </c:strRef>
          </c:cat>
          <c:val>
            <c:numRef>
              <c:f>('8.9'!$B$28,'8.9'!$D$28,'8.9'!$F$28)</c:f>
              <c:numCache>
                <c:formatCode>#,##0.0</c:formatCode>
                <c:ptCount val="3"/>
                <c:pt idx="0">
                  <c:v>0</c:v>
                </c:pt>
                <c:pt idx="1">
                  <c:v>2.6</c:v>
                </c:pt>
                <c:pt idx="2">
                  <c:v>5.2</c:v>
                </c:pt>
              </c:numCache>
            </c:numRef>
          </c:val>
        </c:ser>
        <c:ser>
          <c:idx val="3"/>
          <c:order val="3"/>
          <c:tx>
            <c:strRef>
              <c:f>'8.9'!$A$29</c:f>
              <c:strCache>
                <c:ptCount val="1"/>
                <c:pt idx="0">
                  <c:v>Stavebnictví</c:v>
                </c:pt>
              </c:strCache>
            </c:strRef>
          </c:tx>
          <c:invertIfNegative val="0"/>
          <c:cat>
            <c:strRef>
              <c:f>'8.9'!$B$2:$D$2</c:f>
              <c:strCache>
                <c:ptCount val="3"/>
                <c:pt idx="0">
                  <c:v>Červenec</c:v>
                </c:pt>
                <c:pt idx="1">
                  <c:v>Srpen</c:v>
                </c:pt>
                <c:pt idx="2">
                  <c:v>Září</c:v>
                </c:pt>
              </c:strCache>
            </c:strRef>
          </c:cat>
          <c:val>
            <c:numRef>
              <c:f>('8.9'!$B$29,'8.9'!$D$29,'8.9'!$F$29)</c:f>
              <c:numCache>
                <c:formatCode>#,##0.0</c:formatCode>
                <c:ptCount val="3"/>
                <c:pt idx="0">
                  <c:v>89.507000000000005</c:v>
                </c:pt>
                <c:pt idx="1">
                  <c:v>76.260999999999996</c:v>
                </c:pt>
                <c:pt idx="2">
                  <c:v>168.43199999999999</c:v>
                </c:pt>
              </c:numCache>
            </c:numRef>
          </c:val>
        </c:ser>
        <c:ser>
          <c:idx val="4"/>
          <c:order val="4"/>
          <c:tx>
            <c:strRef>
              <c:f>'8.9'!$A$30</c:f>
              <c:strCache>
                <c:ptCount val="1"/>
                <c:pt idx="0">
                  <c:v>Zemědělství a lesnictví</c:v>
                </c:pt>
              </c:strCache>
            </c:strRef>
          </c:tx>
          <c:invertIfNegative val="0"/>
          <c:cat>
            <c:strRef>
              <c:f>'8.9'!$B$2:$D$2</c:f>
              <c:strCache>
                <c:ptCount val="3"/>
                <c:pt idx="0">
                  <c:v>Červenec</c:v>
                </c:pt>
                <c:pt idx="1">
                  <c:v>Srpen</c:v>
                </c:pt>
                <c:pt idx="2">
                  <c:v>Září</c:v>
                </c:pt>
              </c:strCache>
            </c:strRef>
          </c:cat>
          <c:val>
            <c:numRef>
              <c:f>('8.9'!$B$30,'8.9'!$D$30,'8.9'!$F$30)</c:f>
              <c:numCache>
                <c:formatCode>#,##0.0</c:formatCode>
                <c:ptCount val="3"/>
                <c:pt idx="0">
                  <c:v>253.327</c:v>
                </c:pt>
                <c:pt idx="1">
                  <c:v>219</c:v>
                </c:pt>
                <c:pt idx="2">
                  <c:v>309.60699999999997</c:v>
                </c:pt>
              </c:numCache>
            </c:numRef>
          </c:val>
        </c:ser>
        <c:ser>
          <c:idx val="5"/>
          <c:order val="5"/>
          <c:tx>
            <c:strRef>
              <c:f>'8.9'!$A$31</c:f>
              <c:strCache>
                <c:ptCount val="1"/>
                <c:pt idx="0">
                  <c:v>Domácnosti</c:v>
                </c:pt>
              </c:strCache>
            </c:strRef>
          </c:tx>
          <c:invertIfNegative val="0"/>
          <c:cat>
            <c:strRef>
              <c:f>'8.9'!$B$2:$D$2</c:f>
              <c:strCache>
                <c:ptCount val="3"/>
                <c:pt idx="0">
                  <c:v>Červenec</c:v>
                </c:pt>
                <c:pt idx="1">
                  <c:v>Srpen</c:v>
                </c:pt>
                <c:pt idx="2">
                  <c:v>Září</c:v>
                </c:pt>
              </c:strCache>
            </c:strRef>
          </c:cat>
          <c:val>
            <c:numRef>
              <c:f>('8.9'!$B$31,'8.9'!$D$31,'8.9'!$F$31)</c:f>
              <c:numCache>
                <c:formatCode>#,##0.0</c:formatCode>
                <c:ptCount val="3"/>
                <c:pt idx="0">
                  <c:v>25041.483</c:v>
                </c:pt>
                <c:pt idx="1">
                  <c:v>23146.855000000003</c:v>
                </c:pt>
                <c:pt idx="2">
                  <c:v>35560.548999999999</c:v>
                </c:pt>
              </c:numCache>
            </c:numRef>
          </c:val>
        </c:ser>
        <c:ser>
          <c:idx val="6"/>
          <c:order val="6"/>
          <c:tx>
            <c:strRef>
              <c:f>'8.9'!$A$32</c:f>
              <c:strCache>
                <c:ptCount val="1"/>
                <c:pt idx="0">
                  <c:v>Obchod, služby, školství, zdravotnictví</c:v>
                </c:pt>
              </c:strCache>
            </c:strRef>
          </c:tx>
          <c:invertIfNegative val="0"/>
          <c:cat>
            <c:strRef>
              <c:f>'8.9'!$B$2:$D$2</c:f>
              <c:strCache>
                <c:ptCount val="3"/>
                <c:pt idx="0">
                  <c:v>Červenec</c:v>
                </c:pt>
                <c:pt idx="1">
                  <c:v>Srpen</c:v>
                </c:pt>
                <c:pt idx="2">
                  <c:v>Září</c:v>
                </c:pt>
              </c:strCache>
            </c:strRef>
          </c:cat>
          <c:val>
            <c:numRef>
              <c:f>('8.9'!$B$32,'8.9'!$D$32,'8.9'!$F$32)</c:f>
              <c:numCache>
                <c:formatCode>#,##0.0</c:formatCode>
                <c:ptCount val="3"/>
                <c:pt idx="0">
                  <c:v>32756.371000000003</c:v>
                </c:pt>
                <c:pt idx="1">
                  <c:v>31435.078000000005</c:v>
                </c:pt>
                <c:pt idx="2">
                  <c:v>34613.192000000003</c:v>
                </c:pt>
              </c:numCache>
            </c:numRef>
          </c:val>
        </c:ser>
        <c:ser>
          <c:idx val="7"/>
          <c:order val="7"/>
          <c:tx>
            <c:strRef>
              <c:f>'8.9'!$A$33</c:f>
              <c:strCache>
                <c:ptCount val="1"/>
                <c:pt idx="0">
                  <c:v>Ostatní</c:v>
                </c:pt>
              </c:strCache>
            </c:strRef>
          </c:tx>
          <c:invertIfNegative val="0"/>
          <c:cat>
            <c:strRef>
              <c:f>'8.9'!$B$2:$D$2</c:f>
              <c:strCache>
                <c:ptCount val="3"/>
                <c:pt idx="0">
                  <c:v>Červenec</c:v>
                </c:pt>
                <c:pt idx="1">
                  <c:v>Srpen</c:v>
                </c:pt>
                <c:pt idx="2">
                  <c:v>Září</c:v>
                </c:pt>
              </c:strCache>
            </c:strRef>
          </c:cat>
          <c:val>
            <c:numRef>
              <c:f>('8.9'!$B$33,'8.9'!$D$33,'8.9'!$F$33)</c:f>
              <c:numCache>
                <c:formatCode>#,##0.0</c:formatCode>
                <c:ptCount val="3"/>
                <c:pt idx="0">
                  <c:v>1440.6079999999999</c:v>
                </c:pt>
                <c:pt idx="1">
                  <c:v>662.62799999999993</c:v>
                </c:pt>
                <c:pt idx="2">
                  <c:v>1176.6080000000002</c:v>
                </c:pt>
              </c:numCache>
            </c:numRef>
          </c:val>
        </c:ser>
        <c:dLbls>
          <c:showLegendKey val="0"/>
          <c:showVal val="0"/>
          <c:showCatName val="0"/>
          <c:showSerName val="0"/>
          <c:showPercent val="0"/>
          <c:showBubbleSize val="0"/>
        </c:dLbls>
        <c:gapWidth val="150"/>
        <c:overlap val="100"/>
        <c:axId val="219679744"/>
        <c:axId val="219693824"/>
      </c:barChart>
      <c:catAx>
        <c:axId val="219679744"/>
        <c:scaling>
          <c:orientation val="minMax"/>
        </c:scaling>
        <c:delete val="0"/>
        <c:axPos val="b"/>
        <c:numFmt formatCode="General" sourceLinked="1"/>
        <c:majorTickMark val="none"/>
        <c:minorTickMark val="none"/>
        <c:tickLblPos val="nextTo"/>
        <c:txPr>
          <a:bodyPr/>
          <a:lstStyle/>
          <a:p>
            <a:pPr>
              <a:defRPr sz="900"/>
            </a:pPr>
            <a:endParaRPr lang="cs-CZ"/>
          </a:p>
        </c:txPr>
        <c:crossAx val="219693824"/>
        <c:crosses val="autoZero"/>
        <c:auto val="1"/>
        <c:lblAlgn val="ctr"/>
        <c:lblOffset val="100"/>
        <c:noMultiLvlLbl val="0"/>
      </c:catAx>
      <c:valAx>
        <c:axId val="219693824"/>
        <c:scaling>
          <c:orientation val="minMax"/>
          <c:max val="1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9679744"/>
        <c:crosses val="autoZero"/>
        <c:crossBetween val="between"/>
        <c:majorUnit val="5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'8.9'!$G$38</c:f>
              <c:strCache>
                <c:ptCount val="1"/>
                <c:pt idx="0">
                  <c:v>dodávkách ČR</c:v>
                </c:pt>
              </c:strCache>
            </c:strRef>
          </c:tx>
          <c:invertIfNegative val="0"/>
          <c:val>
            <c:numRef>
              <c:f>'8.9'!$H$38</c:f>
              <c:numCache>
                <c:formatCode>0.0%</c:formatCode>
                <c:ptCount val="1"/>
                <c:pt idx="0">
                  <c:v>3.3748452122304429E-2</c:v>
                </c:pt>
              </c:numCache>
            </c:numRef>
          </c:val>
        </c:ser>
        <c:ser>
          <c:idx val="1"/>
          <c:order val="1"/>
          <c:tx>
            <c:strRef>
              <c:f>'8.9'!$G$37</c:f>
              <c:strCache>
                <c:ptCount val="1"/>
                <c:pt idx="0">
                  <c:v>výrobě</c:v>
                </c:pt>
              </c:strCache>
            </c:strRef>
          </c:tx>
          <c:invertIfNegative val="0"/>
          <c:val>
            <c:numRef>
              <c:f>'8.9'!$H$37</c:f>
              <c:numCache>
                <c:formatCode>0.0%</c:formatCode>
                <c:ptCount val="1"/>
                <c:pt idx="0">
                  <c:v>3.5369445365684093E-2</c:v>
                </c:pt>
              </c:numCache>
            </c:numRef>
          </c:val>
        </c:ser>
        <c:ser>
          <c:idx val="0"/>
          <c:order val="2"/>
          <c:tx>
            <c:strRef>
              <c:f>'8.9'!$G$36</c:f>
              <c:strCache>
                <c:ptCount val="1"/>
                <c:pt idx="0">
                  <c:v>instalovaném výkonu</c:v>
                </c:pt>
              </c:strCache>
            </c:strRef>
          </c:tx>
          <c:invertIfNegative val="0"/>
          <c:val>
            <c:numRef>
              <c:f>'8.9'!$H$36</c:f>
              <c:numCache>
                <c:formatCode>0.0%</c:formatCode>
                <c:ptCount val="1"/>
                <c:pt idx="0">
                  <c:v>2.2109188482349405E-2</c:v>
                </c:pt>
              </c:numCache>
            </c:numRef>
          </c:val>
        </c:ser>
        <c:dLbls>
          <c:showLegendKey val="0"/>
          <c:showVal val="0"/>
          <c:showCatName val="0"/>
          <c:showSerName val="0"/>
          <c:showPercent val="0"/>
          <c:showBubbleSize val="0"/>
        </c:dLbls>
        <c:gapWidth val="150"/>
        <c:axId val="219719552"/>
        <c:axId val="219721088"/>
      </c:barChart>
      <c:catAx>
        <c:axId val="219719552"/>
        <c:scaling>
          <c:orientation val="minMax"/>
        </c:scaling>
        <c:delete val="1"/>
        <c:axPos val="l"/>
        <c:numFmt formatCode="0.0%" sourceLinked="1"/>
        <c:majorTickMark val="none"/>
        <c:minorTickMark val="none"/>
        <c:tickLblPos val="nextTo"/>
        <c:crossAx val="219721088"/>
        <c:crosses val="autoZero"/>
        <c:auto val="1"/>
        <c:lblAlgn val="ctr"/>
        <c:lblOffset val="100"/>
        <c:noMultiLvlLbl val="0"/>
      </c:catAx>
      <c:valAx>
        <c:axId val="21972108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19719552"/>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'8.9'!$A$9</c:f>
              <c:strCache>
                <c:ptCount val="1"/>
                <c:pt idx="0">
                  <c:v>Biomasa</c:v>
                </c:pt>
              </c:strCache>
            </c:strRef>
          </c:tx>
          <c:invertIfNegative val="0"/>
          <c:cat>
            <c:strRef>
              <c:f>'8.9'!$B$2:$D$2</c:f>
              <c:strCache>
                <c:ptCount val="3"/>
                <c:pt idx="0">
                  <c:v>Červenec</c:v>
                </c:pt>
                <c:pt idx="1">
                  <c:v>Srpen</c:v>
                </c:pt>
                <c:pt idx="2">
                  <c:v>Září</c:v>
                </c:pt>
              </c:strCache>
            </c:strRef>
          </c:cat>
          <c:val>
            <c:numRef>
              <c:f>('8.9'!$B$9,'8.9'!$D$9,'8.9'!$F$9)</c:f>
              <c:numCache>
                <c:formatCode>#,##0.0</c:formatCode>
                <c:ptCount val="3"/>
                <c:pt idx="0">
                  <c:v>6497.8769999999995</c:v>
                </c:pt>
                <c:pt idx="1">
                  <c:v>5587.0649999999996</c:v>
                </c:pt>
                <c:pt idx="2">
                  <c:v>6976.9269999999997</c:v>
                </c:pt>
              </c:numCache>
            </c:numRef>
          </c:val>
        </c:ser>
        <c:ser>
          <c:idx val="1"/>
          <c:order val="1"/>
          <c:tx>
            <c:strRef>
              <c:f>'8.9'!$A$10</c:f>
              <c:strCache>
                <c:ptCount val="1"/>
                <c:pt idx="0">
                  <c:v>Bioplyn</c:v>
                </c:pt>
              </c:strCache>
            </c:strRef>
          </c:tx>
          <c:invertIfNegative val="0"/>
          <c:cat>
            <c:strRef>
              <c:f>'8.9'!$B$2:$D$2</c:f>
              <c:strCache>
                <c:ptCount val="3"/>
                <c:pt idx="0">
                  <c:v>Červenec</c:v>
                </c:pt>
                <c:pt idx="1">
                  <c:v>Srpen</c:v>
                </c:pt>
                <c:pt idx="2">
                  <c:v>Září</c:v>
                </c:pt>
              </c:strCache>
            </c:strRef>
          </c:cat>
          <c:val>
            <c:numRef>
              <c:f>('8.9'!$B$10,'8.9'!$D$10,'8.9'!$F$10)</c:f>
              <c:numCache>
                <c:formatCode>#,##0.0</c:formatCode>
                <c:ptCount val="3"/>
                <c:pt idx="0">
                  <c:v>1433.79</c:v>
                </c:pt>
                <c:pt idx="1">
                  <c:v>1330.3799999999999</c:v>
                </c:pt>
                <c:pt idx="2">
                  <c:v>2250.2400000000002</c:v>
                </c:pt>
              </c:numCache>
            </c:numRef>
          </c:val>
        </c:ser>
        <c:ser>
          <c:idx val="2"/>
          <c:order val="2"/>
          <c:tx>
            <c:strRef>
              <c:f>'8.9'!$A$11</c:f>
              <c:strCache>
                <c:ptCount val="1"/>
                <c:pt idx="0">
                  <c:v>Černé uhlí</c:v>
                </c:pt>
              </c:strCache>
            </c:strRef>
          </c:tx>
          <c:invertIfNegative val="0"/>
          <c:cat>
            <c:strRef>
              <c:f>'8.9'!$B$2:$D$2</c:f>
              <c:strCache>
                <c:ptCount val="3"/>
                <c:pt idx="0">
                  <c:v>Červenec</c:v>
                </c:pt>
                <c:pt idx="1">
                  <c:v>Srpen</c:v>
                </c:pt>
                <c:pt idx="2">
                  <c:v>Září</c:v>
                </c:pt>
              </c:strCache>
            </c:strRef>
          </c:cat>
          <c:val>
            <c:numRef>
              <c:f>('8.9'!$B$11,'8.9'!$D$11,'8.9'!$F$11)</c:f>
              <c:numCache>
                <c:formatCode>#,##0.0</c:formatCode>
                <c:ptCount val="3"/>
                <c:pt idx="0">
                  <c:v>0</c:v>
                </c:pt>
                <c:pt idx="1">
                  <c:v>5617.0649999999996</c:v>
                </c:pt>
                <c:pt idx="2">
                  <c:v>21958.319</c:v>
                </c:pt>
              </c:numCache>
            </c:numRef>
          </c:val>
        </c:ser>
        <c:ser>
          <c:idx val="3"/>
          <c:order val="3"/>
          <c:tx>
            <c:strRef>
              <c:f>'8.9'!$A$12</c:f>
              <c:strCache>
                <c:ptCount val="1"/>
                <c:pt idx="0">
                  <c:v>Elektrická energie</c:v>
                </c:pt>
              </c:strCache>
            </c:strRef>
          </c:tx>
          <c:invertIfNegative val="0"/>
          <c:cat>
            <c:strRef>
              <c:f>'8.9'!$B$2:$D$2</c:f>
              <c:strCache>
                <c:ptCount val="3"/>
                <c:pt idx="0">
                  <c:v>Červenec</c:v>
                </c:pt>
                <c:pt idx="1">
                  <c:v>Srpen</c:v>
                </c:pt>
                <c:pt idx="2">
                  <c:v>Září</c:v>
                </c:pt>
              </c:strCache>
            </c:strRef>
          </c:cat>
          <c:val>
            <c:numRef>
              <c:f>('8.9'!$B$12,'8.9'!$D$12,'8.9'!$F$12)</c:f>
              <c:numCache>
                <c:formatCode>#,##0.0</c:formatCode>
                <c:ptCount val="3"/>
                <c:pt idx="0">
                  <c:v>25.079000000000001</c:v>
                </c:pt>
                <c:pt idx="1">
                  <c:v>28.356999999999999</c:v>
                </c:pt>
                <c:pt idx="2">
                  <c:v>24.343</c:v>
                </c:pt>
              </c:numCache>
            </c:numRef>
          </c:val>
        </c:ser>
        <c:ser>
          <c:idx val="4"/>
          <c:order val="4"/>
          <c:tx>
            <c:strRef>
              <c:f>'8.9'!$A$13</c:f>
              <c:strCache>
                <c:ptCount val="1"/>
                <c:pt idx="0">
                  <c:v>Energie prostředí (tepelné čerpadlo)</c:v>
                </c:pt>
              </c:strCache>
            </c:strRef>
          </c:tx>
          <c:invertIfNegative val="0"/>
          <c:cat>
            <c:strRef>
              <c:f>'8.9'!$B$2:$D$2</c:f>
              <c:strCache>
                <c:ptCount val="3"/>
                <c:pt idx="0">
                  <c:v>Červenec</c:v>
                </c:pt>
                <c:pt idx="1">
                  <c:v>Srpen</c:v>
                </c:pt>
                <c:pt idx="2">
                  <c:v>Září</c:v>
                </c:pt>
              </c:strCache>
            </c:strRef>
          </c:cat>
          <c:val>
            <c:numRef>
              <c:f>('8.9'!$B$13,'8.9'!$D$13,'8.9'!$F$13)</c:f>
              <c:numCache>
                <c:formatCode>#,##0.0</c:formatCode>
                <c:ptCount val="3"/>
                <c:pt idx="0">
                  <c:v>0</c:v>
                </c:pt>
                <c:pt idx="1">
                  <c:v>0</c:v>
                </c:pt>
                <c:pt idx="2">
                  <c:v>0</c:v>
                </c:pt>
              </c:numCache>
            </c:numRef>
          </c:val>
        </c:ser>
        <c:ser>
          <c:idx val="5"/>
          <c:order val="5"/>
          <c:tx>
            <c:strRef>
              <c:f>'8.9'!$A$14</c:f>
              <c:strCache>
                <c:ptCount val="1"/>
                <c:pt idx="0">
                  <c:v>Energie Slunce (solární kolektor)</c:v>
                </c:pt>
              </c:strCache>
            </c:strRef>
          </c:tx>
          <c:invertIfNegative val="0"/>
          <c:cat>
            <c:strRef>
              <c:f>'8.9'!$B$2:$D$2</c:f>
              <c:strCache>
                <c:ptCount val="3"/>
                <c:pt idx="0">
                  <c:v>Červenec</c:v>
                </c:pt>
                <c:pt idx="1">
                  <c:v>Srpen</c:v>
                </c:pt>
                <c:pt idx="2">
                  <c:v>Září</c:v>
                </c:pt>
              </c:strCache>
            </c:strRef>
          </c:cat>
          <c:val>
            <c:numRef>
              <c:f>('8.9'!$B$14,'8.9'!$D$14,'8.9'!$F$14)</c:f>
              <c:numCache>
                <c:formatCode>#,##0.0</c:formatCode>
                <c:ptCount val="3"/>
                <c:pt idx="0">
                  <c:v>0</c:v>
                </c:pt>
                <c:pt idx="1">
                  <c:v>0</c:v>
                </c:pt>
                <c:pt idx="2">
                  <c:v>0</c:v>
                </c:pt>
              </c:numCache>
            </c:numRef>
          </c:val>
        </c:ser>
        <c:ser>
          <c:idx val="6"/>
          <c:order val="6"/>
          <c:tx>
            <c:strRef>
              <c:f>'8.9'!$A$15</c:f>
              <c:strCache>
                <c:ptCount val="1"/>
                <c:pt idx="0">
                  <c:v>Hnědé uhlí</c:v>
                </c:pt>
              </c:strCache>
            </c:strRef>
          </c:tx>
          <c:invertIfNegative val="0"/>
          <c:cat>
            <c:strRef>
              <c:f>'8.9'!$B$2:$D$2</c:f>
              <c:strCache>
                <c:ptCount val="3"/>
                <c:pt idx="0">
                  <c:v>Červenec</c:v>
                </c:pt>
                <c:pt idx="1">
                  <c:v>Srpen</c:v>
                </c:pt>
                <c:pt idx="2">
                  <c:v>Září</c:v>
                </c:pt>
              </c:strCache>
            </c:strRef>
          </c:cat>
          <c:val>
            <c:numRef>
              <c:f>('8.9'!$B$15,'8.9'!$D$15,'8.9'!$F$15)</c:f>
              <c:numCache>
                <c:formatCode>#,##0.0</c:formatCode>
                <c:ptCount val="3"/>
                <c:pt idx="0">
                  <c:v>58924.928</c:v>
                </c:pt>
                <c:pt idx="1">
                  <c:v>51562.661000000007</c:v>
                </c:pt>
                <c:pt idx="2">
                  <c:v>64962.972999999998</c:v>
                </c:pt>
              </c:numCache>
            </c:numRef>
          </c:val>
        </c:ser>
        <c:ser>
          <c:idx val="7"/>
          <c:order val="7"/>
          <c:tx>
            <c:strRef>
              <c:f>'8.9'!$A$16</c:f>
              <c:strCache>
                <c:ptCount val="1"/>
                <c:pt idx="0">
                  <c:v>Jaderné palivo</c:v>
                </c:pt>
              </c:strCache>
            </c:strRef>
          </c:tx>
          <c:invertIfNegative val="0"/>
          <c:cat>
            <c:strRef>
              <c:f>'8.9'!$B$2:$D$2</c:f>
              <c:strCache>
                <c:ptCount val="3"/>
                <c:pt idx="0">
                  <c:v>Červenec</c:v>
                </c:pt>
                <c:pt idx="1">
                  <c:v>Srpen</c:v>
                </c:pt>
                <c:pt idx="2">
                  <c:v>Září</c:v>
                </c:pt>
              </c:strCache>
            </c:strRef>
          </c:cat>
          <c:val>
            <c:numRef>
              <c:f>('8.9'!$B$16,'8.9'!$D$16,'8.9'!$F$16)</c:f>
              <c:numCache>
                <c:formatCode>#,##0.0</c:formatCode>
                <c:ptCount val="3"/>
                <c:pt idx="0">
                  <c:v>0</c:v>
                </c:pt>
                <c:pt idx="1">
                  <c:v>0</c:v>
                </c:pt>
                <c:pt idx="2">
                  <c:v>0</c:v>
                </c:pt>
              </c:numCache>
            </c:numRef>
          </c:val>
        </c:ser>
        <c:ser>
          <c:idx val="8"/>
          <c:order val="8"/>
          <c:tx>
            <c:strRef>
              <c:f>'8.9'!$A$17</c:f>
              <c:strCache>
                <c:ptCount val="1"/>
                <c:pt idx="0">
                  <c:v>Koks</c:v>
                </c:pt>
              </c:strCache>
            </c:strRef>
          </c:tx>
          <c:invertIfNegative val="0"/>
          <c:cat>
            <c:strRef>
              <c:f>'8.9'!$B$2:$D$2</c:f>
              <c:strCache>
                <c:ptCount val="3"/>
                <c:pt idx="0">
                  <c:v>Červenec</c:v>
                </c:pt>
                <c:pt idx="1">
                  <c:v>Srpen</c:v>
                </c:pt>
                <c:pt idx="2">
                  <c:v>Září</c:v>
                </c:pt>
              </c:strCache>
            </c:strRef>
          </c:cat>
          <c:val>
            <c:numRef>
              <c:f>('8.9'!$B$17,'8.9'!$D$17,'8.9'!$F$17)</c:f>
              <c:numCache>
                <c:formatCode>#,##0.0</c:formatCode>
                <c:ptCount val="3"/>
                <c:pt idx="0">
                  <c:v>0</c:v>
                </c:pt>
                <c:pt idx="1">
                  <c:v>0</c:v>
                </c:pt>
                <c:pt idx="2">
                  <c:v>0</c:v>
                </c:pt>
              </c:numCache>
            </c:numRef>
          </c:val>
        </c:ser>
        <c:ser>
          <c:idx val="9"/>
          <c:order val="9"/>
          <c:tx>
            <c:strRef>
              <c:f>'8.9'!$A$18</c:f>
              <c:strCache>
                <c:ptCount val="1"/>
                <c:pt idx="0">
                  <c:v>Odpadní teplo</c:v>
                </c:pt>
              </c:strCache>
            </c:strRef>
          </c:tx>
          <c:invertIfNegative val="0"/>
          <c:cat>
            <c:strRef>
              <c:f>'8.9'!$B$2:$D$2</c:f>
              <c:strCache>
                <c:ptCount val="3"/>
                <c:pt idx="0">
                  <c:v>Červenec</c:v>
                </c:pt>
                <c:pt idx="1">
                  <c:v>Srpen</c:v>
                </c:pt>
                <c:pt idx="2">
                  <c:v>Září</c:v>
                </c:pt>
              </c:strCache>
            </c:strRef>
          </c:cat>
          <c:val>
            <c:numRef>
              <c:f>('8.9'!$B$18,'8.9'!$D$18,'8.9'!$F$18)</c:f>
              <c:numCache>
                <c:formatCode>#,##0.0</c:formatCode>
                <c:ptCount val="3"/>
                <c:pt idx="0">
                  <c:v>0</c:v>
                </c:pt>
                <c:pt idx="1">
                  <c:v>0</c:v>
                </c:pt>
                <c:pt idx="2">
                  <c:v>0</c:v>
                </c:pt>
              </c:numCache>
            </c:numRef>
          </c:val>
        </c:ser>
        <c:ser>
          <c:idx val="10"/>
          <c:order val="10"/>
          <c:tx>
            <c:strRef>
              <c:f>'8.9'!$A$19</c:f>
              <c:strCache>
                <c:ptCount val="1"/>
                <c:pt idx="0">
                  <c:v>Ostatní kapalná paliva</c:v>
                </c:pt>
              </c:strCache>
            </c:strRef>
          </c:tx>
          <c:invertIfNegative val="0"/>
          <c:cat>
            <c:strRef>
              <c:f>'8.9'!$B$2:$D$2</c:f>
              <c:strCache>
                <c:ptCount val="3"/>
                <c:pt idx="0">
                  <c:v>Červenec</c:v>
                </c:pt>
                <c:pt idx="1">
                  <c:v>Srpen</c:v>
                </c:pt>
                <c:pt idx="2">
                  <c:v>Září</c:v>
                </c:pt>
              </c:strCache>
            </c:strRef>
          </c:cat>
          <c:val>
            <c:numRef>
              <c:f>('8.9'!$B$19,'8.9'!$D$19,'8.9'!$F$19)</c:f>
              <c:numCache>
                <c:formatCode>#,##0.0</c:formatCode>
                <c:ptCount val="3"/>
                <c:pt idx="0">
                  <c:v>34.183</c:v>
                </c:pt>
                <c:pt idx="1">
                  <c:v>62.74</c:v>
                </c:pt>
                <c:pt idx="2">
                  <c:v>0</c:v>
                </c:pt>
              </c:numCache>
            </c:numRef>
          </c:val>
        </c:ser>
        <c:ser>
          <c:idx val="11"/>
          <c:order val="11"/>
          <c:tx>
            <c:strRef>
              <c:f>'8.9'!$A$20</c:f>
              <c:strCache>
                <c:ptCount val="1"/>
                <c:pt idx="0">
                  <c:v>Ostatní pevná paliva</c:v>
                </c:pt>
              </c:strCache>
            </c:strRef>
          </c:tx>
          <c:invertIfNegative val="0"/>
          <c:cat>
            <c:strRef>
              <c:f>'8.9'!$B$2:$D$2</c:f>
              <c:strCache>
                <c:ptCount val="3"/>
                <c:pt idx="0">
                  <c:v>Červenec</c:v>
                </c:pt>
                <c:pt idx="1">
                  <c:v>Srpen</c:v>
                </c:pt>
                <c:pt idx="2">
                  <c:v>Září</c:v>
                </c:pt>
              </c:strCache>
            </c:strRef>
          </c:cat>
          <c:val>
            <c:numRef>
              <c:f>('8.9'!$B$20,'8.9'!$D$20,'8.9'!$F$20)</c:f>
              <c:numCache>
                <c:formatCode>#,##0.0</c:formatCode>
                <c:ptCount val="3"/>
                <c:pt idx="0">
                  <c:v>0</c:v>
                </c:pt>
                <c:pt idx="1">
                  <c:v>0</c:v>
                </c:pt>
                <c:pt idx="2">
                  <c:v>0</c:v>
                </c:pt>
              </c:numCache>
            </c:numRef>
          </c:val>
        </c:ser>
        <c:ser>
          <c:idx val="12"/>
          <c:order val="12"/>
          <c:tx>
            <c:strRef>
              <c:f>'8.9'!$A$21</c:f>
              <c:strCache>
                <c:ptCount val="1"/>
                <c:pt idx="0">
                  <c:v>Ostatní plyny</c:v>
                </c:pt>
              </c:strCache>
            </c:strRef>
          </c:tx>
          <c:invertIfNegative val="0"/>
          <c:cat>
            <c:strRef>
              <c:f>'8.9'!$B$2:$D$2</c:f>
              <c:strCache>
                <c:ptCount val="3"/>
                <c:pt idx="0">
                  <c:v>Červenec</c:v>
                </c:pt>
                <c:pt idx="1">
                  <c:v>Srpen</c:v>
                </c:pt>
                <c:pt idx="2">
                  <c:v>Září</c:v>
                </c:pt>
              </c:strCache>
            </c:strRef>
          </c:cat>
          <c:val>
            <c:numRef>
              <c:f>('8.9'!$B$21,'8.9'!$D$21,'8.9'!$F$21)</c:f>
              <c:numCache>
                <c:formatCode>#,##0.0</c:formatCode>
                <c:ptCount val="3"/>
                <c:pt idx="0">
                  <c:v>0</c:v>
                </c:pt>
                <c:pt idx="1">
                  <c:v>0</c:v>
                </c:pt>
                <c:pt idx="2">
                  <c:v>0</c:v>
                </c:pt>
              </c:numCache>
            </c:numRef>
          </c:val>
        </c:ser>
        <c:ser>
          <c:idx val="13"/>
          <c:order val="13"/>
          <c:tx>
            <c:strRef>
              <c:f>'8.9'!$A$22</c:f>
              <c:strCache>
                <c:ptCount val="1"/>
                <c:pt idx="0">
                  <c:v>Ostatní</c:v>
                </c:pt>
              </c:strCache>
            </c:strRef>
          </c:tx>
          <c:invertIfNegative val="0"/>
          <c:cat>
            <c:strRef>
              <c:f>'8.9'!$B$2:$D$2</c:f>
              <c:strCache>
                <c:ptCount val="3"/>
                <c:pt idx="0">
                  <c:v>Červenec</c:v>
                </c:pt>
                <c:pt idx="1">
                  <c:v>Srpen</c:v>
                </c:pt>
                <c:pt idx="2">
                  <c:v>Září</c:v>
                </c:pt>
              </c:strCache>
            </c:strRef>
          </c:cat>
          <c:val>
            <c:numRef>
              <c:f>('8.9'!$B$22,'8.9'!$D$22,'8.9'!$F$22)</c:f>
              <c:numCache>
                <c:formatCode>#,##0.0</c:formatCode>
                <c:ptCount val="3"/>
                <c:pt idx="0">
                  <c:v>0</c:v>
                </c:pt>
                <c:pt idx="1">
                  <c:v>0</c:v>
                </c:pt>
                <c:pt idx="2">
                  <c:v>0</c:v>
                </c:pt>
              </c:numCache>
            </c:numRef>
          </c:val>
        </c:ser>
        <c:ser>
          <c:idx val="14"/>
          <c:order val="14"/>
          <c:tx>
            <c:strRef>
              <c:f>'8.9'!$A$23</c:f>
              <c:strCache>
                <c:ptCount val="1"/>
                <c:pt idx="0">
                  <c:v>Topné oleje</c:v>
                </c:pt>
              </c:strCache>
            </c:strRef>
          </c:tx>
          <c:invertIfNegative val="0"/>
          <c:cat>
            <c:strRef>
              <c:f>'8.9'!$B$2:$D$2</c:f>
              <c:strCache>
                <c:ptCount val="3"/>
                <c:pt idx="0">
                  <c:v>Červenec</c:v>
                </c:pt>
                <c:pt idx="1">
                  <c:v>Srpen</c:v>
                </c:pt>
                <c:pt idx="2">
                  <c:v>Září</c:v>
                </c:pt>
              </c:strCache>
            </c:strRef>
          </c:cat>
          <c:val>
            <c:numRef>
              <c:f>('8.9'!$B$23,'8.9'!$D$23,'8.9'!$F$23)</c:f>
              <c:numCache>
                <c:formatCode>#,##0.0</c:formatCode>
                <c:ptCount val="3"/>
                <c:pt idx="0">
                  <c:v>503.82300000000004</c:v>
                </c:pt>
                <c:pt idx="1">
                  <c:v>1726.471</c:v>
                </c:pt>
                <c:pt idx="2">
                  <c:v>595.76499999999999</c:v>
                </c:pt>
              </c:numCache>
            </c:numRef>
          </c:val>
        </c:ser>
        <c:ser>
          <c:idx val="15"/>
          <c:order val="15"/>
          <c:tx>
            <c:strRef>
              <c:f>'8.9'!$A$24</c:f>
              <c:strCache>
                <c:ptCount val="1"/>
                <c:pt idx="0">
                  <c:v>Zemní plyn</c:v>
                </c:pt>
              </c:strCache>
            </c:strRef>
          </c:tx>
          <c:invertIfNegative val="0"/>
          <c:cat>
            <c:strRef>
              <c:f>'8.9'!$B$2:$D$2</c:f>
              <c:strCache>
                <c:ptCount val="3"/>
                <c:pt idx="0">
                  <c:v>Červenec</c:v>
                </c:pt>
                <c:pt idx="1">
                  <c:v>Srpen</c:v>
                </c:pt>
                <c:pt idx="2">
                  <c:v>Září</c:v>
                </c:pt>
              </c:strCache>
            </c:strRef>
          </c:cat>
          <c:val>
            <c:numRef>
              <c:f>('8.9'!$B$24,'8.9'!$D$24,'8.9'!$F$24)</c:f>
              <c:numCache>
                <c:formatCode>#,##0.0</c:formatCode>
                <c:ptCount val="3"/>
                <c:pt idx="0">
                  <c:v>33094.067999999999</c:v>
                </c:pt>
                <c:pt idx="1">
                  <c:v>30342.422000000006</c:v>
                </c:pt>
                <c:pt idx="2">
                  <c:v>29076.186999999998</c:v>
                </c:pt>
              </c:numCache>
            </c:numRef>
          </c:val>
        </c:ser>
        <c:dLbls>
          <c:showLegendKey val="0"/>
          <c:showVal val="0"/>
          <c:showCatName val="0"/>
          <c:showSerName val="0"/>
          <c:showPercent val="0"/>
          <c:showBubbleSize val="0"/>
        </c:dLbls>
        <c:gapWidth val="150"/>
        <c:overlap val="100"/>
        <c:axId val="220654976"/>
        <c:axId val="221324416"/>
      </c:barChart>
      <c:catAx>
        <c:axId val="220654976"/>
        <c:scaling>
          <c:orientation val="minMax"/>
        </c:scaling>
        <c:delete val="0"/>
        <c:axPos val="b"/>
        <c:numFmt formatCode="General" sourceLinked="1"/>
        <c:majorTickMark val="none"/>
        <c:minorTickMark val="none"/>
        <c:tickLblPos val="nextTo"/>
        <c:txPr>
          <a:bodyPr/>
          <a:lstStyle/>
          <a:p>
            <a:pPr>
              <a:defRPr sz="900"/>
            </a:pPr>
            <a:endParaRPr lang="cs-CZ"/>
          </a:p>
        </c:txPr>
        <c:crossAx val="221324416"/>
        <c:crosses val="autoZero"/>
        <c:auto val="1"/>
        <c:lblAlgn val="ctr"/>
        <c:lblOffset val="100"/>
        <c:noMultiLvlLbl val="0"/>
      </c:catAx>
      <c:valAx>
        <c:axId val="221324416"/>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20654976"/>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'8.10'!$M$9:$M$24</c:f>
              <c:numCache>
                <c:formatCode>0.0%</c:formatCode>
                <c:ptCount val="16"/>
              </c:numCache>
            </c:numRef>
          </c:cat>
          <c:val>
            <c:numRef>
              <c:f>'8.10'!$M$9:$M$24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'8.10'!$M$26:$M$33</c:f>
              <c:numCache>
                <c:formatCode>#,##0.0</c:formatCode>
                <c:ptCount val="8"/>
              </c:numCache>
            </c:numRef>
          </c:cat>
          <c:val>
            <c:numRef>
              <c:f>'8.10'!$M$26:$M$33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'8.10'!$A$26</c:f>
              <c:strCache>
                <c:ptCount val="1"/>
                <c:pt idx="0">
                  <c:v>Průmysl</c:v>
                </c:pt>
              </c:strCache>
            </c:strRef>
          </c:tx>
          <c:invertIfNegative val="0"/>
          <c:cat>
            <c:strRef>
              <c:f>'8.10'!$B$2:$D$2</c:f>
              <c:strCache>
                <c:ptCount val="3"/>
                <c:pt idx="0">
                  <c:v>Červenec</c:v>
                </c:pt>
                <c:pt idx="1">
                  <c:v>Srpen</c:v>
                </c:pt>
                <c:pt idx="2">
                  <c:v>Září</c:v>
                </c:pt>
              </c:strCache>
            </c:strRef>
          </c:cat>
          <c:val>
            <c:numRef>
              <c:f>('8.10'!$B$26,'8.10'!$D$26,'8.10'!$F$26)</c:f>
              <c:numCache>
                <c:formatCode>#,##0.0</c:formatCode>
                <c:ptCount val="3"/>
                <c:pt idx="0">
                  <c:v>10070.687</c:v>
                </c:pt>
                <c:pt idx="1">
                  <c:v>9299.2999999999993</c:v>
                </c:pt>
                <c:pt idx="2">
                  <c:v>13307.085999999999</c:v>
                </c:pt>
              </c:numCache>
            </c:numRef>
          </c:val>
        </c:ser>
        <c:ser>
          <c:idx val="1"/>
          <c:order val="1"/>
          <c:tx>
            <c:strRef>
              <c:f>'8.10'!$A$27</c:f>
              <c:strCache>
                <c:ptCount val="1"/>
                <c:pt idx="0">
                  <c:v>Energetika</c:v>
                </c:pt>
              </c:strCache>
            </c:strRef>
          </c:tx>
          <c:invertIfNegative val="0"/>
          <c:cat>
            <c:strRef>
              <c:f>'8.10'!$B$2:$D$2</c:f>
              <c:strCache>
                <c:ptCount val="3"/>
                <c:pt idx="0">
                  <c:v>Červenec</c:v>
                </c:pt>
                <c:pt idx="1">
                  <c:v>Srpen</c:v>
                </c:pt>
                <c:pt idx="2">
                  <c:v>Září</c:v>
                </c:pt>
              </c:strCache>
            </c:strRef>
          </c:cat>
          <c:val>
            <c:numRef>
              <c:f>('8.10'!$B$27,'8.10'!$D$27,'8.10'!$F$27)</c:f>
              <c:numCache>
                <c:formatCode>#,##0.0</c:formatCode>
                <c:ptCount val="3"/>
                <c:pt idx="0">
                  <c:v>96.7</c:v>
                </c:pt>
                <c:pt idx="1">
                  <c:v>63.2</c:v>
                </c:pt>
                <c:pt idx="2">
                  <c:v>102.8</c:v>
                </c:pt>
              </c:numCache>
            </c:numRef>
          </c:val>
        </c:ser>
        <c:ser>
          <c:idx val="2"/>
          <c:order val="2"/>
          <c:tx>
            <c:strRef>
              <c:f>'8.10'!$A$28</c:f>
              <c:strCache>
                <c:ptCount val="1"/>
                <c:pt idx="0">
                  <c:v>Doprava</c:v>
                </c:pt>
              </c:strCache>
            </c:strRef>
          </c:tx>
          <c:invertIfNegative val="0"/>
          <c:cat>
            <c:strRef>
              <c:f>'8.10'!$B$2:$D$2</c:f>
              <c:strCache>
                <c:ptCount val="3"/>
                <c:pt idx="0">
                  <c:v>Červenec</c:v>
                </c:pt>
                <c:pt idx="1">
                  <c:v>Srpen</c:v>
                </c:pt>
                <c:pt idx="2">
                  <c:v>Září</c:v>
                </c:pt>
              </c:strCache>
            </c:strRef>
          </c:cat>
          <c:val>
            <c:numRef>
              <c:f>('8.10'!$B$28,'8.10'!$D$28,'8.10'!$F$28)</c:f>
              <c:numCache>
                <c:formatCode>#,##0.0</c:formatCode>
                <c:ptCount val="3"/>
                <c:pt idx="0">
                  <c:v>587.1</c:v>
                </c:pt>
                <c:pt idx="1">
                  <c:v>505.2</c:v>
                </c:pt>
                <c:pt idx="2">
                  <c:v>1108.7</c:v>
                </c:pt>
              </c:numCache>
            </c:numRef>
          </c:val>
        </c:ser>
        <c:ser>
          <c:idx val="3"/>
          <c:order val="3"/>
          <c:tx>
            <c:strRef>
              <c:f>'8.10'!$A$29</c:f>
              <c:strCache>
                <c:ptCount val="1"/>
                <c:pt idx="0">
                  <c:v>Stavebnictví</c:v>
                </c:pt>
              </c:strCache>
            </c:strRef>
          </c:tx>
          <c:invertIfNegative val="0"/>
          <c:cat>
            <c:strRef>
              <c:f>'8.10'!$B$2:$D$2</c:f>
              <c:strCache>
                <c:ptCount val="3"/>
                <c:pt idx="0">
                  <c:v>Červenec</c:v>
                </c:pt>
                <c:pt idx="1">
                  <c:v>Srpen</c:v>
                </c:pt>
                <c:pt idx="2">
                  <c:v>Září</c:v>
                </c:pt>
              </c:strCache>
            </c:strRef>
          </c:cat>
          <c:val>
            <c:numRef>
              <c:f>('8.10'!$B$29,'8.10'!$D$29,'8.10'!$F$29)</c:f>
              <c:numCache>
                <c:formatCode>#,##0.0</c:formatCode>
                <c:ptCount val="3"/>
                <c:pt idx="0">
                  <c:v>272.04399999999998</c:v>
                </c:pt>
                <c:pt idx="1">
                  <c:v>227.81800000000001</c:v>
                </c:pt>
                <c:pt idx="2">
                  <c:v>490.71600000000001</c:v>
                </c:pt>
              </c:numCache>
            </c:numRef>
          </c:val>
        </c:ser>
        <c:ser>
          <c:idx val="4"/>
          <c:order val="4"/>
          <c:tx>
            <c:strRef>
              <c:f>'8.10'!$A$30</c:f>
              <c:strCache>
                <c:ptCount val="1"/>
                <c:pt idx="0">
                  <c:v>Zemědělství a lesnictví</c:v>
                </c:pt>
              </c:strCache>
            </c:strRef>
          </c:tx>
          <c:invertIfNegative val="0"/>
          <c:cat>
            <c:strRef>
              <c:f>'8.10'!$B$2:$D$2</c:f>
              <c:strCache>
                <c:ptCount val="3"/>
                <c:pt idx="0">
                  <c:v>Červenec</c:v>
                </c:pt>
                <c:pt idx="1">
                  <c:v>Srpen</c:v>
                </c:pt>
                <c:pt idx="2">
                  <c:v>Září</c:v>
                </c:pt>
              </c:strCache>
            </c:strRef>
          </c:cat>
          <c:val>
            <c:numRef>
              <c:f>('8.10'!$B$30,'8.10'!$D$30,'8.10'!$F$30)</c:f>
              <c:numCache>
                <c:formatCode>#,##0.0</c:formatCode>
                <c:ptCount val="3"/>
                <c:pt idx="0">
                  <c:v>1149.1099999999999</c:v>
                </c:pt>
                <c:pt idx="1">
                  <c:v>1229.8999999999999</c:v>
                </c:pt>
                <c:pt idx="2">
                  <c:v>1299.75</c:v>
                </c:pt>
              </c:numCache>
            </c:numRef>
          </c:val>
        </c:ser>
        <c:ser>
          <c:idx val="5"/>
          <c:order val="5"/>
          <c:tx>
            <c:strRef>
              <c:f>'8.10'!$A$31</c:f>
              <c:strCache>
                <c:ptCount val="1"/>
                <c:pt idx="0">
                  <c:v>Domácnosti</c:v>
                </c:pt>
              </c:strCache>
            </c:strRef>
          </c:tx>
          <c:invertIfNegative val="0"/>
          <c:cat>
            <c:strRef>
              <c:f>'8.10'!$B$2:$D$2</c:f>
              <c:strCache>
                <c:ptCount val="3"/>
                <c:pt idx="0">
                  <c:v>Červenec</c:v>
                </c:pt>
                <c:pt idx="1">
                  <c:v>Srpen</c:v>
                </c:pt>
                <c:pt idx="2">
                  <c:v>Září</c:v>
                </c:pt>
              </c:strCache>
            </c:strRef>
          </c:cat>
          <c:val>
            <c:numRef>
              <c:f>('8.10'!$B$31,'8.10'!$D$31,'8.10'!$F$31)</c:f>
              <c:numCache>
                <c:formatCode>#,##0.0</c:formatCode>
                <c:ptCount val="3"/>
                <c:pt idx="0">
                  <c:v>27679.552000000003</c:v>
                </c:pt>
                <c:pt idx="1">
                  <c:v>26080.152000000002</c:v>
                </c:pt>
                <c:pt idx="2">
                  <c:v>39439.133999999998</c:v>
                </c:pt>
              </c:numCache>
            </c:numRef>
          </c:val>
        </c:ser>
        <c:ser>
          <c:idx val="6"/>
          <c:order val="6"/>
          <c:tx>
            <c:strRef>
              <c:f>'8.10'!$A$32</c:f>
              <c:strCache>
                <c:ptCount val="1"/>
                <c:pt idx="0">
                  <c:v>Obchod, služby, školství, zdravotnictví</c:v>
                </c:pt>
              </c:strCache>
            </c:strRef>
          </c:tx>
          <c:invertIfNegative val="0"/>
          <c:cat>
            <c:strRef>
              <c:f>'8.10'!$B$2:$D$2</c:f>
              <c:strCache>
                <c:ptCount val="3"/>
                <c:pt idx="0">
                  <c:v>Červenec</c:v>
                </c:pt>
                <c:pt idx="1">
                  <c:v>Srpen</c:v>
                </c:pt>
                <c:pt idx="2">
                  <c:v>Září</c:v>
                </c:pt>
              </c:strCache>
            </c:strRef>
          </c:cat>
          <c:val>
            <c:numRef>
              <c:f>('8.10'!$B$32,'8.10'!$D$32,'8.10'!$F$32)</c:f>
              <c:numCache>
                <c:formatCode>#,##0.0</c:formatCode>
                <c:ptCount val="3"/>
                <c:pt idx="0">
                  <c:v>11994.575000000001</c:v>
                </c:pt>
                <c:pt idx="1">
                  <c:v>12452.819</c:v>
                </c:pt>
                <c:pt idx="2">
                  <c:v>23161.311000000002</c:v>
                </c:pt>
              </c:numCache>
            </c:numRef>
          </c:val>
        </c:ser>
        <c:ser>
          <c:idx val="7"/>
          <c:order val="7"/>
          <c:tx>
            <c:strRef>
              <c:f>'8.10'!$A$33</c:f>
              <c:strCache>
                <c:ptCount val="1"/>
                <c:pt idx="0">
                  <c:v>Ostatní</c:v>
                </c:pt>
              </c:strCache>
            </c:strRef>
          </c:tx>
          <c:invertIfNegative val="0"/>
          <c:cat>
            <c:strRef>
              <c:f>'8.10'!$B$2:$D$2</c:f>
              <c:strCache>
                <c:ptCount val="3"/>
                <c:pt idx="0">
                  <c:v>Červenec</c:v>
                </c:pt>
                <c:pt idx="1">
                  <c:v>Srpen</c:v>
                </c:pt>
                <c:pt idx="2">
                  <c:v>Září</c:v>
                </c:pt>
              </c:strCache>
            </c:strRef>
          </c:cat>
          <c:val>
            <c:numRef>
              <c:f>('8.10'!$B$33,'8.10'!$D$33,'8.10'!$F$33)</c:f>
              <c:numCache>
                <c:formatCode>#,##0.0</c:formatCode>
                <c:ptCount val="3"/>
                <c:pt idx="0">
                  <c:v>1842.1840000000002</c:v>
                </c:pt>
                <c:pt idx="1">
                  <c:v>2020.4169999999999</c:v>
                </c:pt>
                <c:pt idx="2">
                  <c:v>3662.2849999999999</c:v>
                </c:pt>
              </c:numCache>
            </c:numRef>
          </c:val>
        </c:ser>
        <c:dLbls>
          <c:showLegendKey val="0"/>
          <c:showVal val="0"/>
          <c:showCatName val="0"/>
          <c:showSerName val="0"/>
          <c:showPercent val="0"/>
          <c:showBubbleSize val="0"/>
        </c:dLbls>
        <c:gapWidth val="150"/>
        <c:overlap val="100"/>
        <c:axId val="219495040"/>
        <c:axId val="219500928"/>
      </c:barChart>
      <c:catAx>
        <c:axId val="219495040"/>
        <c:scaling>
          <c:orientation val="minMax"/>
        </c:scaling>
        <c:delete val="0"/>
        <c:axPos val="b"/>
        <c:numFmt formatCode="General" sourceLinked="1"/>
        <c:majorTickMark val="none"/>
        <c:minorTickMark val="none"/>
        <c:tickLblPos val="nextTo"/>
        <c:txPr>
          <a:bodyPr/>
          <a:lstStyle/>
          <a:p>
            <a:pPr>
              <a:defRPr sz="900"/>
            </a:pPr>
            <a:endParaRPr lang="cs-CZ"/>
          </a:p>
        </c:txPr>
        <c:crossAx val="219500928"/>
        <c:crosses val="autoZero"/>
        <c:auto val="1"/>
        <c:lblAlgn val="ctr"/>
        <c:lblOffset val="100"/>
        <c:noMultiLvlLbl val="0"/>
      </c:catAx>
      <c:valAx>
        <c:axId val="219500928"/>
        <c:scaling>
          <c:orientation val="minMax"/>
          <c:max val="1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9495040"/>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a:t>
            </a:r>
            <a:r>
              <a:rPr lang="en-US" sz="1000"/>
              <a:t> krajích ČR</a:t>
            </a:r>
            <a:r>
              <a:rPr lang="cs-CZ" sz="1000"/>
              <a:t> </a:t>
            </a:r>
            <a:r>
              <a:rPr lang="en-US" sz="1000"/>
              <a:t>[</a:t>
            </a:r>
            <a:r>
              <a:rPr lang="cs-CZ" sz="1000"/>
              <a:t>TJ</a:t>
            </a:r>
            <a:r>
              <a:rPr lang="en-US" sz="1000"/>
              <a:t>]</a:t>
            </a:r>
          </a:p>
        </c:rich>
      </c:tx>
      <c:layout/>
      <c:overlay val="0"/>
      <c:spPr>
        <a:solidFill>
          <a:sysClr val="window" lastClr="FFFFFF"/>
        </a:solidFill>
      </c:spPr>
    </c:title>
    <c:autoTitleDeleted val="0"/>
    <c:plotArea>
      <c:layout>
        <c:manualLayout>
          <c:layoutTarget val="inner"/>
          <c:xMode val="edge"/>
          <c:yMode val="edge"/>
          <c:x val="8.7570300223306599E-2"/>
          <c:y val="0.11358237739415646"/>
          <c:w val="0.90111107863072848"/>
          <c:h val="0.82452995279018526"/>
        </c:manualLayout>
      </c:layout>
      <c:barChart>
        <c:barDir val="col"/>
        <c:grouping val="stacked"/>
        <c:varyColors val="0"/>
        <c:ser>
          <c:idx val="0"/>
          <c:order val="0"/>
          <c:tx>
            <c:strRef>
              <c:f>'5.2'!$A$7</c:f>
              <c:strCache>
                <c:ptCount val="1"/>
                <c:pt idx="0">
                  <c:v>Hlavní město Praha</c:v>
                </c:pt>
              </c:strCache>
            </c:strRef>
          </c:tx>
          <c:invertIfNegative val="0"/>
          <c:val>
            <c:numRef>
              <c:f>'5.2'!$B$7:$M$7</c:f>
              <c:numCache>
                <c:formatCode>#,##0.0</c:formatCode>
                <c:ptCount val="12"/>
                <c:pt idx="0">
                  <c:v>626.80820600000015</c:v>
                </c:pt>
                <c:pt idx="1">
                  <c:v>737.69262300000003</c:v>
                </c:pt>
                <c:pt idx="2">
                  <c:v>693.05558600000006</c:v>
                </c:pt>
                <c:pt idx="3">
                  <c:v>284.60762399999999</c:v>
                </c:pt>
                <c:pt idx="4">
                  <c:v>171.26961000000003</c:v>
                </c:pt>
                <c:pt idx="5">
                  <c:v>155.35916399999999</c:v>
                </c:pt>
                <c:pt idx="6">
                  <c:v>214.09705400000001</c:v>
                </c:pt>
                <c:pt idx="7">
                  <c:v>137.15084699999994</c:v>
                </c:pt>
                <c:pt idx="8">
                  <c:v>145.40481899999997</c:v>
                </c:pt>
                <c:pt idx="9">
                  <c:v>0</c:v>
                </c:pt>
                <c:pt idx="10">
                  <c:v>0</c:v>
                </c:pt>
                <c:pt idx="11">
                  <c:v>0</c:v>
                </c:pt>
              </c:numCache>
            </c:numRef>
          </c:val>
        </c:ser>
        <c:ser>
          <c:idx val="1"/>
          <c:order val="1"/>
          <c:tx>
            <c:strRef>
              <c:f>'5.2'!$A$8</c:f>
              <c:strCache>
                <c:ptCount val="1"/>
                <c:pt idx="0">
                  <c:v>Jihočeský kraj</c:v>
                </c:pt>
              </c:strCache>
            </c:strRef>
          </c:tx>
          <c:invertIfNegative val="0"/>
          <c:val>
            <c:numRef>
              <c:f>'5.2'!$B$8:$M$8</c:f>
              <c:numCache>
                <c:formatCode>#,##0.0</c:formatCode>
                <c:ptCount val="12"/>
                <c:pt idx="0">
                  <c:v>691.88573399999984</c:v>
                </c:pt>
                <c:pt idx="1">
                  <c:v>740.52347499999996</c:v>
                </c:pt>
                <c:pt idx="2">
                  <c:v>708.22212799999954</c:v>
                </c:pt>
                <c:pt idx="3">
                  <c:v>318.12370899999996</c:v>
                </c:pt>
                <c:pt idx="4">
                  <c:v>210.66516699999994</c:v>
                </c:pt>
                <c:pt idx="5">
                  <c:v>172.22889600000005</c:v>
                </c:pt>
                <c:pt idx="6">
                  <c:v>167.68741299999999</c:v>
                </c:pt>
                <c:pt idx="7">
                  <c:v>159.34529000000001</c:v>
                </c:pt>
                <c:pt idx="8">
                  <c:v>208.52222499999993</c:v>
                </c:pt>
                <c:pt idx="9">
                  <c:v>0</c:v>
                </c:pt>
                <c:pt idx="10">
                  <c:v>0</c:v>
                </c:pt>
                <c:pt idx="11">
                  <c:v>0</c:v>
                </c:pt>
              </c:numCache>
            </c:numRef>
          </c:val>
        </c:ser>
        <c:ser>
          <c:idx val="2"/>
          <c:order val="2"/>
          <c:tx>
            <c:strRef>
              <c:f>'5.2'!$A$9</c:f>
              <c:strCache>
                <c:ptCount val="1"/>
                <c:pt idx="0">
                  <c:v>Jihomoravský kraj</c:v>
                </c:pt>
              </c:strCache>
            </c:strRef>
          </c:tx>
          <c:invertIfNegative val="0"/>
          <c:val>
            <c:numRef>
              <c:f>'5.2'!$B$9:$M$9</c:f>
              <c:numCache>
                <c:formatCode>#,##0.0</c:formatCode>
                <c:ptCount val="12"/>
                <c:pt idx="0">
                  <c:v>814.61111786101969</c:v>
                </c:pt>
                <c:pt idx="1">
                  <c:v>855.11966944992423</c:v>
                </c:pt>
                <c:pt idx="2">
                  <c:v>783.06958349274134</c:v>
                </c:pt>
                <c:pt idx="3">
                  <c:v>277.82826800000009</c:v>
                </c:pt>
                <c:pt idx="4">
                  <c:v>211.87032199999996</c:v>
                </c:pt>
                <c:pt idx="5">
                  <c:v>188.173686</c:v>
                </c:pt>
                <c:pt idx="6">
                  <c:v>182.27990646657119</c:v>
                </c:pt>
                <c:pt idx="7">
                  <c:v>171.87973317211885</c:v>
                </c:pt>
                <c:pt idx="8">
                  <c:v>229.79734499430921</c:v>
                </c:pt>
                <c:pt idx="9">
                  <c:v>0</c:v>
                </c:pt>
                <c:pt idx="10">
                  <c:v>0</c:v>
                </c:pt>
                <c:pt idx="11">
                  <c:v>0</c:v>
                </c:pt>
              </c:numCache>
            </c:numRef>
          </c:val>
        </c:ser>
        <c:ser>
          <c:idx val="3"/>
          <c:order val="3"/>
          <c:tx>
            <c:strRef>
              <c:f>'5.2'!$A$10</c:f>
              <c:strCache>
                <c:ptCount val="1"/>
                <c:pt idx="0">
                  <c:v>Karlovarský kraj</c:v>
                </c:pt>
              </c:strCache>
            </c:strRef>
          </c:tx>
          <c:invertIfNegative val="0"/>
          <c:val>
            <c:numRef>
              <c:f>'5.2'!$B$10:$M$10</c:f>
              <c:numCache>
                <c:formatCode>#,##0.0</c:formatCode>
                <c:ptCount val="12"/>
                <c:pt idx="0">
                  <c:v>587.04667900000004</c:v>
                </c:pt>
                <c:pt idx="1">
                  <c:v>588.35751700000003</c:v>
                </c:pt>
                <c:pt idx="2">
                  <c:v>556.69537700000012</c:v>
                </c:pt>
                <c:pt idx="3">
                  <c:v>254.34729099999996</c:v>
                </c:pt>
                <c:pt idx="4">
                  <c:v>183.25688299999996</c:v>
                </c:pt>
                <c:pt idx="5">
                  <c:v>110.14446099999998</c:v>
                </c:pt>
                <c:pt idx="6">
                  <c:v>113.73015481199998</c:v>
                </c:pt>
                <c:pt idx="7">
                  <c:v>107.51207036</c:v>
                </c:pt>
                <c:pt idx="8">
                  <c:v>146.679506452</c:v>
                </c:pt>
                <c:pt idx="9">
                  <c:v>0</c:v>
                </c:pt>
                <c:pt idx="10">
                  <c:v>0</c:v>
                </c:pt>
                <c:pt idx="11">
                  <c:v>0</c:v>
                </c:pt>
              </c:numCache>
            </c:numRef>
          </c:val>
        </c:ser>
        <c:ser>
          <c:idx val="4"/>
          <c:order val="4"/>
          <c:tx>
            <c:strRef>
              <c:f>'5.2'!$A$11</c:f>
              <c:strCache>
                <c:ptCount val="1"/>
                <c:pt idx="0">
                  <c:v>Kraj Vysočina</c:v>
                </c:pt>
              </c:strCache>
            </c:strRef>
          </c:tx>
          <c:invertIfNegative val="0"/>
          <c:val>
            <c:numRef>
              <c:f>'5.2'!$B$11:$M$11</c:f>
              <c:numCache>
                <c:formatCode>#,##0.0</c:formatCode>
                <c:ptCount val="12"/>
                <c:pt idx="0">
                  <c:v>225.39594200000005</c:v>
                </c:pt>
                <c:pt idx="1">
                  <c:v>229.32823799999994</c:v>
                </c:pt>
                <c:pt idx="2">
                  <c:v>219.15241400000008</c:v>
                </c:pt>
                <c:pt idx="3">
                  <c:v>86.800363999999988</c:v>
                </c:pt>
                <c:pt idx="4">
                  <c:v>46.879384999999992</c:v>
                </c:pt>
                <c:pt idx="5">
                  <c:v>39.804421999999995</c:v>
                </c:pt>
                <c:pt idx="6">
                  <c:v>36.477640000000015</c:v>
                </c:pt>
                <c:pt idx="7">
                  <c:v>32.897807</c:v>
                </c:pt>
                <c:pt idx="8">
                  <c:v>46.268460000000012</c:v>
                </c:pt>
                <c:pt idx="9">
                  <c:v>0</c:v>
                </c:pt>
                <c:pt idx="10">
                  <c:v>0</c:v>
                </c:pt>
                <c:pt idx="11">
                  <c:v>0</c:v>
                </c:pt>
              </c:numCache>
            </c:numRef>
          </c:val>
        </c:ser>
        <c:ser>
          <c:idx val="5"/>
          <c:order val="5"/>
          <c:tx>
            <c:strRef>
              <c:f>'5.2'!$A$12</c:f>
              <c:strCache>
                <c:ptCount val="1"/>
                <c:pt idx="0">
                  <c:v>Královéhradecký kraj</c:v>
                </c:pt>
              </c:strCache>
            </c:strRef>
          </c:tx>
          <c:invertIfNegative val="0"/>
          <c:val>
            <c:numRef>
              <c:f>'5.2'!$B$12:$M$12</c:f>
              <c:numCache>
                <c:formatCode>#,##0.0</c:formatCode>
                <c:ptCount val="12"/>
                <c:pt idx="0">
                  <c:v>411.07628548837721</c:v>
                </c:pt>
                <c:pt idx="1">
                  <c:v>414.45451965204614</c:v>
                </c:pt>
                <c:pt idx="2">
                  <c:v>418.30542018646878</c:v>
                </c:pt>
                <c:pt idx="3">
                  <c:v>194.13120500000002</c:v>
                </c:pt>
                <c:pt idx="4">
                  <c:v>135.963008</c:v>
                </c:pt>
                <c:pt idx="5">
                  <c:v>118.89370700000002</c:v>
                </c:pt>
                <c:pt idx="6">
                  <c:v>108.94405099999997</c:v>
                </c:pt>
                <c:pt idx="7">
                  <c:v>106.04267399999999</c:v>
                </c:pt>
                <c:pt idx="8">
                  <c:v>134.15210199999999</c:v>
                </c:pt>
                <c:pt idx="9">
                  <c:v>0</c:v>
                </c:pt>
                <c:pt idx="10">
                  <c:v>0</c:v>
                </c:pt>
                <c:pt idx="11">
                  <c:v>0</c:v>
                </c:pt>
              </c:numCache>
            </c:numRef>
          </c:val>
        </c:ser>
        <c:ser>
          <c:idx val="6"/>
          <c:order val="6"/>
          <c:tx>
            <c:strRef>
              <c:f>'5.2'!$A$13</c:f>
              <c:strCache>
                <c:ptCount val="1"/>
                <c:pt idx="0">
                  <c:v>Liberecký kraj</c:v>
                </c:pt>
              </c:strCache>
            </c:strRef>
          </c:tx>
          <c:invertIfNegative val="0"/>
          <c:val>
            <c:numRef>
              <c:f>'5.2'!$B$13:$M$13</c:f>
              <c:numCache>
                <c:formatCode>#,##0.0</c:formatCode>
                <c:ptCount val="12"/>
                <c:pt idx="0">
                  <c:v>310.18591599999996</c:v>
                </c:pt>
                <c:pt idx="1">
                  <c:v>326.46190599999994</c:v>
                </c:pt>
                <c:pt idx="2">
                  <c:v>311.40625499999993</c:v>
                </c:pt>
                <c:pt idx="3">
                  <c:v>133.325467</c:v>
                </c:pt>
                <c:pt idx="4">
                  <c:v>84.278451000000004</c:v>
                </c:pt>
                <c:pt idx="5">
                  <c:v>69.518631999999997</c:v>
                </c:pt>
                <c:pt idx="6">
                  <c:v>64.506763397267264</c:v>
                </c:pt>
                <c:pt idx="7">
                  <c:v>62.882368378963825</c:v>
                </c:pt>
                <c:pt idx="8">
                  <c:v>73.157833816992166</c:v>
                </c:pt>
                <c:pt idx="9">
                  <c:v>0</c:v>
                </c:pt>
                <c:pt idx="10">
                  <c:v>0</c:v>
                </c:pt>
                <c:pt idx="11">
                  <c:v>0</c:v>
                </c:pt>
              </c:numCache>
            </c:numRef>
          </c:val>
        </c:ser>
        <c:ser>
          <c:idx val="7"/>
          <c:order val="7"/>
          <c:tx>
            <c:strRef>
              <c:f>'5.2'!$A$14</c:f>
              <c:strCache>
                <c:ptCount val="1"/>
                <c:pt idx="0">
                  <c:v>Moravskoslezský kraj</c:v>
                </c:pt>
              </c:strCache>
            </c:strRef>
          </c:tx>
          <c:invertIfNegative val="0"/>
          <c:val>
            <c:numRef>
              <c:f>'5.2'!$B$14:$M$14</c:f>
              <c:numCache>
                <c:formatCode>#,##0.0</c:formatCode>
                <c:ptCount val="12"/>
                <c:pt idx="0">
                  <c:v>2189.4206870000007</c:v>
                </c:pt>
                <c:pt idx="1">
                  <c:v>2331.8730589999991</c:v>
                </c:pt>
                <c:pt idx="2">
                  <c:v>2203.5301359999999</c:v>
                </c:pt>
                <c:pt idx="3">
                  <c:v>820.21801399999993</c:v>
                </c:pt>
                <c:pt idx="4">
                  <c:v>541.31405000000018</c:v>
                </c:pt>
                <c:pt idx="5">
                  <c:v>476.87636499999979</c:v>
                </c:pt>
                <c:pt idx="6">
                  <c:v>449.33434</c:v>
                </c:pt>
                <c:pt idx="7">
                  <c:v>443.39358199999992</c:v>
                </c:pt>
                <c:pt idx="8">
                  <c:v>570.87146200000007</c:v>
                </c:pt>
                <c:pt idx="9">
                  <c:v>0</c:v>
                </c:pt>
                <c:pt idx="10">
                  <c:v>0</c:v>
                </c:pt>
                <c:pt idx="11">
                  <c:v>0</c:v>
                </c:pt>
              </c:numCache>
            </c:numRef>
          </c:val>
        </c:ser>
        <c:ser>
          <c:idx val="8"/>
          <c:order val="8"/>
          <c:tx>
            <c:strRef>
              <c:f>'5.2'!$A$15</c:f>
              <c:strCache>
                <c:ptCount val="1"/>
                <c:pt idx="0">
                  <c:v>Olomoucký kraj</c:v>
                </c:pt>
              </c:strCache>
            </c:strRef>
          </c:tx>
          <c:invertIfNegative val="0"/>
          <c:val>
            <c:numRef>
              <c:f>'5.2'!$B$15:$M$15</c:f>
              <c:numCache>
                <c:formatCode>#,##0.0</c:formatCode>
                <c:ptCount val="12"/>
                <c:pt idx="0">
                  <c:v>477.84918799999997</c:v>
                </c:pt>
                <c:pt idx="1">
                  <c:v>508.76342900000009</c:v>
                </c:pt>
                <c:pt idx="2">
                  <c:v>482.91870599999993</c:v>
                </c:pt>
                <c:pt idx="3">
                  <c:v>181.38101999999998</c:v>
                </c:pt>
                <c:pt idx="4">
                  <c:v>115.60337099999998</c:v>
                </c:pt>
                <c:pt idx="5">
                  <c:v>101.73380599999997</c:v>
                </c:pt>
                <c:pt idx="6">
                  <c:v>100.51374799999995</c:v>
                </c:pt>
                <c:pt idx="7">
                  <c:v>96.257160999999996</c:v>
                </c:pt>
                <c:pt idx="8">
                  <c:v>125.84475399999999</c:v>
                </c:pt>
                <c:pt idx="9">
                  <c:v>0</c:v>
                </c:pt>
                <c:pt idx="10">
                  <c:v>0</c:v>
                </c:pt>
                <c:pt idx="11">
                  <c:v>0</c:v>
                </c:pt>
              </c:numCache>
            </c:numRef>
          </c:val>
        </c:ser>
        <c:ser>
          <c:idx val="9"/>
          <c:order val="9"/>
          <c:tx>
            <c:strRef>
              <c:f>'5.2'!$A$16</c:f>
              <c:strCache>
                <c:ptCount val="1"/>
                <c:pt idx="0">
                  <c:v>Pardubický kraj</c:v>
                </c:pt>
              </c:strCache>
            </c:strRef>
          </c:tx>
          <c:invertIfNegative val="0"/>
          <c:val>
            <c:numRef>
              <c:f>'5.2'!$B$16:$M$16</c:f>
              <c:numCache>
                <c:formatCode>#,##0.0</c:formatCode>
                <c:ptCount val="12"/>
                <c:pt idx="0">
                  <c:v>654.8837280361829</c:v>
                </c:pt>
                <c:pt idx="1">
                  <c:v>681.26218419792508</c:v>
                </c:pt>
                <c:pt idx="2">
                  <c:v>646.69782372767997</c:v>
                </c:pt>
                <c:pt idx="3">
                  <c:v>209.03482600000001</c:v>
                </c:pt>
                <c:pt idx="4">
                  <c:v>104.28270399999998</c:v>
                </c:pt>
                <c:pt idx="5">
                  <c:v>82.742281999999989</c:v>
                </c:pt>
                <c:pt idx="6">
                  <c:v>75.529967339263791</c:v>
                </c:pt>
                <c:pt idx="7">
                  <c:v>71.6489293306104</c:v>
                </c:pt>
                <c:pt idx="8">
                  <c:v>117.74781802352766</c:v>
                </c:pt>
                <c:pt idx="9">
                  <c:v>0</c:v>
                </c:pt>
                <c:pt idx="10">
                  <c:v>0</c:v>
                </c:pt>
                <c:pt idx="11">
                  <c:v>0</c:v>
                </c:pt>
              </c:numCache>
            </c:numRef>
          </c:val>
        </c:ser>
        <c:ser>
          <c:idx val="10"/>
          <c:order val="10"/>
          <c:tx>
            <c:strRef>
              <c:f>'5.2'!$A$17</c:f>
              <c:strCache>
                <c:ptCount val="1"/>
                <c:pt idx="0">
                  <c:v>Plzeňský kraj</c:v>
                </c:pt>
              </c:strCache>
            </c:strRef>
          </c:tx>
          <c:invertIfNegative val="0"/>
          <c:val>
            <c:numRef>
              <c:f>'5.2'!$B$17:$M$17</c:f>
              <c:numCache>
                <c:formatCode>#,##0.0</c:formatCode>
                <c:ptCount val="12"/>
                <c:pt idx="0">
                  <c:v>578.97639371396781</c:v>
                </c:pt>
                <c:pt idx="1">
                  <c:v>658.914444</c:v>
                </c:pt>
                <c:pt idx="2">
                  <c:v>636.21732499999996</c:v>
                </c:pt>
                <c:pt idx="3">
                  <c:v>238.46434200000004</c:v>
                </c:pt>
                <c:pt idx="4">
                  <c:v>133.71917999999999</c:v>
                </c:pt>
                <c:pt idx="5">
                  <c:v>115.427103</c:v>
                </c:pt>
                <c:pt idx="6">
                  <c:v>113.06669600000001</c:v>
                </c:pt>
                <c:pt idx="7">
                  <c:v>95.266211000000041</c:v>
                </c:pt>
                <c:pt idx="8">
                  <c:v>145.75798</c:v>
                </c:pt>
                <c:pt idx="9">
                  <c:v>0</c:v>
                </c:pt>
                <c:pt idx="10">
                  <c:v>0</c:v>
                </c:pt>
                <c:pt idx="11">
                  <c:v>0</c:v>
                </c:pt>
              </c:numCache>
            </c:numRef>
          </c:val>
        </c:ser>
        <c:ser>
          <c:idx val="11"/>
          <c:order val="11"/>
          <c:tx>
            <c:strRef>
              <c:f>'5.2'!$A$18</c:f>
              <c:strCache>
                <c:ptCount val="1"/>
                <c:pt idx="0">
                  <c:v>Středočeský kraj</c:v>
                </c:pt>
              </c:strCache>
            </c:strRef>
          </c:tx>
          <c:invertIfNegative val="0"/>
          <c:val>
            <c:numRef>
              <c:f>'5.2'!$B$18:$M$18</c:f>
              <c:numCache>
                <c:formatCode>#,##0.0</c:formatCode>
                <c:ptCount val="12"/>
                <c:pt idx="0">
                  <c:v>2684.0507410000005</c:v>
                </c:pt>
                <c:pt idx="1">
                  <c:v>2762.6431510000002</c:v>
                </c:pt>
                <c:pt idx="2">
                  <c:v>2710.6806339999998</c:v>
                </c:pt>
                <c:pt idx="3">
                  <c:v>1307.6477969999996</c:v>
                </c:pt>
                <c:pt idx="4">
                  <c:v>956.98570000000007</c:v>
                </c:pt>
                <c:pt idx="5">
                  <c:v>809.53155200000015</c:v>
                </c:pt>
                <c:pt idx="6">
                  <c:v>715.74854900000003</c:v>
                </c:pt>
                <c:pt idx="7">
                  <c:v>796.59466700000007</c:v>
                </c:pt>
                <c:pt idx="8">
                  <c:v>883.59493300000008</c:v>
                </c:pt>
                <c:pt idx="9">
                  <c:v>0</c:v>
                </c:pt>
                <c:pt idx="10">
                  <c:v>0</c:v>
                </c:pt>
                <c:pt idx="11">
                  <c:v>0</c:v>
                </c:pt>
              </c:numCache>
            </c:numRef>
          </c:val>
        </c:ser>
        <c:ser>
          <c:idx val="12"/>
          <c:order val="12"/>
          <c:tx>
            <c:strRef>
              <c:f>'5.2'!$A$19</c:f>
              <c:strCache>
                <c:ptCount val="1"/>
                <c:pt idx="0">
                  <c:v>Ústecký kraj</c:v>
                </c:pt>
              </c:strCache>
            </c:strRef>
          </c:tx>
          <c:invertIfNegative val="0"/>
          <c:val>
            <c:numRef>
              <c:f>'5.2'!$B$19:$M$19</c:f>
              <c:numCache>
                <c:formatCode>#,##0.0</c:formatCode>
                <c:ptCount val="12"/>
                <c:pt idx="0">
                  <c:v>1560.1951049999998</c:v>
                </c:pt>
                <c:pt idx="1">
                  <c:v>1608.2806999999993</c:v>
                </c:pt>
                <c:pt idx="2">
                  <c:v>1601.2429750000006</c:v>
                </c:pt>
                <c:pt idx="3">
                  <c:v>853.58607700000027</c:v>
                </c:pt>
                <c:pt idx="4">
                  <c:v>625.98138099999983</c:v>
                </c:pt>
                <c:pt idx="5">
                  <c:v>510.06925299999989</c:v>
                </c:pt>
                <c:pt idx="6">
                  <c:v>510.63099000000005</c:v>
                </c:pt>
                <c:pt idx="7">
                  <c:v>526.26576100000023</c:v>
                </c:pt>
                <c:pt idx="8">
                  <c:v>616.42941600000006</c:v>
                </c:pt>
                <c:pt idx="9">
                  <c:v>0</c:v>
                </c:pt>
                <c:pt idx="10">
                  <c:v>0</c:v>
                </c:pt>
                <c:pt idx="11">
                  <c:v>0</c:v>
                </c:pt>
              </c:numCache>
            </c:numRef>
          </c:val>
        </c:ser>
        <c:ser>
          <c:idx val="13"/>
          <c:order val="13"/>
          <c:tx>
            <c:strRef>
              <c:f>'5.2'!$A$20</c:f>
              <c:strCache>
                <c:ptCount val="1"/>
                <c:pt idx="0">
                  <c:v>Zlínský kraj</c:v>
                </c:pt>
              </c:strCache>
            </c:strRef>
          </c:tx>
          <c:invertIfNegative val="0"/>
          <c:val>
            <c:numRef>
              <c:f>'5.2'!$B$20:$M$20</c:f>
              <c:numCache>
                <c:formatCode>#,##0.0</c:formatCode>
                <c:ptCount val="12"/>
                <c:pt idx="0">
                  <c:v>540.58484700000008</c:v>
                </c:pt>
                <c:pt idx="1">
                  <c:v>589.05022999999994</c:v>
                </c:pt>
                <c:pt idx="2">
                  <c:v>543.48733300000004</c:v>
                </c:pt>
                <c:pt idx="3">
                  <c:v>260.33745099999999</c:v>
                </c:pt>
                <c:pt idx="4">
                  <c:v>178.055183</c:v>
                </c:pt>
                <c:pt idx="5">
                  <c:v>164.01714699999999</c:v>
                </c:pt>
                <c:pt idx="6">
                  <c:v>142.570978</c:v>
                </c:pt>
                <c:pt idx="7">
                  <c:v>135.219052</c:v>
                </c:pt>
                <c:pt idx="8">
                  <c:v>177.71797300000003</c:v>
                </c:pt>
                <c:pt idx="9">
                  <c:v>0</c:v>
                </c:pt>
                <c:pt idx="10">
                  <c:v>0</c:v>
                </c:pt>
                <c:pt idx="11">
                  <c:v>0</c:v>
                </c:pt>
              </c:numCache>
            </c:numRef>
          </c:val>
        </c:ser>
        <c:dLbls>
          <c:showLegendKey val="0"/>
          <c:showVal val="0"/>
          <c:showCatName val="0"/>
          <c:showSerName val="0"/>
          <c:showPercent val="0"/>
          <c:showBubbleSize val="0"/>
        </c:dLbls>
        <c:gapWidth val="101"/>
        <c:overlap val="100"/>
        <c:axId val="207357440"/>
        <c:axId val="207358976"/>
      </c:barChart>
      <c:catAx>
        <c:axId val="207357440"/>
        <c:scaling>
          <c:orientation val="minMax"/>
        </c:scaling>
        <c:delete val="0"/>
        <c:axPos val="b"/>
        <c:majorTickMark val="none"/>
        <c:minorTickMark val="none"/>
        <c:tickLblPos val="nextTo"/>
        <c:txPr>
          <a:bodyPr/>
          <a:lstStyle/>
          <a:p>
            <a:pPr>
              <a:defRPr sz="900"/>
            </a:pPr>
            <a:endParaRPr lang="cs-CZ"/>
          </a:p>
        </c:txPr>
        <c:crossAx val="207358976"/>
        <c:crosses val="autoZero"/>
        <c:auto val="1"/>
        <c:lblAlgn val="ctr"/>
        <c:lblOffset val="100"/>
        <c:noMultiLvlLbl val="0"/>
      </c:catAx>
      <c:valAx>
        <c:axId val="2073589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73574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'8.10'!$G$38</c:f>
              <c:strCache>
                <c:ptCount val="1"/>
                <c:pt idx="0">
                  <c:v>dodávkách ČR</c:v>
                </c:pt>
              </c:strCache>
            </c:strRef>
          </c:tx>
          <c:invertIfNegative val="0"/>
          <c:val>
            <c:numRef>
              <c:f>'8.10'!$H$38</c:f>
              <c:numCache>
                <c:formatCode>0.0%</c:formatCode>
                <c:ptCount val="1"/>
                <c:pt idx="0">
                  <c:v>2.7713677828313237E-2</c:v>
                </c:pt>
              </c:numCache>
            </c:numRef>
          </c:val>
        </c:ser>
        <c:ser>
          <c:idx val="1"/>
          <c:order val="1"/>
          <c:tx>
            <c:strRef>
              <c:f>'8.10'!$G$37</c:f>
              <c:strCache>
                <c:ptCount val="1"/>
                <c:pt idx="0">
                  <c:v>výrobě</c:v>
                </c:pt>
              </c:strCache>
            </c:strRef>
          </c:tx>
          <c:invertIfNegative val="0"/>
          <c:val>
            <c:numRef>
              <c:f>'8.10'!$H$37</c:f>
              <c:numCache>
                <c:formatCode>0.0%</c:formatCode>
                <c:ptCount val="1"/>
                <c:pt idx="0">
                  <c:v>2.6997144871273363E-2</c:v>
                </c:pt>
              </c:numCache>
            </c:numRef>
          </c:val>
        </c:ser>
        <c:ser>
          <c:idx val="0"/>
          <c:order val="2"/>
          <c:tx>
            <c:strRef>
              <c:f>'8.10'!$G$36</c:f>
              <c:strCache>
                <c:ptCount val="1"/>
                <c:pt idx="0">
                  <c:v>instalovaném výkonu</c:v>
                </c:pt>
              </c:strCache>
            </c:strRef>
          </c:tx>
          <c:invertIfNegative val="0"/>
          <c:val>
            <c:numRef>
              <c:f>'8.10'!$H$36</c:f>
              <c:numCache>
                <c:formatCode>0.0%</c:formatCode>
                <c:ptCount val="1"/>
                <c:pt idx="0">
                  <c:v>6.193513696179364E-2</c:v>
                </c:pt>
              </c:numCache>
            </c:numRef>
          </c:val>
        </c:ser>
        <c:dLbls>
          <c:showLegendKey val="0"/>
          <c:showVal val="0"/>
          <c:showCatName val="0"/>
          <c:showSerName val="0"/>
          <c:showPercent val="0"/>
          <c:showBubbleSize val="0"/>
        </c:dLbls>
        <c:gapWidth val="150"/>
        <c:axId val="219538944"/>
        <c:axId val="219540480"/>
      </c:barChart>
      <c:catAx>
        <c:axId val="219538944"/>
        <c:scaling>
          <c:orientation val="minMax"/>
        </c:scaling>
        <c:delete val="1"/>
        <c:axPos val="l"/>
        <c:numFmt formatCode="0.0%" sourceLinked="1"/>
        <c:majorTickMark val="none"/>
        <c:minorTickMark val="none"/>
        <c:tickLblPos val="nextTo"/>
        <c:crossAx val="219540480"/>
        <c:crosses val="autoZero"/>
        <c:auto val="1"/>
        <c:lblAlgn val="ctr"/>
        <c:lblOffset val="100"/>
        <c:noMultiLvlLbl val="0"/>
      </c:catAx>
      <c:valAx>
        <c:axId val="21954048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19538944"/>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'8.10'!$A$9</c:f>
              <c:strCache>
                <c:ptCount val="1"/>
                <c:pt idx="0">
                  <c:v>Biomasa</c:v>
                </c:pt>
              </c:strCache>
            </c:strRef>
          </c:tx>
          <c:invertIfNegative val="0"/>
          <c:cat>
            <c:strRef>
              <c:f>'8.10'!$B$2:$D$2</c:f>
              <c:strCache>
                <c:ptCount val="3"/>
                <c:pt idx="0">
                  <c:v>Červenec</c:v>
                </c:pt>
                <c:pt idx="1">
                  <c:v>Srpen</c:v>
                </c:pt>
                <c:pt idx="2">
                  <c:v>Září</c:v>
                </c:pt>
              </c:strCache>
            </c:strRef>
          </c:cat>
          <c:val>
            <c:numRef>
              <c:f>('8.10'!$B$9,'8.10'!$D$9,'8.10'!$F$9)</c:f>
              <c:numCache>
                <c:formatCode>#,##0.0</c:formatCode>
                <c:ptCount val="3"/>
                <c:pt idx="0">
                  <c:v>840.22500000000002</c:v>
                </c:pt>
                <c:pt idx="1">
                  <c:v>589.29500000000007</c:v>
                </c:pt>
                <c:pt idx="2">
                  <c:v>1205.325</c:v>
                </c:pt>
              </c:numCache>
            </c:numRef>
          </c:val>
        </c:ser>
        <c:ser>
          <c:idx val="1"/>
          <c:order val="1"/>
          <c:tx>
            <c:strRef>
              <c:f>'8.10'!$A$10</c:f>
              <c:strCache>
                <c:ptCount val="1"/>
                <c:pt idx="0">
                  <c:v>Bioplyn</c:v>
                </c:pt>
              </c:strCache>
            </c:strRef>
          </c:tx>
          <c:invertIfNegative val="0"/>
          <c:cat>
            <c:strRef>
              <c:f>'8.10'!$B$2:$D$2</c:f>
              <c:strCache>
                <c:ptCount val="3"/>
                <c:pt idx="0">
                  <c:v>Červenec</c:v>
                </c:pt>
                <c:pt idx="1">
                  <c:v>Srpen</c:v>
                </c:pt>
                <c:pt idx="2">
                  <c:v>Září</c:v>
                </c:pt>
              </c:strCache>
            </c:strRef>
          </c:cat>
          <c:val>
            <c:numRef>
              <c:f>('8.10'!$B$10,'8.10'!$D$10,'8.10'!$F$10)</c:f>
              <c:numCache>
                <c:formatCode>#,##0.0</c:formatCode>
                <c:ptCount val="3"/>
                <c:pt idx="0">
                  <c:v>1267.5779999999997</c:v>
                </c:pt>
                <c:pt idx="1">
                  <c:v>1347.2949999999998</c:v>
                </c:pt>
                <c:pt idx="2">
                  <c:v>1515.7909999999999</c:v>
                </c:pt>
              </c:numCache>
            </c:numRef>
          </c:val>
        </c:ser>
        <c:ser>
          <c:idx val="2"/>
          <c:order val="2"/>
          <c:tx>
            <c:strRef>
              <c:f>'8.10'!$A$11</c:f>
              <c:strCache>
                <c:ptCount val="1"/>
                <c:pt idx="0">
                  <c:v>Černé uhlí</c:v>
                </c:pt>
              </c:strCache>
            </c:strRef>
          </c:tx>
          <c:invertIfNegative val="0"/>
          <c:cat>
            <c:strRef>
              <c:f>'8.10'!$B$2:$D$2</c:f>
              <c:strCache>
                <c:ptCount val="3"/>
                <c:pt idx="0">
                  <c:v>Červenec</c:v>
                </c:pt>
                <c:pt idx="1">
                  <c:v>Srpen</c:v>
                </c:pt>
                <c:pt idx="2">
                  <c:v>Září</c:v>
                </c:pt>
              </c:strCache>
            </c:strRef>
          </c:cat>
          <c:val>
            <c:numRef>
              <c:f>('8.10'!$B$11,'8.10'!$D$11,'8.10'!$F$11)</c:f>
              <c:numCache>
                <c:formatCode>#,##0.0</c:formatCode>
                <c:ptCount val="3"/>
                <c:pt idx="0">
                  <c:v>11018.046</c:v>
                </c:pt>
                <c:pt idx="1">
                  <c:v>5055.9110000000001</c:v>
                </c:pt>
                <c:pt idx="2">
                  <c:v>5808.6859999999997</c:v>
                </c:pt>
              </c:numCache>
            </c:numRef>
          </c:val>
        </c:ser>
        <c:ser>
          <c:idx val="3"/>
          <c:order val="3"/>
          <c:tx>
            <c:strRef>
              <c:f>'8.10'!$A$12</c:f>
              <c:strCache>
                <c:ptCount val="1"/>
                <c:pt idx="0">
                  <c:v>Elektrická energie</c:v>
                </c:pt>
              </c:strCache>
            </c:strRef>
          </c:tx>
          <c:invertIfNegative val="0"/>
          <c:cat>
            <c:strRef>
              <c:f>'8.10'!$B$2:$D$2</c:f>
              <c:strCache>
                <c:ptCount val="3"/>
                <c:pt idx="0">
                  <c:v>Červenec</c:v>
                </c:pt>
                <c:pt idx="1">
                  <c:v>Srpen</c:v>
                </c:pt>
                <c:pt idx="2">
                  <c:v>Září</c:v>
                </c:pt>
              </c:strCache>
            </c:strRef>
          </c:cat>
          <c:val>
            <c:numRef>
              <c:f>('8.10'!$B$12,'8.10'!$D$12,'8.10'!$F$12)</c:f>
              <c:numCache>
                <c:formatCode>#,##0.0</c:formatCode>
                <c:ptCount val="3"/>
                <c:pt idx="0">
                  <c:v>0</c:v>
                </c:pt>
                <c:pt idx="1">
                  <c:v>0</c:v>
                </c:pt>
                <c:pt idx="2">
                  <c:v>0</c:v>
                </c:pt>
              </c:numCache>
            </c:numRef>
          </c:val>
        </c:ser>
        <c:ser>
          <c:idx val="4"/>
          <c:order val="4"/>
          <c:tx>
            <c:strRef>
              <c:f>'8.10'!$A$13</c:f>
              <c:strCache>
                <c:ptCount val="1"/>
                <c:pt idx="0">
                  <c:v>Energie prostředí (tepelné čerpadlo)</c:v>
                </c:pt>
              </c:strCache>
            </c:strRef>
          </c:tx>
          <c:invertIfNegative val="0"/>
          <c:cat>
            <c:strRef>
              <c:f>'8.10'!$B$2:$D$2</c:f>
              <c:strCache>
                <c:ptCount val="3"/>
                <c:pt idx="0">
                  <c:v>Červenec</c:v>
                </c:pt>
                <c:pt idx="1">
                  <c:v>Srpen</c:v>
                </c:pt>
                <c:pt idx="2">
                  <c:v>Září</c:v>
                </c:pt>
              </c:strCache>
            </c:strRef>
          </c:cat>
          <c:val>
            <c:numRef>
              <c:f>('8.10'!$B$13,'8.10'!$D$13,'8.10'!$F$13)</c:f>
              <c:numCache>
                <c:formatCode>#,##0.0</c:formatCode>
                <c:ptCount val="3"/>
                <c:pt idx="0">
                  <c:v>0</c:v>
                </c:pt>
                <c:pt idx="1">
                  <c:v>0</c:v>
                </c:pt>
                <c:pt idx="2">
                  <c:v>0</c:v>
                </c:pt>
              </c:numCache>
            </c:numRef>
          </c:val>
        </c:ser>
        <c:ser>
          <c:idx val="5"/>
          <c:order val="5"/>
          <c:tx>
            <c:strRef>
              <c:f>'8.10'!$A$14</c:f>
              <c:strCache>
                <c:ptCount val="1"/>
                <c:pt idx="0">
                  <c:v>Energie Slunce (solární kolektor)</c:v>
                </c:pt>
              </c:strCache>
            </c:strRef>
          </c:tx>
          <c:invertIfNegative val="0"/>
          <c:cat>
            <c:strRef>
              <c:f>'8.10'!$B$2:$D$2</c:f>
              <c:strCache>
                <c:ptCount val="3"/>
                <c:pt idx="0">
                  <c:v>Červenec</c:v>
                </c:pt>
                <c:pt idx="1">
                  <c:v>Srpen</c:v>
                </c:pt>
                <c:pt idx="2">
                  <c:v>Září</c:v>
                </c:pt>
              </c:strCache>
            </c:strRef>
          </c:cat>
          <c:val>
            <c:numRef>
              <c:f>('8.10'!$B$14,'8.10'!$D$14,'8.10'!$F$14)</c:f>
              <c:numCache>
                <c:formatCode>#,##0.0</c:formatCode>
                <c:ptCount val="3"/>
                <c:pt idx="0">
                  <c:v>0</c:v>
                </c:pt>
                <c:pt idx="1">
                  <c:v>0</c:v>
                </c:pt>
                <c:pt idx="2">
                  <c:v>0</c:v>
                </c:pt>
              </c:numCache>
            </c:numRef>
          </c:val>
        </c:ser>
        <c:ser>
          <c:idx val="6"/>
          <c:order val="6"/>
          <c:tx>
            <c:strRef>
              <c:f>'8.10'!$A$15</c:f>
              <c:strCache>
                <c:ptCount val="1"/>
                <c:pt idx="0">
                  <c:v>Hnědé uhlí</c:v>
                </c:pt>
              </c:strCache>
            </c:strRef>
          </c:tx>
          <c:invertIfNegative val="0"/>
          <c:cat>
            <c:strRef>
              <c:f>'8.10'!$B$2:$D$2</c:f>
              <c:strCache>
                <c:ptCount val="3"/>
                <c:pt idx="0">
                  <c:v>Červenec</c:v>
                </c:pt>
                <c:pt idx="1">
                  <c:v>Srpen</c:v>
                </c:pt>
                <c:pt idx="2">
                  <c:v>Září</c:v>
                </c:pt>
              </c:strCache>
            </c:strRef>
          </c:cat>
          <c:val>
            <c:numRef>
              <c:f>('8.10'!$B$15,'8.10'!$D$15,'8.10'!$F$15)</c:f>
              <c:numCache>
                <c:formatCode>#,##0.0</c:formatCode>
                <c:ptCount val="3"/>
                <c:pt idx="0">
                  <c:v>49724.904000000002</c:v>
                </c:pt>
                <c:pt idx="1">
                  <c:v>53327.021000000001</c:v>
                </c:pt>
                <c:pt idx="2">
                  <c:v>92074.181000000011</c:v>
                </c:pt>
              </c:numCache>
            </c:numRef>
          </c:val>
        </c:ser>
        <c:ser>
          <c:idx val="7"/>
          <c:order val="7"/>
          <c:tx>
            <c:strRef>
              <c:f>'8.10'!$A$16</c:f>
              <c:strCache>
                <c:ptCount val="1"/>
                <c:pt idx="0">
                  <c:v>Jaderné palivo</c:v>
                </c:pt>
              </c:strCache>
            </c:strRef>
          </c:tx>
          <c:invertIfNegative val="0"/>
          <c:cat>
            <c:strRef>
              <c:f>'8.10'!$B$2:$D$2</c:f>
              <c:strCache>
                <c:ptCount val="3"/>
                <c:pt idx="0">
                  <c:v>Červenec</c:v>
                </c:pt>
                <c:pt idx="1">
                  <c:v>Srpen</c:v>
                </c:pt>
                <c:pt idx="2">
                  <c:v>Září</c:v>
                </c:pt>
              </c:strCache>
            </c:strRef>
          </c:cat>
          <c:val>
            <c:numRef>
              <c:f>('8.10'!$B$16,'8.10'!$D$16,'8.10'!$F$16)</c:f>
              <c:numCache>
                <c:formatCode>#,##0.0</c:formatCode>
                <c:ptCount val="3"/>
                <c:pt idx="0">
                  <c:v>0</c:v>
                </c:pt>
                <c:pt idx="1">
                  <c:v>0</c:v>
                </c:pt>
                <c:pt idx="2">
                  <c:v>0</c:v>
                </c:pt>
              </c:numCache>
            </c:numRef>
          </c:val>
        </c:ser>
        <c:ser>
          <c:idx val="8"/>
          <c:order val="8"/>
          <c:tx>
            <c:strRef>
              <c:f>'8.10'!$A$17</c:f>
              <c:strCache>
                <c:ptCount val="1"/>
                <c:pt idx="0">
                  <c:v>Koks</c:v>
                </c:pt>
              </c:strCache>
            </c:strRef>
          </c:tx>
          <c:invertIfNegative val="0"/>
          <c:cat>
            <c:strRef>
              <c:f>'8.10'!$B$2:$D$2</c:f>
              <c:strCache>
                <c:ptCount val="3"/>
                <c:pt idx="0">
                  <c:v>Červenec</c:v>
                </c:pt>
                <c:pt idx="1">
                  <c:v>Srpen</c:v>
                </c:pt>
                <c:pt idx="2">
                  <c:v>Září</c:v>
                </c:pt>
              </c:strCache>
            </c:strRef>
          </c:cat>
          <c:val>
            <c:numRef>
              <c:f>('8.10'!$B$17,'8.10'!$D$17,'8.10'!$F$17)</c:f>
              <c:numCache>
                <c:formatCode>#,##0.0</c:formatCode>
                <c:ptCount val="3"/>
                <c:pt idx="0">
                  <c:v>0</c:v>
                </c:pt>
                <c:pt idx="1">
                  <c:v>0</c:v>
                </c:pt>
                <c:pt idx="2">
                  <c:v>0</c:v>
                </c:pt>
              </c:numCache>
            </c:numRef>
          </c:val>
        </c:ser>
        <c:ser>
          <c:idx val="9"/>
          <c:order val="9"/>
          <c:tx>
            <c:strRef>
              <c:f>'8.10'!$A$18</c:f>
              <c:strCache>
                <c:ptCount val="1"/>
                <c:pt idx="0">
                  <c:v>Odpadní teplo</c:v>
                </c:pt>
              </c:strCache>
            </c:strRef>
          </c:tx>
          <c:invertIfNegative val="0"/>
          <c:cat>
            <c:strRef>
              <c:f>'8.10'!$B$2:$D$2</c:f>
              <c:strCache>
                <c:ptCount val="3"/>
                <c:pt idx="0">
                  <c:v>Červenec</c:v>
                </c:pt>
                <c:pt idx="1">
                  <c:v>Srpen</c:v>
                </c:pt>
                <c:pt idx="2">
                  <c:v>Září</c:v>
                </c:pt>
              </c:strCache>
            </c:strRef>
          </c:cat>
          <c:val>
            <c:numRef>
              <c:f>('8.10'!$B$18,'8.10'!$D$18,'8.10'!$F$18)</c:f>
              <c:numCache>
                <c:formatCode>#,##0.0</c:formatCode>
                <c:ptCount val="3"/>
                <c:pt idx="0">
                  <c:v>0</c:v>
                </c:pt>
                <c:pt idx="1">
                  <c:v>0</c:v>
                </c:pt>
                <c:pt idx="2">
                  <c:v>0</c:v>
                </c:pt>
              </c:numCache>
            </c:numRef>
          </c:val>
        </c:ser>
        <c:ser>
          <c:idx val="10"/>
          <c:order val="10"/>
          <c:tx>
            <c:strRef>
              <c:f>'8.10'!$A$19</c:f>
              <c:strCache>
                <c:ptCount val="1"/>
                <c:pt idx="0">
                  <c:v>Ostatní kapalná paliva</c:v>
                </c:pt>
              </c:strCache>
            </c:strRef>
          </c:tx>
          <c:invertIfNegative val="0"/>
          <c:cat>
            <c:strRef>
              <c:f>'8.10'!$B$2:$D$2</c:f>
              <c:strCache>
                <c:ptCount val="3"/>
                <c:pt idx="0">
                  <c:v>Červenec</c:v>
                </c:pt>
                <c:pt idx="1">
                  <c:v>Srpen</c:v>
                </c:pt>
                <c:pt idx="2">
                  <c:v>Září</c:v>
                </c:pt>
              </c:strCache>
            </c:strRef>
          </c:cat>
          <c:val>
            <c:numRef>
              <c:f>('8.10'!$B$19,'8.10'!$D$19,'8.10'!$F$19)</c:f>
              <c:numCache>
                <c:formatCode>#,##0.0</c:formatCode>
                <c:ptCount val="3"/>
                <c:pt idx="0">
                  <c:v>0</c:v>
                </c:pt>
                <c:pt idx="1">
                  <c:v>0</c:v>
                </c:pt>
                <c:pt idx="2">
                  <c:v>0</c:v>
                </c:pt>
              </c:numCache>
            </c:numRef>
          </c:val>
        </c:ser>
        <c:ser>
          <c:idx val="11"/>
          <c:order val="11"/>
          <c:tx>
            <c:strRef>
              <c:f>'8.10'!$A$20</c:f>
              <c:strCache>
                <c:ptCount val="1"/>
                <c:pt idx="0">
                  <c:v>Ostatní pevná paliva</c:v>
                </c:pt>
              </c:strCache>
            </c:strRef>
          </c:tx>
          <c:invertIfNegative val="0"/>
          <c:cat>
            <c:strRef>
              <c:f>'8.10'!$B$2:$D$2</c:f>
              <c:strCache>
                <c:ptCount val="3"/>
                <c:pt idx="0">
                  <c:v>Červenec</c:v>
                </c:pt>
                <c:pt idx="1">
                  <c:v>Srpen</c:v>
                </c:pt>
                <c:pt idx="2">
                  <c:v>Září</c:v>
                </c:pt>
              </c:strCache>
            </c:strRef>
          </c:cat>
          <c:val>
            <c:numRef>
              <c:f>('8.10'!$B$20,'8.10'!$D$20,'8.10'!$F$20)</c:f>
              <c:numCache>
                <c:formatCode>#,##0.0</c:formatCode>
                <c:ptCount val="3"/>
                <c:pt idx="0">
                  <c:v>0</c:v>
                </c:pt>
                <c:pt idx="1">
                  <c:v>0</c:v>
                </c:pt>
                <c:pt idx="2">
                  <c:v>0</c:v>
                </c:pt>
              </c:numCache>
            </c:numRef>
          </c:val>
        </c:ser>
        <c:ser>
          <c:idx val="12"/>
          <c:order val="12"/>
          <c:tx>
            <c:strRef>
              <c:f>'8.10'!$A$21</c:f>
              <c:strCache>
                <c:ptCount val="1"/>
                <c:pt idx="0">
                  <c:v>Ostatní plyny</c:v>
                </c:pt>
              </c:strCache>
            </c:strRef>
          </c:tx>
          <c:invertIfNegative val="0"/>
          <c:cat>
            <c:strRef>
              <c:f>'8.10'!$B$2:$D$2</c:f>
              <c:strCache>
                <c:ptCount val="3"/>
                <c:pt idx="0">
                  <c:v>Červenec</c:v>
                </c:pt>
                <c:pt idx="1">
                  <c:v>Srpen</c:v>
                </c:pt>
                <c:pt idx="2">
                  <c:v>Září</c:v>
                </c:pt>
              </c:strCache>
            </c:strRef>
          </c:cat>
          <c:val>
            <c:numRef>
              <c:f>('8.10'!$B$21,'8.10'!$D$21,'8.10'!$F$21)</c:f>
              <c:numCache>
                <c:formatCode>#,##0.0</c:formatCode>
                <c:ptCount val="3"/>
                <c:pt idx="0">
                  <c:v>0</c:v>
                </c:pt>
                <c:pt idx="1">
                  <c:v>0</c:v>
                </c:pt>
                <c:pt idx="2">
                  <c:v>0</c:v>
                </c:pt>
              </c:numCache>
            </c:numRef>
          </c:val>
        </c:ser>
        <c:ser>
          <c:idx val="13"/>
          <c:order val="13"/>
          <c:tx>
            <c:strRef>
              <c:f>'8.10'!$A$22</c:f>
              <c:strCache>
                <c:ptCount val="1"/>
                <c:pt idx="0">
                  <c:v>Ostatní</c:v>
                </c:pt>
              </c:strCache>
            </c:strRef>
          </c:tx>
          <c:invertIfNegative val="0"/>
          <c:cat>
            <c:strRef>
              <c:f>'8.10'!$B$2:$D$2</c:f>
              <c:strCache>
                <c:ptCount val="3"/>
                <c:pt idx="0">
                  <c:v>Červenec</c:v>
                </c:pt>
                <c:pt idx="1">
                  <c:v>Srpen</c:v>
                </c:pt>
                <c:pt idx="2">
                  <c:v>Září</c:v>
                </c:pt>
              </c:strCache>
            </c:strRef>
          </c:cat>
          <c:val>
            <c:numRef>
              <c:f>('8.10'!$B$22,'8.10'!$D$22,'8.10'!$F$22)</c:f>
              <c:numCache>
                <c:formatCode>#,##0.0</c:formatCode>
                <c:ptCount val="3"/>
                <c:pt idx="0">
                  <c:v>0</c:v>
                </c:pt>
                <c:pt idx="1">
                  <c:v>0</c:v>
                </c:pt>
                <c:pt idx="2">
                  <c:v>0</c:v>
                </c:pt>
              </c:numCache>
            </c:numRef>
          </c:val>
        </c:ser>
        <c:ser>
          <c:idx val="14"/>
          <c:order val="14"/>
          <c:tx>
            <c:strRef>
              <c:f>'8.10'!$A$23</c:f>
              <c:strCache>
                <c:ptCount val="1"/>
                <c:pt idx="0">
                  <c:v>Topné oleje</c:v>
                </c:pt>
              </c:strCache>
            </c:strRef>
          </c:tx>
          <c:invertIfNegative val="0"/>
          <c:cat>
            <c:strRef>
              <c:f>'8.10'!$B$2:$D$2</c:f>
              <c:strCache>
                <c:ptCount val="3"/>
                <c:pt idx="0">
                  <c:v>Červenec</c:v>
                </c:pt>
                <c:pt idx="1">
                  <c:v>Srpen</c:v>
                </c:pt>
                <c:pt idx="2">
                  <c:v>Září</c:v>
                </c:pt>
              </c:strCache>
            </c:strRef>
          </c:cat>
          <c:val>
            <c:numRef>
              <c:f>('8.10'!$B$23,'8.10'!$D$23,'8.10'!$F$23)</c:f>
              <c:numCache>
                <c:formatCode>#,##0.0</c:formatCode>
                <c:ptCount val="3"/>
                <c:pt idx="0">
                  <c:v>15.99</c:v>
                </c:pt>
                <c:pt idx="1">
                  <c:v>31.38</c:v>
                </c:pt>
                <c:pt idx="2">
                  <c:v>23.35</c:v>
                </c:pt>
              </c:numCache>
            </c:numRef>
          </c:val>
        </c:ser>
        <c:ser>
          <c:idx val="15"/>
          <c:order val="15"/>
          <c:tx>
            <c:strRef>
              <c:f>'8.10'!$A$24</c:f>
              <c:strCache>
                <c:ptCount val="1"/>
                <c:pt idx="0">
                  <c:v>Zemní plyn</c:v>
                </c:pt>
              </c:strCache>
            </c:strRef>
          </c:tx>
          <c:invertIfNegative val="0"/>
          <c:cat>
            <c:strRef>
              <c:f>'8.10'!$B$2:$D$2</c:f>
              <c:strCache>
                <c:ptCount val="3"/>
                <c:pt idx="0">
                  <c:v>Červenec</c:v>
                </c:pt>
                <c:pt idx="1">
                  <c:v>Srpen</c:v>
                </c:pt>
                <c:pt idx="2">
                  <c:v>Září</c:v>
                </c:pt>
              </c:strCache>
            </c:strRef>
          </c:cat>
          <c:val>
            <c:numRef>
              <c:f>('8.10'!$B$24,'8.10'!$D$24,'8.10'!$F$24)</c:f>
              <c:numCache>
                <c:formatCode>#,##0.0</c:formatCode>
                <c:ptCount val="3"/>
                <c:pt idx="0">
                  <c:v>12663.224339263801</c:v>
                </c:pt>
                <c:pt idx="1">
                  <c:v>11298.027330610401</c:v>
                </c:pt>
                <c:pt idx="2">
                  <c:v>17120.485023527603</c:v>
                </c:pt>
              </c:numCache>
            </c:numRef>
          </c:val>
        </c:ser>
        <c:dLbls>
          <c:showLegendKey val="0"/>
          <c:showVal val="0"/>
          <c:showCatName val="0"/>
          <c:showSerName val="0"/>
          <c:showPercent val="0"/>
          <c:showBubbleSize val="0"/>
        </c:dLbls>
        <c:gapWidth val="150"/>
        <c:overlap val="100"/>
        <c:axId val="221785088"/>
        <c:axId val="221795072"/>
      </c:barChart>
      <c:catAx>
        <c:axId val="221785088"/>
        <c:scaling>
          <c:orientation val="minMax"/>
        </c:scaling>
        <c:delete val="0"/>
        <c:axPos val="b"/>
        <c:numFmt formatCode="General" sourceLinked="1"/>
        <c:majorTickMark val="none"/>
        <c:minorTickMark val="none"/>
        <c:tickLblPos val="nextTo"/>
        <c:txPr>
          <a:bodyPr/>
          <a:lstStyle/>
          <a:p>
            <a:pPr>
              <a:defRPr sz="900"/>
            </a:pPr>
            <a:endParaRPr lang="cs-CZ"/>
          </a:p>
        </c:txPr>
        <c:crossAx val="221795072"/>
        <c:crosses val="autoZero"/>
        <c:auto val="1"/>
        <c:lblAlgn val="ctr"/>
        <c:lblOffset val="100"/>
        <c:noMultiLvlLbl val="0"/>
      </c:catAx>
      <c:valAx>
        <c:axId val="221795072"/>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21785088"/>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'8.11'!$M$9:$M$24</c:f>
              <c:numCache>
                <c:formatCode>0.0%</c:formatCode>
                <c:ptCount val="16"/>
              </c:numCache>
            </c:numRef>
          </c:cat>
          <c:val>
            <c:numRef>
              <c:f>'8.11'!$M$9:$M$24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'8.11'!$M$26:$M$33</c:f>
              <c:numCache>
                <c:formatCode>#,##0.0</c:formatCode>
                <c:ptCount val="8"/>
              </c:numCache>
            </c:numRef>
          </c:cat>
          <c:val>
            <c:numRef>
              <c:f>'8.11'!$M$26:$M$33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'8.11'!$A$26</c:f>
              <c:strCache>
                <c:ptCount val="1"/>
                <c:pt idx="0">
                  <c:v>Průmysl</c:v>
                </c:pt>
              </c:strCache>
            </c:strRef>
          </c:tx>
          <c:invertIfNegative val="0"/>
          <c:cat>
            <c:strRef>
              <c:f>'8.11'!$B$2:$D$2</c:f>
              <c:strCache>
                <c:ptCount val="3"/>
                <c:pt idx="0">
                  <c:v>Červenec</c:v>
                </c:pt>
                <c:pt idx="1">
                  <c:v>Srpen</c:v>
                </c:pt>
                <c:pt idx="2">
                  <c:v>Září</c:v>
                </c:pt>
              </c:strCache>
            </c:strRef>
          </c:cat>
          <c:val>
            <c:numRef>
              <c:f>('8.11'!$B$26,'8.11'!$D$26,'8.11'!$F$26)</c:f>
              <c:numCache>
                <c:formatCode>#,##0.0</c:formatCode>
                <c:ptCount val="3"/>
                <c:pt idx="0">
                  <c:v>8777.9900000000016</c:v>
                </c:pt>
                <c:pt idx="1">
                  <c:v>5798.3300000000008</c:v>
                </c:pt>
                <c:pt idx="2">
                  <c:v>7166.36</c:v>
                </c:pt>
              </c:numCache>
            </c:numRef>
          </c:val>
        </c:ser>
        <c:ser>
          <c:idx val="1"/>
          <c:order val="1"/>
          <c:tx>
            <c:strRef>
              <c:f>'8.11'!$A$27</c:f>
              <c:strCache>
                <c:ptCount val="1"/>
                <c:pt idx="0">
                  <c:v>Energetika</c:v>
                </c:pt>
              </c:strCache>
            </c:strRef>
          </c:tx>
          <c:invertIfNegative val="0"/>
          <c:cat>
            <c:strRef>
              <c:f>'8.11'!$B$2:$D$2</c:f>
              <c:strCache>
                <c:ptCount val="3"/>
                <c:pt idx="0">
                  <c:v>Červenec</c:v>
                </c:pt>
                <c:pt idx="1">
                  <c:v>Srpen</c:v>
                </c:pt>
                <c:pt idx="2">
                  <c:v>Září</c:v>
                </c:pt>
              </c:strCache>
            </c:strRef>
          </c:cat>
          <c:val>
            <c:numRef>
              <c:f>('8.11'!$B$27,'8.11'!$D$27,'8.11'!$F$27)</c:f>
              <c:numCache>
                <c:formatCode>#,##0.0</c:formatCode>
                <c:ptCount val="3"/>
                <c:pt idx="0">
                  <c:v>1679</c:v>
                </c:pt>
                <c:pt idx="1">
                  <c:v>1751</c:v>
                </c:pt>
                <c:pt idx="2">
                  <c:v>1646</c:v>
                </c:pt>
              </c:numCache>
            </c:numRef>
          </c:val>
        </c:ser>
        <c:ser>
          <c:idx val="2"/>
          <c:order val="2"/>
          <c:tx>
            <c:strRef>
              <c:f>'8.11'!$A$28</c:f>
              <c:strCache>
                <c:ptCount val="1"/>
                <c:pt idx="0">
                  <c:v>Doprava</c:v>
                </c:pt>
              </c:strCache>
            </c:strRef>
          </c:tx>
          <c:invertIfNegative val="0"/>
          <c:cat>
            <c:strRef>
              <c:f>'8.11'!$B$2:$D$2</c:f>
              <c:strCache>
                <c:ptCount val="3"/>
                <c:pt idx="0">
                  <c:v>Červenec</c:v>
                </c:pt>
                <c:pt idx="1">
                  <c:v>Srpen</c:v>
                </c:pt>
                <c:pt idx="2">
                  <c:v>Září</c:v>
                </c:pt>
              </c:strCache>
            </c:strRef>
          </c:cat>
          <c:val>
            <c:numRef>
              <c:f>('8.11'!$B$28,'8.11'!$D$28,'8.11'!$F$28)</c:f>
              <c:numCache>
                <c:formatCode>#,##0.0</c:formatCode>
                <c:ptCount val="3"/>
                <c:pt idx="0">
                  <c:v>145.37199999999999</c:v>
                </c:pt>
                <c:pt idx="1">
                  <c:v>131.25799999999998</c:v>
                </c:pt>
                <c:pt idx="2">
                  <c:v>74.400000000000006</c:v>
                </c:pt>
              </c:numCache>
            </c:numRef>
          </c:val>
        </c:ser>
        <c:ser>
          <c:idx val="3"/>
          <c:order val="3"/>
          <c:tx>
            <c:strRef>
              <c:f>'8.11'!$A$29</c:f>
              <c:strCache>
                <c:ptCount val="1"/>
                <c:pt idx="0">
                  <c:v>Stavebnictví</c:v>
                </c:pt>
              </c:strCache>
            </c:strRef>
          </c:tx>
          <c:invertIfNegative val="0"/>
          <c:cat>
            <c:strRef>
              <c:f>'8.11'!$B$2:$D$2</c:f>
              <c:strCache>
                <c:ptCount val="3"/>
                <c:pt idx="0">
                  <c:v>Červenec</c:v>
                </c:pt>
                <c:pt idx="1">
                  <c:v>Srpen</c:v>
                </c:pt>
                <c:pt idx="2">
                  <c:v>Září</c:v>
                </c:pt>
              </c:strCache>
            </c:strRef>
          </c:cat>
          <c:val>
            <c:numRef>
              <c:f>('8.11'!$B$29,'8.11'!$D$29,'8.11'!$F$29)</c:f>
              <c:numCache>
                <c:formatCode>#,##0.0</c:formatCode>
                <c:ptCount val="3"/>
                <c:pt idx="0">
                  <c:v>37.74</c:v>
                </c:pt>
                <c:pt idx="1">
                  <c:v>7.57</c:v>
                </c:pt>
                <c:pt idx="2">
                  <c:v>57.99</c:v>
                </c:pt>
              </c:numCache>
            </c:numRef>
          </c:val>
        </c:ser>
        <c:ser>
          <c:idx val="4"/>
          <c:order val="4"/>
          <c:tx>
            <c:strRef>
              <c:f>'8.11'!$A$30</c:f>
              <c:strCache>
                <c:ptCount val="1"/>
                <c:pt idx="0">
                  <c:v>Zemědělství a lesnictví</c:v>
                </c:pt>
              </c:strCache>
            </c:strRef>
          </c:tx>
          <c:invertIfNegative val="0"/>
          <c:cat>
            <c:strRef>
              <c:f>'8.11'!$B$2:$D$2</c:f>
              <c:strCache>
                <c:ptCount val="3"/>
                <c:pt idx="0">
                  <c:v>Červenec</c:v>
                </c:pt>
                <c:pt idx="1">
                  <c:v>Srpen</c:v>
                </c:pt>
                <c:pt idx="2">
                  <c:v>Září</c:v>
                </c:pt>
              </c:strCache>
            </c:strRef>
          </c:cat>
          <c:val>
            <c:numRef>
              <c:f>('8.11'!$B$30,'8.11'!$D$30,'8.11'!$F$30)</c:f>
              <c:numCache>
                <c:formatCode>#,##0.0</c:formatCode>
                <c:ptCount val="3"/>
                <c:pt idx="0">
                  <c:v>1135.2</c:v>
                </c:pt>
                <c:pt idx="1">
                  <c:v>1003.8000000000001</c:v>
                </c:pt>
                <c:pt idx="2">
                  <c:v>1564.9</c:v>
                </c:pt>
              </c:numCache>
            </c:numRef>
          </c:val>
        </c:ser>
        <c:ser>
          <c:idx val="5"/>
          <c:order val="5"/>
          <c:tx>
            <c:strRef>
              <c:f>'8.11'!$A$31</c:f>
              <c:strCache>
                <c:ptCount val="1"/>
                <c:pt idx="0">
                  <c:v>Domácnosti</c:v>
                </c:pt>
              </c:strCache>
            </c:strRef>
          </c:tx>
          <c:invertIfNegative val="0"/>
          <c:cat>
            <c:strRef>
              <c:f>'8.11'!$B$2:$D$2</c:f>
              <c:strCache>
                <c:ptCount val="3"/>
                <c:pt idx="0">
                  <c:v>Červenec</c:v>
                </c:pt>
                <c:pt idx="1">
                  <c:v>Srpen</c:v>
                </c:pt>
                <c:pt idx="2">
                  <c:v>Září</c:v>
                </c:pt>
              </c:strCache>
            </c:strRef>
          </c:cat>
          <c:val>
            <c:numRef>
              <c:f>('8.11'!$B$31,'8.11'!$D$31,'8.11'!$F$31)</c:f>
              <c:numCache>
                <c:formatCode>#,##0.0</c:formatCode>
                <c:ptCount val="3"/>
                <c:pt idx="0">
                  <c:v>41537.039000000019</c:v>
                </c:pt>
                <c:pt idx="1">
                  <c:v>35852.431000000004</c:v>
                </c:pt>
                <c:pt idx="2">
                  <c:v>62318.209999999992</c:v>
                </c:pt>
              </c:numCache>
            </c:numRef>
          </c:val>
        </c:ser>
        <c:ser>
          <c:idx val="6"/>
          <c:order val="6"/>
          <c:tx>
            <c:strRef>
              <c:f>'8.11'!$A$32</c:f>
              <c:strCache>
                <c:ptCount val="1"/>
                <c:pt idx="0">
                  <c:v>Obchod, služby, školství, zdravotnictví</c:v>
                </c:pt>
              </c:strCache>
            </c:strRef>
          </c:tx>
          <c:invertIfNegative val="0"/>
          <c:cat>
            <c:strRef>
              <c:f>'8.11'!$B$2:$D$2</c:f>
              <c:strCache>
                <c:ptCount val="3"/>
                <c:pt idx="0">
                  <c:v>Červenec</c:v>
                </c:pt>
                <c:pt idx="1">
                  <c:v>Srpen</c:v>
                </c:pt>
                <c:pt idx="2">
                  <c:v>Září</c:v>
                </c:pt>
              </c:strCache>
            </c:strRef>
          </c:cat>
          <c:val>
            <c:numRef>
              <c:f>('8.11'!$B$32,'8.11'!$D$32,'8.11'!$F$32)</c:f>
              <c:numCache>
                <c:formatCode>#,##0.0</c:formatCode>
                <c:ptCount val="3"/>
                <c:pt idx="0">
                  <c:v>19276.481000000003</c:v>
                </c:pt>
                <c:pt idx="1">
                  <c:v>18863.476000000002</c:v>
                </c:pt>
                <c:pt idx="2">
                  <c:v>34622.337999999996</c:v>
                </c:pt>
              </c:numCache>
            </c:numRef>
          </c:val>
        </c:ser>
        <c:ser>
          <c:idx val="7"/>
          <c:order val="7"/>
          <c:tx>
            <c:strRef>
              <c:f>'8.11'!$A$33</c:f>
              <c:strCache>
                <c:ptCount val="1"/>
                <c:pt idx="0">
                  <c:v>Ostatní</c:v>
                </c:pt>
              </c:strCache>
            </c:strRef>
          </c:tx>
          <c:invertIfNegative val="0"/>
          <c:cat>
            <c:strRef>
              <c:f>'8.11'!$B$2:$D$2</c:f>
              <c:strCache>
                <c:ptCount val="3"/>
                <c:pt idx="0">
                  <c:v>Červenec</c:v>
                </c:pt>
                <c:pt idx="1">
                  <c:v>Srpen</c:v>
                </c:pt>
                <c:pt idx="2">
                  <c:v>Září</c:v>
                </c:pt>
              </c:strCache>
            </c:strRef>
          </c:cat>
          <c:val>
            <c:numRef>
              <c:f>('8.11'!$B$33,'8.11'!$D$33,'8.11'!$F$33)</c:f>
              <c:numCache>
                <c:formatCode>#,##0.0</c:formatCode>
                <c:ptCount val="3"/>
                <c:pt idx="0">
                  <c:v>57.052000000000007</c:v>
                </c:pt>
                <c:pt idx="1">
                  <c:v>37</c:v>
                </c:pt>
                <c:pt idx="2">
                  <c:v>160.1</c:v>
                </c:pt>
              </c:numCache>
            </c:numRef>
          </c:val>
        </c:ser>
        <c:dLbls>
          <c:showLegendKey val="0"/>
          <c:showVal val="0"/>
          <c:showCatName val="0"/>
          <c:showSerName val="0"/>
          <c:showPercent val="0"/>
          <c:showBubbleSize val="0"/>
        </c:dLbls>
        <c:gapWidth val="150"/>
        <c:overlap val="100"/>
        <c:axId val="222042368"/>
        <c:axId val="222052352"/>
      </c:barChart>
      <c:catAx>
        <c:axId val="222042368"/>
        <c:scaling>
          <c:orientation val="minMax"/>
        </c:scaling>
        <c:delete val="0"/>
        <c:axPos val="b"/>
        <c:numFmt formatCode="General" sourceLinked="1"/>
        <c:majorTickMark val="none"/>
        <c:minorTickMark val="none"/>
        <c:tickLblPos val="nextTo"/>
        <c:txPr>
          <a:bodyPr/>
          <a:lstStyle/>
          <a:p>
            <a:pPr>
              <a:defRPr sz="900"/>
            </a:pPr>
            <a:endParaRPr lang="cs-CZ"/>
          </a:p>
        </c:txPr>
        <c:crossAx val="222052352"/>
        <c:crosses val="autoZero"/>
        <c:auto val="1"/>
        <c:lblAlgn val="ctr"/>
        <c:lblOffset val="100"/>
        <c:noMultiLvlLbl val="0"/>
      </c:catAx>
      <c:valAx>
        <c:axId val="222052352"/>
        <c:scaling>
          <c:orientation val="minMax"/>
          <c:max val="1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22042368"/>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'8.11'!$G$38</c:f>
              <c:strCache>
                <c:ptCount val="1"/>
                <c:pt idx="0">
                  <c:v>dodávkách ČR</c:v>
                </c:pt>
              </c:strCache>
            </c:strRef>
          </c:tx>
          <c:invertIfNegative val="0"/>
          <c:val>
            <c:numRef>
              <c:f>'8.11'!$H$38</c:f>
              <c:numCache>
                <c:formatCode>0.0%</c:formatCode>
                <c:ptCount val="1"/>
                <c:pt idx="0">
                  <c:v>3.7041038974179652E-2</c:v>
                </c:pt>
              </c:numCache>
            </c:numRef>
          </c:val>
        </c:ser>
        <c:ser>
          <c:idx val="1"/>
          <c:order val="1"/>
          <c:tx>
            <c:strRef>
              <c:f>'8.11'!$G$37</c:f>
              <c:strCache>
                <c:ptCount val="1"/>
                <c:pt idx="0">
                  <c:v>výrobě</c:v>
                </c:pt>
              </c:strCache>
            </c:strRef>
          </c:tx>
          <c:invertIfNegative val="0"/>
          <c:val>
            <c:numRef>
              <c:f>'8.11'!$H$37</c:f>
              <c:numCache>
                <c:formatCode>0.0%</c:formatCode>
                <c:ptCount val="1"/>
                <c:pt idx="0">
                  <c:v>2.6583401430151393E-2</c:v>
                </c:pt>
              </c:numCache>
            </c:numRef>
          </c:val>
        </c:ser>
        <c:ser>
          <c:idx val="0"/>
          <c:order val="2"/>
          <c:tx>
            <c:strRef>
              <c:f>'8.11'!$G$36</c:f>
              <c:strCache>
                <c:ptCount val="1"/>
                <c:pt idx="0">
                  <c:v>instalovaném výkonu</c:v>
                </c:pt>
              </c:strCache>
            </c:strRef>
          </c:tx>
          <c:invertIfNegative val="0"/>
          <c:val>
            <c:numRef>
              <c:f>'8.11'!$H$36</c:f>
              <c:numCache>
                <c:formatCode>0.0%</c:formatCode>
                <c:ptCount val="1"/>
                <c:pt idx="0">
                  <c:v>2.1256679027666554E-2</c:v>
                </c:pt>
              </c:numCache>
            </c:numRef>
          </c:val>
        </c:ser>
        <c:dLbls>
          <c:showLegendKey val="0"/>
          <c:showVal val="0"/>
          <c:showCatName val="0"/>
          <c:showSerName val="0"/>
          <c:showPercent val="0"/>
          <c:showBubbleSize val="0"/>
        </c:dLbls>
        <c:gapWidth val="150"/>
        <c:axId val="222086272"/>
        <c:axId val="222087808"/>
      </c:barChart>
      <c:catAx>
        <c:axId val="222086272"/>
        <c:scaling>
          <c:orientation val="minMax"/>
        </c:scaling>
        <c:delete val="1"/>
        <c:axPos val="l"/>
        <c:numFmt formatCode="0.0%" sourceLinked="1"/>
        <c:majorTickMark val="none"/>
        <c:minorTickMark val="none"/>
        <c:tickLblPos val="nextTo"/>
        <c:crossAx val="222087808"/>
        <c:crosses val="autoZero"/>
        <c:auto val="1"/>
        <c:lblAlgn val="ctr"/>
        <c:lblOffset val="100"/>
        <c:noMultiLvlLbl val="0"/>
      </c:catAx>
      <c:valAx>
        <c:axId val="2220878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22086272"/>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'8.11'!$A$9</c:f>
              <c:strCache>
                <c:ptCount val="1"/>
                <c:pt idx="0">
                  <c:v>Biomasa</c:v>
                </c:pt>
              </c:strCache>
            </c:strRef>
          </c:tx>
          <c:invertIfNegative val="0"/>
          <c:cat>
            <c:strRef>
              <c:f>'8.11'!$B$2:$D$2</c:f>
              <c:strCache>
                <c:ptCount val="3"/>
                <c:pt idx="0">
                  <c:v>Červenec</c:v>
                </c:pt>
                <c:pt idx="1">
                  <c:v>Srpen</c:v>
                </c:pt>
                <c:pt idx="2">
                  <c:v>Září</c:v>
                </c:pt>
              </c:strCache>
            </c:strRef>
          </c:cat>
          <c:val>
            <c:numRef>
              <c:f>('8.11'!$B$9,'8.11'!$D$9,'8.11'!$F$9)</c:f>
              <c:numCache>
                <c:formatCode>#,##0.0</c:formatCode>
                <c:ptCount val="3"/>
                <c:pt idx="0">
                  <c:v>11422.728999999999</c:v>
                </c:pt>
                <c:pt idx="1">
                  <c:v>18441.034000000003</c:v>
                </c:pt>
                <c:pt idx="2">
                  <c:v>23169.671999999999</c:v>
                </c:pt>
              </c:numCache>
            </c:numRef>
          </c:val>
        </c:ser>
        <c:ser>
          <c:idx val="1"/>
          <c:order val="1"/>
          <c:tx>
            <c:strRef>
              <c:f>'8.11'!$A$10</c:f>
              <c:strCache>
                <c:ptCount val="1"/>
                <c:pt idx="0">
                  <c:v>Bioplyn</c:v>
                </c:pt>
              </c:strCache>
            </c:strRef>
          </c:tx>
          <c:invertIfNegative val="0"/>
          <c:cat>
            <c:strRef>
              <c:f>'8.11'!$B$2:$D$2</c:f>
              <c:strCache>
                <c:ptCount val="3"/>
                <c:pt idx="0">
                  <c:v>Červenec</c:v>
                </c:pt>
                <c:pt idx="1">
                  <c:v>Srpen</c:v>
                </c:pt>
                <c:pt idx="2">
                  <c:v>Září</c:v>
                </c:pt>
              </c:strCache>
            </c:strRef>
          </c:cat>
          <c:val>
            <c:numRef>
              <c:f>('8.11'!$B$10,'8.11'!$D$10,'8.11'!$F$10)</c:f>
              <c:numCache>
                <c:formatCode>#,##0.0</c:formatCode>
                <c:ptCount val="3"/>
                <c:pt idx="0">
                  <c:v>2826.3300000000004</c:v>
                </c:pt>
                <c:pt idx="1">
                  <c:v>2516.1199999999994</c:v>
                </c:pt>
                <c:pt idx="2">
                  <c:v>3193.0859999999998</c:v>
                </c:pt>
              </c:numCache>
            </c:numRef>
          </c:val>
        </c:ser>
        <c:ser>
          <c:idx val="2"/>
          <c:order val="2"/>
          <c:tx>
            <c:strRef>
              <c:f>'8.11'!$A$11</c:f>
              <c:strCache>
                <c:ptCount val="1"/>
                <c:pt idx="0">
                  <c:v>Černé uhlí</c:v>
                </c:pt>
              </c:strCache>
            </c:strRef>
          </c:tx>
          <c:invertIfNegative val="0"/>
          <c:cat>
            <c:strRef>
              <c:f>'8.11'!$B$2:$D$2</c:f>
              <c:strCache>
                <c:ptCount val="3"/>
                <c:pt idx="0">
                  <c:v>Červenec</c:v>
                </c:pt>
                <c:pt idx="1">
                  <c:v>Srpen</c:v>
                </c:pt>
                <c:pt idx="2">
                  <c:v>Září</c:v>
                </c:pt>
              </c:strCache>
            </c:strRef>
          </c:cat>
          <c:val>
            <c:numRef>
              <c:f>('8.11'!$B$11,'8.11'!$D$11,'8.11'!$F$11)</c:f>
              <c:numCache>
                <c:formatCode>#,##0.0</c:formatCode>
                <c:ptCount val="3"/>
                <c:pt idx="0">
                  <c:v>0</c:v>
                </c:pt>
                <c:pt idx="1">
                  <c:v>0</c:v>
                </c:pt>
                <c:pt idx="2">
                  <c:v>0</c:v>
                </c:pt>
              </c:numCache>
            </c:numRef>
          </c:val>
        </c:ser>
        <c:ser>
          <c:idx val="3"/>
          <c:order val="3"/>
          <c:tx>
            <c:strRef>
              <c:f>'8.11'!$A$12</c:f>
              <c:strCache>
                <c:ptCount val="1"/>
                <c:pt idx="0">
                  <c:v>Elektrická energie</c:v>
                </c:pt>
              </c:strCache>
            </c:strRef>
          </c:tx>
          <c:invertIfNegative val="0"/>
          <c:cat>
            <c:strRef>
              <c:f>'8.11'!$B$2:$D$2</c:f>
              <c:strCache>
                <c:ptCount val="3"/>
                <c:pt idx="0">
                  <c:v>Červenec</c:v>
                </c:pt>
                <c:pt idx="1">
                  <c:v>Srpen</c:v>
                </c:pt>
                <c:pt idx="2">
                  <c:v>Září</c:v>
                </c:pt>
              </c:strCache>
            </c:strRef>
          </c:cat>
          <c:val>
            <c:numRef>
              <c:f>('8.11'!$B$12,'8.11'!$D$12,'8.11'!$F$12)</c:f>
              <c:numCache>
                <c:formatCode>#,##0.0</c:formatCode>
                <c:ptCount val="3"/>
                <c:pt idx="0">
                  <c:v>332.45</c:v>
                </c:pt>
                <c:pt idx="1">
                  <c:v>290.89</c:v>
                </c:pt>
                <c:pt idx="2">
                  <c:v>211.15</c:v>
                </c:pt>
              </c:numCache>
            </c:numRef>
          </c:val>
        </c:ser>
        <c:ser>
          <c:idx val="4"/>
          <c:order val="4"/>
          <c:tx>
            <c:strRef>
              <c:f>'8.11'!$A$13</c:f>
              <c:strCache>
                <c:ptCount val="1"/>
                <c:pt idx="0">
                  <c:v>Energie prostředí (tepelné čerpadlo)</c:v>
                </c:pt>
              </c:strCache>
            </c:strRef>
          </c:tx>
          <c:invertIfNegative val="0"/>
          <c:cat>
            <c:strRef>
              <c:f>'8.11'!$B$2:$D$2</c:f>
              <c:strCache>
                <c:ptCount val="3"/>
                <c:pt idx="0">
                  <c:v>Červenec</c:v>
                </c:pt>
                <c:pt idx="1">
                  <c:v>Srpen</c:v>
                </c:pt>
                <c:pt idx="2">
                  <c:v>Září</c:v>
                </c:pt>
              </c:strCache>
            </c:strRef>
          </c:cat>
          <c:val>
            <c:numRef>
              <c:f>('8.11'!$B$13,'8.11'!$D$13,'8.11'!$F$13)</c:f>
              <c:numCache>
                <c:formatCode>#,##0.0</c:formatCode>
                <c:ptCount val="3"/>
                <c:pt idx="0">
                  <c:v>0</c:v>
                </c:pt>
                <c:pt idx="1">
                  <c:v>0</c:v>
                </c:pt>
                <c:pt idx="2">
                  <c:v>0</c:v>
                </c:pt>
              </c:numCache>
            </c:numRef>
          </c:val>
        </c:ser>
        <c:ser>
          <c:idx val="5"/>
          <c:order val="5"/>
          <c:tx>
            <c:strRef>
              <c:f>'8.11'!$A$14</c:f>
              <c:strCache>
                <c:ptCount val="1"/>
                <c:pt idx="0">
                  <c:v>Energie Slunce (solární kolektor)</c:v>
                </c:pt>
              </c:strCache>
            </c:strRef>
          </c:tx>
          <c:invertIfNegative val="0"/>
          <c:cat>
            <c:strRef>
              <c:f>'8.11'!$B$2:$D$2</c:f>
              <c:strCache>
                <c:ptCount val="3"/>
                <c:pt idx="0">
                  <c:v>Červenec</c:v>
                </c:pt>
                <c:pt idx="1">
                  <c:v>Srpen</c:v>
                </c:pt>
                <c:pt idx="2">
                  <c:v>Září</c:v>
                </c:pt>
              </c:strCache>
            </c:strRef>
          </c:cat>
          <c:val>
            <c:numRef>
              <c:f>('8.11'!$B$14,'8.11'!$D$14,'8.11'!$F$14)</c:f>
              <c:numCache>
                <c:formatCode>#,##0.0</c:formatCode>
                <c:ptCount val="3"/>
                <c:pt idx="0">
                  <c:v>0</c:v>
                </c:pt>
                <c:pt idx="1">
                  <c:v>0</c:v>
                </c:pt>
                <c:pt idx="2">
                  <c:v>0</c:v>
                </c:pt>
              </c:numCache>
            </c:numRef>
          </c:val>
        </c:ser>
        <c:ser>
          <c:idx val="6"/>
          <c:order val="6"/>
          <c:tx>
            <c:strRef>
              <c:f>'8.11'!$A$15</c:f>
              <c:strCache>
                <c:ptCount val="1"/>
                <c:pt idx="0">
                  <c:v>Hnědé uhlí</c:v>
                </c:pt>
              </c:strCache>
            </c:strRef>
          </c:tx>
          <c:invertIfNegative val="0"/>
          <c:cat>
            <c:strRef>
              <c:f>'8.11'!$B$2:$D$2</c:f>
              <c:strCache>
                <c:ptCount val="3"/>
                <c:pt idx="0">
                  <c:v>Červenec</c:v>
                </c:pt>
                <c:pt idx="1">
                  <c:v>Srpen</c:v>
                </c:pt>
                <c:pt idx="2">
                  <c:v>Září</c:v>
                </c:pt>
              </c:strCache>
            </c:strRef>
          </c:cat>
          <c:val>
            <c:numRef>
              <c:f>('8.11'!$B$15,'8.11'!$D$15,'8.11'!$F$15)</c:f>
              <c:numCache>
                <c:formatCode>#,##0.0</c:formatCode>
                <c:ptCount val="3"/>
                <c:pt idx="0">
                  <c:v>77957.307000000015</c:v>
                </c:pt>
                <c:pt idx="1">
                  <c:v>54168.292000000001</c:v>
                </c:pt>
                <c:pt idx="2">
                  <c:v>71447.827000000005</c:v>
                </c:pt>
              </c:numCache>
            </c:numRef>
          </c:val>
        </c:ser>
        <c:ser>
          <c:idx val="7"/>
          <c:order val="7"/>
          <c:tx>
            <c:strRef>
              <c:f>'8.11'!$A$16</c:f>
              <c:strCache>
                <c:ptCount val="1"/>
                <c:pt idx="0">
                  <c:v>Jaderné palivo</c:v>
                </c:pt>
              </c:strCache>
            </c:strRef>
          </c:tx>
          <c:invertIfNegative val="0"/>
          <c:cat>
            <c:strRef>
              <c:f>'8.11'!$B$2:$D$2</c:f>
              <c:strCache>
                <c:ptCount val="3"/>
                <c:pt idx="0">
                  <c:v>Červenec</c:v>
                </c:pt>
                <c:pt idx="1">
                  <c:v>Srpen</c:v>
                </c:pt>
                <c:pt idx="2">
                  <c:v>Září</c:v>
                </c:pt>
              </c:strCache>
            </c:strRef>
          </c:cat>
          <c:val>
            <c:numRef>
              <c:f>('8.11'!$B$16,'8.11'!$D$16,'8.11'!$F$16)</c:f>
              <c:numCache>
                <c:formatCode>#,##0.0</c:formatCode>
                <c:ptCount val="3"/>
                <c:pt idx="0">
                  <c:v>0</c:v>
                </c:pt>
                <c:pt idx="1">
                  <c:v>0</c:v>
                </c:pt>
                <c:pt idx="2">
                  <c:v>0</c:v>
                </c:pt>
              </c:numCache>
            </c:numRef>
          </c:val>
        </c:ser>
        <c:ser>
          <c:idx val="8"/>
          <c:order val="8"/>
          <c:tx>
            <c:strRef>
              <c:f>'8.11'!$A$17</c:f>
              <c:strCache>
                <c:ptCount val="1"/>
                <c:pt idx="0">
                  <c:v>Koks</c:v>
                </c:pt>
              </c:strCache>
            </c:strRef>
          </c:tx>
          <c:invertIfNegative val="0"/>
          <c:cat>
            <c:strRef>
              <c:f>'8.11'!$B$2:$D$2</c:f>
              <c:strCache>
                <c:ptCount val="3"/>
                <c:pt idx="0">
                  <c:v>Červenec</c:v>
                </c:pt>
                <c:pt idx="1">
                  <c:v>Srpen</c:v>
                </c:pt>
                <c:pt idx="2">
                  <c:v>Září</c:v>
                </c:pt>
              </c:strCache>
            </c:strRef>
          </c:cat>
          <c:val>
            <c:numRef>
              <c:f>('8.11'!$B$17,'8.11'!$D$17,'8.11'!$F$17)</c:f>
              <c:numCache>
                <c:formatCode>#,##0.0</c:formatCode>
                <c:ptCount val="3"/>
                <c:pt idx="0">
                  <c:v>0</c:v>
                </c:pt>
                <c:pt idx="1">
                  <c:v>0</c:v>
                </c:pt>
                <c:pt idx="2">
                  <c:v>0</c:v>
                </c:pt>
              </c:numCache>
            </c:numRef>
          </c:val>
        </c:ser>
        <c:ser>
          <c:idx val="9"/>
          <c:order val="9"/>
          <c:tx>
            <c:strRef>
              <c:f>'8.11'!$A$18</c:f>
              <c:strCache>
                <c:ptCount val="1"/>
                <c:pt idx="0">
                  <c:v>Odpadní teplo</c:v>
                </c:pt>
              </c:strCache>
            </c:strRef>
          </c:tx>
          <c:invertIfNegative val="0"/>
          <c:cat>
            <c:strRef>
              <c:f>'8.11'!$B$2:$D$2</c:f>
              <c:strCache>
                <c:ptCount val="3"/>
                <c:pt idx="0">
                  <c:v>Červenec</c:v>
                </c:pt>
                <c:pt idx="1">
                  <c:v>Srpen</c:v>
                </c:pt>
                <c:pt idx="2">
                  <c:v>Září</c:v>
                </c:pt>
              </c:strCache>
            </c:strRef>
          </c:cat>
          <c:val>
            <c:numRef>
              <c:f>('8.11'!$B$18,'8.11'!$D$18,'8.11'!$F$18)</c:f>
              <c:numCache>
                <c:formatCode>#,##0.0</c:formatCode>
                <c:ptCount val="3"/>
                <c:pt idx="0">
                  <c:v>0</c:v>
                </c:pt>
                <c:pt idx="1">
                  <c:v>0</c:v>
                </c:pt>
                <c:pt idx="2">
                  <c:v>0</c:v>
                </c:pt>
              </c:numCache>
            </c:numRef>
          </c:val>
        </c:ser>
        <c:ser>
          <c:idx val="10"/>
          <c:order val="10"/>
          <c:tx>
            <c:strRef>
              <c:f>'8.11'!$A$19</c:f>
              <c:strCache>
                <c:ptCount val="1"/>
                <c:pt idx="0">
                  <c:v>Ostatní kapalná paliva</c:v>
                </c:pt>
              </c:strCache>
            </c:strRef>
          </c:tx>
          <c:invertIfNegative val="0"/>
          <c:cat>
            <c:strRef>
              <c:f>'8.11'!$B$2:$D$2</c:f>
              <c:strCache>
                <c:ptCount val="3"/>
                <c:pt idx="0">
                  <c:v>Červenec</c:v>
                </c:pt>
                <c:pt idx="1">
                  <c:v>Srpen</c:v>
                </c:pt>
                <c:pt idx="2">
                  <c:v>Září</c:v>
                </c:pt>
              </c:strCache>
            </c:strRef>
          </c:cat>
          <c:val>
            <c:numRef>
              <c:f>('8.11'!$B$19,'8.11'!$D$19,'8.11'!$F$19)</c:f>
              <c:numCache>
                <c:formatCode>#,##0.0</c:formatCode>
                <c:ptCount val="3"/>
                <c:pt idx="0">
                  <c:v>0</c:v>
                </c:pt>
                <c:pt idx="1">
                  <c:v>0</c:v>
                </c:pt>
                <c:pt idx="2">
                  <c:v>0</c:v>
                </c:pt>
              </c:numCache>
            </c:numRef>
          </c:val>
        </c:ser>
        <c:ser>
          <c:idx val="11"/>
          <c:order val="11"/>
          <c:tx>
            <c:strRef>
              <c:f>'8.11'!$A$20</c:f>
              <c:strCache>
                <c:ptCount val="1"/>
                <c:pt idx="0">
                  <c:v>Ostatní pevná paliva</c:v>
                </c:pt>
              </c:strCache>
            </c:strRef>
          </c:tx>
          <c:invertIfNegative val="0"/>
          <c:cat>
            <c:strRef>
              <c:f>'8.11'!$B$2:$D$2</c:f>
              <c:strCache>
                <c:ptCount val="3"/>
                <c:pt idx="0">
                  <c:v>Červenec</c:v>
                </c:pt>
                <c:pt idx="1">
                  <c:v>Srpen</c:v>
                </c:pt>
                <c:pt idx="2">
                  <c:v>Září</c:v>
                </c:pt>
              </c:strCache>
            </c:strRef>
          </c:cat>
          <c:val>
            <c:numRef>
              <c:f>('8.11'!$B$20,'8.11'!$D$20,'8.11'!$F$20)</c:f>
              <c:numCache>
                <c:formatCode>#,##0.0</c:formatCode>
                <c:ptCount val="3"/>
                <c:pt idx="0">
                  <c:v>1679</c:v>
                </c:pt>
                <c:pt idx="1">
                  <c:v>2062.1010000000001</c:v>
                </c:pt>
                <c:pt idx="2">
                  <c:v>23859.620999999999</c:v>
                </c:pt>
              </c:numCache>
            </c:numRef>
          </c:val>
        </c:ser>
        <c:ser>
          <c:idx val="12"/>
          <c:order val="12"/>
          <c:tx>
            <c:strRef>
              <c:f>'8.11'!$A$21</c:f>
              <c:strCache>
                <c:ptCount val="1"/>
                <c:pt idx="0">
                  <c:v>Ostatní plyny</c:v>
                </c:pt>
              </c:strCache>
            </c:strRef>
          </c:tx>
          <c:invertIfNegative val="0"/>
          <c:cat>
            <c:strRef>
              <c:f>'8.11'!$B$2:$D$2</c:f>
              <c:strCache>
                <c:ptCount val="3"/>
                <c:pt idx="0">
                  <c:v>Červenec</c:v>
                </c:pt>
                <c:pt idx="1">
                  <c:v>Srpen</c:v>
                </c:pt>
                <c:pt idx="2">
                  <c:v>Září</c:v>
                </c:pt>
              </c:strCache>
            </c:strRef>
          </c:cat>
          <c:val>
            <c:numRef>
              <c:f>('8.11'!$B$21,'8.11'!$D$21,'8.11'!$F$21)</c:f>
              <c:numCache>
                <c:formatCode>#,##0.0</c:formatCode>
                <c:ptCount val="3"/>
                <c:pt idx="0">
                  <c:v>6</c:v>
                </c:pt>
                <c:pt idx="1">
                  <c:v>7</c:v>
                </c:pt>
                <c:pt idx="2">
                  <c:v>5</c:v>
                </c:pt>
              </c:numCache>
            </c:numRef>
          </c:val>
        </c:ser>
        <c:ser>
          <c:idx val="13"/>
          <c:order val="13"/>
          <c:tx>
            <c:strRef>
              <c:f>'8.11'!$A$22</c:f>
              <c:strCache>
                <c:ptCount val="1"/>
                <c:pt idx="0">
                  <c:v>Ostatní</c:v>
                </c:pt>
              </c:strCache>
            </c:strRef>
          </c:tx>
          <c:invertIfNegative val="0"/>
          <c:cat>
            <c:strRef>
              <c:f>'8.11'!$B$2:$D$2</c:f>
              <c:strCache>
                <c:ptCount val="3"/>
                <c:pt idx="0">
                  <c:v>Červenec</c:v>
                </c:pt>
                <c:pt idx="1">
                  <c:v>Srpen</c:v>
                </c:pt>
                <c:pt idx="2">
                  <c:v>Září</c:v>
                </c:pt>
              </c:strCache>
            </c:strRef>
          </c:cat>
          <c:val>
            <c:numRef>
              <c:f>('8.11'!$B$22,'8.11'!$D$22,'8.11'!$F$22)</c:f>
              <c:numCache>
                <c:formatCode>#,##0.0</c:formatCode>
                <c:ptCount val="3"/>
                <c:pt idx="0">
                  <c:v>0</c:v>
                </c:pt>
                <c:pt idx="1">
                  <c:v>0</c:v>
                </c:pt>
                <c:pt idx="2">
                  <c:v>0</c:v>
                </c:pt>
              </c:numCache>
            </c:numRef>
          </c:val>
        </c:ser>
        <c:ser>
          <c:idx val="14"/>
          <c:order val="14"/>
          <c:tx>
            <c:strRef>
              <c:f>'8.11'!$A$23</c:f>
              <c:strCache>
                <c:ptCount val="1"/>
                <c:pt idx="0">
                  <c:v>Topné oleje</c:v>
                </c:pt>
              </c:strCache>
            </c:strRef>
          </c:tx>
          <c:invertIfNegative val="0"/>
          <c:cat>
            <c:strRef>
              <c:f>'8.11'!$B$2:$D$2</c:f>
              <c:strCache>
                <c:ptCount val="3"/>
                <c:pt idx="0">
                  <c:v>Červenec</c:v>
                </c:pt>
                <c:pt idx="1">
                  <c:v>Srpen</c:v>
                </c:pt>
                <c:pt idx="2">
                  <c:v>Září</c:v>
                </c:pt>
              </c:strCache>
            </c:strRef>
          </c:cat>
          <c:val>
            <c:numRef>
              <c:f>('8.11'!$B$23,'8.11'!$D$23,'8.11'!$F$23)</c:f>
              <c:numCache>
                <c:formatCode>#,##0.0</c:formatCode>
                <c:ptCount val="3"/>
                <c:pt idx="0">
                  <c:v>1252</c:v>
                </c:pt>
                <c:pt idx="1">
                  <c:v>1858.8989999999999</c:v>
                </c:pt>
                <c:pt idx="2">
                  <c:v>114.179</c:v>
                </c:pt>
              </c:numCache>
            </c:numRef>
          </c:val>
        </c:ser>
        <c:ser>
          <c:idx val="15"/>
          <c:order val="15"/>
          <c:tx>
            <c:strRef>
              <c:f>'8.11'!$A$24</c:f>
              <c:strCache>
                <c:ptCount val="1"/>
                <c:pt idx="0">
                  <c:v>Zemní plyn</c:v>
                </c:pt>
              </c:strCache>
            </c:strRef>
          </c:tx>
          <c:invertIfNegative val="0"/>
          <c:cat>
            <c:strRef>
              <c:f>'8.11'!$B$2:$D$2</c:f>
              <c:strCache>
                <c:ptCount val="3"/>
                <c:pt idx="0">
                  <c:v>Červenec</c:v>
                </c:pt>
                <c:pt idx="1">
                  <c:v>Srpen</c:v>
                </c:pt>
                <c:pt idx="2">
                  <c:v>Září</c:v>
                </c:pt>
              </c:strCache>
            </c:strRef>
          </c:cat>
          <c:val>
            <c:numRef>
              <c:f>('8.11'!$B$24,'8.11'!$D$24,'8.11'!$F$24)</c:f>
              <c:numCache>
                <c:formatCode>#,##0.0</c:formatCode>
                <c:ptCount val="3"/>
                <c:pt idx="0">
                  <c:v>17590.88</c:v>
                </c:pt>
                <c:pt idx="1">
                  <c:v>15921.875</c:v>
                </c:pt>
                <c:pt idx="2">
                  <c:v>23757.445000000003</c:v>
                </c:pt>
              </c:numCache>
            </c:numRef>
          </c:val>
        </c:ser>
        <c:dLbls>
          <c:showLegendKey val="0"/>
          <c:showVal val="0"/>
          <c:showCatName val="0"/>
          <c:showSerName val="0"/>
          <c:showPercent val="0"/>
          <c:showBubbleSize val="0"/>
        </c:dLbls>
        <c:gapWidth val="150"/>
        <c:overlap val="100"/>
        <c:axId val="222558848"/>
        <c:axId val="222835072"/>
      </c:barChart>
      <c:catAx>
        <c:axId val="222558848"/>
        <c:scaling>
          <c:orientation val="minMax"/>
        </c:scaling>
        <c:delete val="0"/>
        <c:axPos val="b"/>
        <c:numFmt formatCode="General" sourceLinked="1"/>
        <c:majorTickMark val="none"/>
        <c:minorTickMark val="none"/>
        <c:tickLblPos val="nextTo"/>
        <c:txPr>
          <a:bodyPr/>
          <a:lstStyle/>
          <a:p>
            <a:pPr>
              <a:defRPr sz="900"/>
            </a:pPr>
            <a:endParaRPr lang="cs-CZ"/>
          </a:p>
        </c:txPr>
        <c:crossAx val="222835072"/>
        <c:crosses val="autoZero"/>
        <c:auto val="1"/>
        <c:lblAlgn val="ctr"/>
        <c:lblOffset val="100"/>
        <c:noMultiLvlLbl val="0"/>
      </c:catAx>
      <c:valAx>
        <c:axId val="222835072"/>
        <c:scaling>
          <c:orientation val="minMax"/>
          <c:max val="1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22558848"/>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'8.12'!$M$9:$M$24</c:f>
              <c:numCache>
                <c:formatCode>0.0%</c:formatCode>
                <c:ptCount val="16"/>
              </c:numCache>
            </c:numRef>
          </c:cat>
          <c:val>
            <c:numRef>
              <c:f>'8.12'!$M$9:$M$24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'8.12'!$M$26:$M$33</c:f>
              <c:numCache>
                <c:formatCode>#,##0.0</c:formatCode>
                <c:ptCount val="8"/>
              </c:numCache>
            </c:numRef>
          </c:cat>
          <c:val>
            <c:numRef>
              <c:f>'8.12'!$M$26:$M$33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'8.12'!$A$26</c:f>
              <c:strCache>
                <c:ptCount val="1"/>
                <c:pt idx="0">
                  <c:v>Průmysl</c:v>
                </c:pt>
              </c:strCache>
            </c:strRef>
          </c:tx>
          <c:invertIfNegative val="0"/>
          <c:cat>
            <c:strRef>
              <c:f>'8.12'!$B$2:$D$2</c:f>
              <c:strCache>
                <c:ptCount val="3"/>
                <c:pt idx="0">
                  <c:v>Červenec</c:v>
                </c:pt>
                <c:pt idx="1">
                  <c:v>Srpen</c:v>
                </c:pt>
                <c:pt idx="2">
                  <c:v>Září</c:v>
                </c:pt>
              </c:strCache>
            </c:strRef>
          </c:cat>
          <c:val>
            <c:numRef>
              <c:f>('8.12'!$B$26,'8.12'!$D$26,'8.12'!$F$26)</c:f>
              <c:numCache>
                <c:formatCode>#,##0.0</c:formatCode>
                <c:ptCount val="3"/>
                <c:pt idx="0">
                  <c:v>414507.09699999995</c:v>
                </c:pt>
                <c:pt idx="1">
                  <c:v>416490.16099999996</c:v>
                </c:pt>
                <c:pt idx="2">
                  <c:v>299645.815</c:v>
                </c:pt>
              </c:numCache>
            </c:numRef>
          </c:val>
        </c:ser>
        <c:ser>
          <c:idx val="1"/>
          <c:order val="1"/>
          <c:tx>
            <c:strRef>
              <c:f>'8.12'!$A$27</c:f>
              <c:strCache>
                <c:ptCount val="1"/>
                <c:pt idx="0">
                  <c:v>Energetika</c:v>
                </c:pt>
              </c:strCache>
            </c:strRef>
          </c:tx>
          <c:invertIfNegative val="0"/>
          <c:cat>
            <c:strRef>
              <c:f>'8.12'!$B$2:$D$2</c:f>
              <c:strCache>
                <c:ptCount val="3"/>
                <c:pt idx="0">
                  <c:v>Červenec</c:v>
                </c:pt>
                <c:pt idx="1">
                  <c:v>Srpen</c:v>
                </c:pt>
                <c:pt idx="2">
                  <c:v>Září</c:v>
                </c:pt>
              </c:strCache>
            </c:strRef>
          </c:cat>
          <c:val>
            <c:numRef>
              <c:f>('8.12'!$B$27,'8.12'!$D$27,'8.12'!$F$27)</c:f>
              <c:numCache>
                <c:formatCode>#,##0.0</c:formatCode>
                <c:ptCount val="3"/>
                <c:pt idx="0">
                  <c:v>3423.71</c:v>
                </c:pt>
                <c:pt idx="1">
                  <c:v>12440.15</c:v>
                </c:pt>
                <c:pt idx="2">
                  <c:v>5549.22</c:v>
                </c:pt>
              </c:numCache>
            </c:numRef>
          </c:val>
        </c:ser>
        <c:ser>
          <c:idx val="2"/>
          <c:order val="2"/>
          <c:tx>
            <c:strRef>
              <c:f>'8.12'!$A$28</c:f>
              <c:strCache>
                <c:ptCount val="1"/>
                <c:pt idx="0">
                  <c:v>Doprava</c:v>
                </c:pt>
              </c:strCache>
            </c:strRef>
          </c:tx>
          <c:invertIfNegative val="0"/>
          <c:cat>
            <c:strRef>
              <c:f>'8.12'!$B$2:$D$2</c:f>
              <c:strCache>
                <c:ptCount val="3"/>
                <c:pt idx="0">
                  <c:v>Červenec</c:v>
                </c:pt>
                <c:pt idx="1">
                  <c:v>Srpen</c:v>
                </c:pt>
                <c:pt idx="2">
                  <c:v>Září</c:v>
                </c:pt>
              </c:strCache>
            </c:strRef>
          </c:cat>
          <c:val>
            <c:numRef>
              <c:f>('8.12'!$B$28,'8.12'!$D$28,'8.12'!$F$28)</c:f>
              <c:numCache>
                <c:formatCode>#,##0.0</c:formatCode>
                <c:ptCount val="3"/>
                <c:pt idx="0">
                  <c:v>327.85</c:v>
                </c:pt>
                <c:pt idx="1">
                  <c:v>328.28000000000003</c:v>
                </c:pt>
                <c:pt idx="2">
                  <c:v>287.8</c:v>
                </c:pt>
              </c:numCache>
            </c:numRef>
          </c:val>
        </c:ser>
        <c:ser>
          <c:idx val="3"/>
          <c:order val="3"/>
          <c:tx>
            <c:strRef>
              <c:f>'8.12'!$A$29</c:f>
              <c:strCache>
                <c:ptCount val="1"/>
                <c:pt idx="0">
                  <c:v>Stavebnictví</c:v>
                </c:pt>
              </c:strCache>
            </c:strRef>
          </c:tx>
          <c:invertIfNegative val="0"/>
          <c:cat>
            <c:strRef>
              <c:f>'8.12'!$B$2:$D$2</c:f>
              <c:strCache>
                <c:ptCount val="3"/>
                <c:pt idx="0">
                  <c:v>Červenec</c:v>
                </c:pt>
                <c:pt idx="1">
                  <c:v>Srpen</c:v>
                </c:pt>
                <c:pt idx="2">
                  <c:v>Září</c:v>
                </c:pt>
              </c:strCache>
            </c:strRef>
          </c:cat>
          <c:val>
            <c:numRef>
              <c:f>('8.12'!$B$29,'8.12'!$D$29,'8.12'!$F$29)</c:f>
              <c:numCache>
                <c:formatCode>#,##0.0</c:formatCode>
                <c:ptCount val="3"/>
                <c:pt idx="0">
                  <c:v>4109.45</c:v>
                </c:pt>
                <c:pt idx="1">
                  <c:v>14929.18</c:v>
                </c:pt>
                <c:pt idx="2">
                  <c:v>6659.76</c:v>
                </c:pt>
              </c:numCache>
            </c:numRef>
          </c:val>
        </c:ser>
        <c:ser>
          <c:idx val="4"/>
          <c:order val="4"/>
          <c:tx>
            <c:strRef>
              <c:f>'8.12'!$A$30</c:f>
              <c:strCache>
                <c:ptCount val="1"/>
                <c:pt idx="0">
                  <c:v>Zemědělství a lesnictví</c:v>
                </c:pt>
              </c:strCache>
            </c:strRef>
          </c:tx>
          <c:invertIfNegative val="0"/>
          <c:cat>
            <c:strRef>
              <c:f>'8.12'!$B$2:$D$2</c:f>
              <c:strCache>
                <c:ptCount val="3"/>
                <c:pt idx="0">
                  <c:v>Červenec</c:v>
                </c:pt>
                <c:pt idx="1">
                  <c:v>Srpen</c:v>
                </c:pt>
                <c:pt idx="2">
                  <c:v>Září</c:v>
                </c:pt>
              </c:strCache>
            </c:strRef>
          </c:cat>
          <c:val>
            <c:numRef>
              <c:f>('8.12'!$B$30,'8.12'!$D$30,'8.12'!$F$30)</c:f>
              <c:numCache>
                <c:formatCode>#,##0.0</c:formatCode>
                <c:ptCount val="3"/>
                <c:pt idx="0">
                  <c:v>852.04</c:v>
                </c:pt>
                <c:pt idx="1">
                  <c:v>578.43000000000006</c:v>
                </c:pt>
                <c:pt idx="2">
                  <c:v>1477.47</c:v>
                </c:pt>
              </c:numCache>
            </c:numRef>
          </c:val>
        </c:ser>
        <c:ser>
          <c:idx val="5"/>
          <c:order val="5"/>
          <c:tx>
            <c:strRef>
              <c:f>'8.12'!$A$31</c:f>
              <c:strCache>
                <c:ptCount val="1"/>
                <c:pt idx="0">
                  <c:v>Domácnosti</c:v>
                </c:pt>
              </c:strCache>
            </c:strRef>
          </c:tx>
          <c:invertIfNegative val="0"/>
          <c:cat>
            <c:strRef>
              <c:f>'8.12'!$B$2:$D$2</c:f>
              <c:strCache>
                <c:ptCount val="3"/>
                <c:pt idx="0">
                  <c:v>Červenec</c:v>
                </c:pt>
                <c:pt idx="1">
                  <c:v>Srpen</c:v>
                </c:pt>
                <c:pt idx="2">
                  <c:v>Září</c:v>
                </c:pt>
              </c:strCache>
            </c:strRef>
          </c:cat>
          <c:val>
            <c:numRef>
              <c:f>('8.12'!$B$31,'8.12'!$D$31,'8.12'!$F$31)</c:f>
              <c:numCache>
                <c:formatCode>#,##0.0</c:formatCode>
                <c:ptCount val="3"/>
                <c:pt idx="0">
                  <c:v>24036.914000000001</c:v>
                </c:pt>
                <c:pt idx="1">
                  <c:v>21393.702999999998</c:v>
                </c:pt>
                <c:pt idx="2">
                  <c:v>28408.170999999998</c:v>
                </c:pt>
              </c:numCache>
            </c:numRef>
          </c:val>
        </c:ser>
        <c:ser>
          <c:idx val="6"/>
          <c:order val="6"/>
          <c:tx>
            <c:strRef>
              <c:f>'8.12'!$A$32</c:f>
              <c:strCache>
                <c:ptCount val="1"/>
                <c:pt idx="0">
                  <c:v>Obchod, služby, školství, zdravotnictví</c:v>
                </c:pt>
              </c:strCache>
            </c:strRef>
          </c:tx>
          <c:invertIfNegative val="0"/>
          <c:cat>
            <c:strRef>
              <c:f>'8.12'!$B$2:$D$2</c:f>
              <c:strCache>
                <c:ptCount val="3"/>
                <c:pt idx="0">
                  <c:v>Červenec</c:v>
                </c:pt>
                <c:pt idx="1">
                  <c:v>Srpen</c:v>
                </c:pt>
                <c:pt idx="2">
                  <c:v>Září</c:v>
                </c:pt>
              </c:strCache>
            </c:strRef>
          </c:cat>
          <c:val>
            <c:numRef>
              <c:f>('8.12'!$B$32,'8.12'!$D$32,'8.12'!$F$32)</c:f>
              <c:numCache>
                <c:formatCode>#,##0.0</c:formatCode>
                <c:ptCount val="3"/>
                <c:pt idx="0">
                  <c:v>15475.478000000001</c:v>
                </c:pt>
                <c:pt idx="1">
                  <c:v>14077.112999999998</c:v>
                </c:pt>
                <c:pt idx="2">
                  <c:v>16288.66</c:v>
                </c:pt>
              </c:numCache>
            </c:numRef>
          </c:val>
        </c:ser>
        <c:ser>
          <c:idx val="7"/>
          <c:order val="7"/>
          <c:tx>
            <c:strRef>
              <c:f>'8.12'!$A$33</c:f>
              <c:strCache>
                <c:ptCount val="1"/>
                <c:pt idx="0">
                  <c:v>Ostatní</c:v>
                </c:pt>
              </c:strCache>
            </c:strRef>
          </c:tx>
          <c:invertIfNegative val="0"/>
          <c:cat>
            <c:strRef>
              <c:f>'8.12'!$B$2:$D$2</c:f>
              <c:strCache>
                <c:ptCount val="3"/>
                <c:pt idx="0">
                  <c:v>Červenec</c:v>
                </c:pt>
                <c:pt idx="1">
                  <c:v>Srpen</c:v>
                </c:pt>
                <c:pt idx="2">
                  <c:v>Září</c:v>
                </c:pt>
              </c:strCache>
            </c:strRef>
          </c:cat>
          <c:val>
            <c:numRef>
              <c:f>('8.12'!$B$33,'8.12'!$D$33,'8.12'!$F$33)</c:f>
              <c:numCache>
                <c:formatCode>#,##0.0</c:formatCode>
                <c:ptCount val="3"/>
                <c:pt idx="0">
                  <c:v>294.654</c:v>
                </c:pt>
                <c:pt idx="1">
                  <c:v>252.53</c:v>
                </c:pt>
                <c:pt idx="2">
                  <c:v>436.19600000000003</c:v>
                </c:pt>
              </c:numCache>
            </c:numRef>
          </c:val>
        </c:ser>
        <c:dLbls>
          <c:showLegendKey val="0"/>
          <c:showVal val="0"/>
          <c:showCatName val="0"/>
          <c:showSerName val="0"/>
          <c:showPercent val="0"/>
          <c:showBubbleSize val="0"/>
        </c:dLbls>
        <c:gapWidth val="150"/>
        <c:overlap val="100"/>
        <c:axId val="221546368"/>
        <c:axId val="221547904"/>
      </c:barChart>
      <c:catAx>
        <c:axId val="221546368"/>
        <c:scaling>
          <c:orientation val="minMax"/>
        </c:scaling>
        <c:delete val="0"/>
        <c:axPos val="b"/>
        <c:numFmt formatCode="General" sourceLinked="1"/>
        <c:majorTickMark val="none"/>
        <c:minorTickMark val="none"/>
        <c:tickLblPos val="nextTo"/>
        <c:txPr>
          <a:bodyPr/>
          <a:lstStyle/>
          <a:p>
            <a:pPr>
              <a:defRPr sz="900"/>
            </a:pPr>
            <a:endParaRPr lang="cs-CZ"/>
          </a:p>
        </c:txPr>
        <c:crossAx val="221547904"/>
        <c:crosses val="autoZero"/>
        <c:auto val="1"/>
        <c:lblAlgn val="ctr"/>
        <c:lblOffset val="100"/>
        <c:noMultiLvlLbl val="0"/>
      </c:catAx>
      <c:valAx>
        <c:axId val="221547904"/>
        <c:scaling>
          <c:orientation val="minMax"/>
          <c:max val="10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21546368"/>
        <c:crosses val="autoZero"/>
        <c:crossBetween val="between"/>
        <c:majorUnit val="20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invertIfNegative val="0"/>
          <c:cat>
            <c:numRef>
              <c:f>'5.2'!$P$6</c:f>
              <c:numCache>
                <c:formatCode>General</c:formatCode>
                <c:ptCount val="1"/>
              </c:numCache>
            </c:numRef>
          </c:cat>
          <c:val>
            <c:numRef>
              <c:f>'5.2'!$P$7</c:f>
              <c:numCache>
                <c:formatCode>General</c:formatCode>
                <c:ptCount val="1"/>
              </c:numCache>
            </c:numRef>
          </c:val>
        </c:ser>
        <c:ser>
          <c:idx val="1"/>
          <c:order val="1"/>
          <c:tx>
            <c:strRef>
              <c:f>'5.2'!$O$8</c:f>
              <c:strCache>
                <c:ptCount val="1"/>
              </c:strCache>
            </c:strRef>
          </c:tx>
          <c:invertIfNegative val="0"/>
          <c:cat>
            <c:numRef>
              <c:f>'5.2'!$P$6</c:f>
              <c:numCache>
                <c:formatCode>General</c:formatCode>
                <c:ptCount val="1"/>
              </c:numCache>
            </c:numRef>
          </c:cat>
          <c:val>
            <c:numRef>
              <c:f>'5.2'!$P$8</c:f>
              <c:numCache>
                <c:formatCode>General</c:formatCode>
                <c:ptCount val="1"/>
              </c:numCache>
            </c:numRef>
          </c:val>
        </c:ser>
        <c:ser>
          <c:idx val="2"/>
          <c:order val="2"/>
          <c:tx>
            <c:strRef>
              <c:f>'5.2'!$O$9</c:f>
              <c:strCache>
                <c:ptCount val="1"/>
              </c:strCache>
            </c:strRef>
          </c:tx>
          <c:invertIfNegative val="0"/>
          <c:cat>
            <c:numRef>
              <c:f>'5.2'!$P$6</c:f>
              <c:numCache>
                <c:formatCode>General</c:formatCode>
                <c:ptCount val="1"/>
              </c:numCache>
            </c:numRef>
          </c:cat>
          <c:val>
            <c:numRef>
              <c:f>'5.2'!$P$9</c:f>
              <c:numCache>
                <c:formatCode>General</c:formatCode>
                <c:ptCount val="1"/>
              </c:numCache>
            </c:numRef>
          </c:val>
        </c:ser>
        <c:ser>
          <c:idx val="3"/>
          <c:order val="3"/>
          <c:tx>
            <c:strRef>
              <c:f>'5.2'!$O$10</c:f>
              <c:strCache>
                <c:ptCount val="1"/>
              </c:strCache>
            </c:strRef>
          </c:tx>
          <c:invertIfNegative val="0"/>
          <c:cat>
            <c:numRef>
              <c:f>'5.2'!$P$6</c:f>
              <c:numCache>
                <c:formatCode>General</c:formatCode>
                <c:ptCount val="1"/>
              </c:numCache>
            </c:numRef>
          </c:cat>
          <c:val>
            <c:numRef>
              <c:f>'5.2'!$P$10</c:f>
              <c:numCache>
                <c:formatCode>General</c:formatCode>
                <c:ptCount val="1"/>
              </c:numCache>
            </c:numRef>
          </c:val>
        </c:ser>
        <c:ser>
          <c:idx val="4"/>
          <c:order val="4"/>
          <c:tx>
            <c:strRef>
              <c:f>'5.2'!$O$11</c:f>
              <c:strCache>
                <c:ptCount val="1"/>
              </c:strCache>
            </c:strRef>
          </c:tx>
          <c:invertIfNegative val="0"/>
          <c:cat>
            <c:numRef>
              <c:f>'5.2'!$P$6</c:f>
              <c:numCache>
                <c:formatCode>General</c:formatCode>
                <c:ptCount val="1"/>
              </c:numCache>
            </c:numRef>
          </c:cat>
          <c:val>
            <c:numRef>
              <c:f>'5.2'!$P$11</c:f>
              <c:numCache>
                <c:formatCode>General</c:formatCode>
                <c:ptCount val="1"/>
              </c:numCache>
            </c:numRef>
          </c:val>
        </c:ser>
        <c:ser>
          <c:idx val="5"/>
          <c:order val="5"/>
          <c:tx>
            <c:strRef>
              <c:f>'5.2'!$O$12</c:f>
              <c:strCache>
                <c:ptCount val="1"/>
              </c:strCache>
            </c:strRef>
          </c:tx>
          <c:invertIfNegative val="0"/>
          <c:cat>
            <c:numRef>
              <c:f>'5.2'!$P$6</c:f>
              <c:numCache>
                <c:formatCode>General</c:formatCode>
                <c:ptCount val="1"/>
              </c:numCache>
            </c:numRef>
          </c:cat>
          <c:val>
            <c:numRef>
              <c:f>'5.2'!$P$12</c:f>
              <c:numCache>
                <c:formatCode>General</c:formatCode>
                <c:ptCount val="1"/>
              </c:numCache>
            </c:numRef>
          </c:val>
        </c:ser>
        <c:ser>
          <c:idx val="6"/>
          <c:order val="6"/>
          <c:tx>
            <c:strRef>
              <c:f>'5.2'!$O$13</c:f>
              <c:strCache>
                <c:ptCount val="1"/>
              </c:strCache>
            </c:strRef>
          </c:tx>
          <c:invertIfNegative val="0"/>
          <c:cat>
            <c:numRef>
              <c:f>'5.2'!$P$6</c:f>
              <c:numCache>
                <c:formatCode>General</c:formatCode>
                <c:ptCount val="1"/>
              </c:numCache>
            </c:numRef>
          </c:cat>
          <c:val>
            <c:numRef>
              <c:f>'5.2'!$P$13</c:f>
              <c:numCache>
                <c:formatCode>General</c:formatCode>
                <c:ptCount val="1"/>
              </c:numCache>
            </c:numRef>
          </c:val>
        </c:ser>
        <c:ser>
          <c:idx val="7"/>
          <c:order val="7"/>
          <c:tx>
            <c:strRef>
              <c:f>'5.2'!$O$14</c:f>
              <c:strCache>
                <c:ptCount val="1"/>
              </c:strCache>
            </c:strRef>
          </c:tx>
          <c:invertIfNegative val="0"/>
          <c:cat>
            <c:numRef>
              <c:f>'5.2'!$P$6</c:f>
              <c:numCache>
                <c:formatCode>General</c:formatCode>
                <c:ptCount val="1"/>
              </c:numCache>
            </c:numRef>
          </c:cat>
          <c:val>
            <c:numRef>
              <c:f>'5.2'!$P$14</c:f>
              <c:numCache>
                <c:formatCode>General</c:formatCode>
                <c:ptCount val="1"/>
              </c:numCache>
            </c:numRef>
          </c:val>
        </c:ser>
        <c:ser>
          <c:idx val="8"/>
          <c:order val="8"/>
          <c:tx>
            <c:strRef>
              <c:f>'5.2'!$O$15</c:f>
              <c:strCache>
                <c:ptCount val="1"/>
              </c:strCache>
            </c:strRef>
          </c:tx>
          <c:invertIfNegative val="0"/>
          <c:cat>
            <c:numRef>
              <c:f>'5.2'!$P$6</c:f>
              <c:numCache>
                <c:formatCode>General</c:formatCode>
                <c:ptCount val="1"/>
              </c:numCache>
            </c:numRef>
          </c:cat>
          <c:val>
            <c:numRef>
              <c:f>'5.2'!$P$15</c:f>
              <c:numCache>
                <c:formatCode>General</c:formatCode>
                <c:ptCount val="1"/>
              </c:numCache>
            </c:numRef>
          </c:val>
        </c:ser>
        <c:ser>
          <c:idx val="9"/>
          <c:order val="9"/>
          <c:tx>
            <c:strRef>
              <c:f>'5.2'!$O$16</c:f>
              <c:strCache>
                <c:ptCount val="1"/>
              </c:strCache>
            </c:strRef>
          </c:tx>
          <c:invertIfNegative val="0"/>
          <c:cat>
            <c:numRef>
              <c:f>'5.2'!$P$6</c:f>
              <c:numCache>
                <c:formatCode>General</c:formatCode>
                <c:ptCount val="1"/>
              </c:numCache>
            </c:numRef>
          </c:cat>
          <c:val>
            <c:numRef>
              <c:f>'5.2'!$P$16</c:f>
              <c:numCache>
                <c:formatCode>General</c:formatCode>
                <c:ptCount val="1"/>
              </c:numCache>
            </c:numRef>
          </c:val>
        </c:ser>
        <c:ser>
          <c:idx val="10"/>
          <c:order val="10"/>
          <c:tx>
            <c:strRef>
              <c:f>'5.2'!$O$17</c:f>
              <c:strCache>
                <c:ptCount val="1"/>
              </c:strCache>
            </c:strRef>
          </c:tx>
          <c:invertIfNegative val="0"/>
          <c:cat>
            <c:numRef>
              <c:f>'5.2'!$P$6</c:f>
              <c:numCache>
                <c:formatCode>General</c:formatCode>
                <c:ptCount val="1"/>
              </c:numCache>
            </c:numRef>
          </c:cat>
          <c:val>
            <c:numRef>
              <c:f>'5.2'!$P$17</c:f>
              <c:numCache>
                <c:formatCode>General</c:formatCode>
                <c:ptCount val="1"/>
              </c:numCache>
            </c:numRef>
          </c:val>
        </c:ser>
        <c:ser>
          <c:idx val="11"/>
          <c:order val="11"/>
          <c:tx>
            <c:strRef>
              <c:f>'5.2'!$O$18</c:f>
              <c:strCache>
                <c:ptCount val="1"/>
              </c:strCache>
            </c:strRef>
          </c:tx>
          <c:invertIfNegative val="0"/>
          <c:cat>
            <c:numRef>
              <c:f>'5.2'!$P$6</c:f>
              <c:numCache>
                <c:formatCode>General</c:formatCode>
                <c:ptCount val="1"/>
              </c:numCache>
            </c:numRef>
          </c:cat>
          <c:val>
            <c:numRef>
              <c:f>'5.2'!$P$18</c:f>
              <c:numCache>
                <c:formatCode>General</c:formatCode>
                <c:ptCount val="1"/>
              </c:numCache>
            </c:numRef>
          </c:val>
        </c:ser>
        <c:ser>
          <c:idx val="12"/>
          <c:order val="12"/>
          <c:tx>
            <c:strRef>
              <c:f>'5.2'!$O$19</c:f>
              <c:strCache>
                <c:ptCount val="1"/>
              </c:strCache>
            </c:strRef>
          </c:tx>
          <c:invertIfNegative val="0"/>
          <c:cat>
            <c:numRef>
              <c:f>'5.2'!$P$6</c:f>
              <c:numCache>
                <c:formatCode>General</c:formatCode>
                <c:ptCount val="1"/>
              </c:numCache>
            </c:numRef>
          </c:cat>
          <c:val>
            <c:numRef>
              <c:f>'5.2'!$P$19</c:f>
              <c:numCache>
                <c:formatCode>General</c:formatCode>
                <c:ptCount val="1"/>
              </c:numCache>
            </c:numRef>
          </c:val>
        </c:ser>
        <c:ser>
          <c:idx val="13"/>
          <c:order val="13"/>
          <c:tx>
            <c:strRef>
              <c:f>'5.2'!$O$20</c:f>
              <c:strCache>
                <c:ptCount val="1"/>
              </c:strCache>
            </c:strRef>
          </c:tx>
          <c:invertIfNegative val="0"/>
          <c:cat>
            <c:numRef>
              <c:f>'5.2'!$P$6</c:f>
              <c:numCache>
                <c:formatCode>General</c:formatCode>
                <c:ptCount val="1"/>
              </c:numCache>
            </c:numRef>
          </c:cat>
          <c:val>
            <c:numRef>
              <c:f>'5.2'!$P$20</c:f>
              <c:numCache>
                <c:formatCode>General</c:formatCode>
                <c:ptCount val="1"/>
              </c:numCache>
            </c:numRef>
          </c:val>
        </c:ser>
        <c:dLbls>
          <c:showLegendKey val="0"/>
          <c:showVal val="0"/>
          <c:showCatName val="0"/>
          <c:showSerName val="0"/>
          <c:showPercent val="0"/>
          <c:showBubbleSize val="0"/>
        </c:dLbls>
        <c:gapWidth val="150"/>
        <c:axId val="207414400"/>
        <c:axId val="207415936"/>
      </c:barChart>
      <c:catAx>
        <c:axId val="207414400"/>
        <c:scaling>
          <c:orientation val="minMax"/>
        </c:scaling>
        <c:delete val="1"/>
        <c:axPos val="b"/>
        <c:numFmt formatCode="General" sourceLinked="1"/>
        <c:majorTickMark val="out"/>
        <c:minorTickMark val="none"/>
        <c:tickLblPos val="nextTo"/>
        <c:crossAx val="207415936"/>
        <c:crosses val="autoZero"/>
        <c:auto val="1"/>
        <c:lblAlgn val="ctr"/>
        <c:lblOffset val="100"/>
        <c:noMultiLvlLbl val="0"/>
      </c:catAx>
      <c:valAx>
        <c:axId val="207415936"/>
        <c:scaling>
          <c:orientation val="minMax"/>
        </c:scaling>
        <c:delete val="1"/>
        <c:axPos val="l"/>
        <c:numFmt formatCode="General" sourceLinked="1"/>
        <c:majorTickMark val="out"/>
        <c:minorTickMark val="none"/>
        <c:tickLblPos val="nextTo"/>
        <c:crossAx val="2074144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'8.12'!$G$38</c:f>
              <c:strCache>
                <c:ptCount val="1"/>
                <c:pt idx="0">
                  <c:v>dodávkách ČR</c:v>
                </c:pt>
              </c:strCache>
            </c:strRef>
          </c:tx>
          <c:invertIfNegative val="0"/>
          <c:val>
            <c:numRef>
              <c:f>'8.12'!$H$38</c:f>
              <c:numCache>
                <c:formatCode>0.0%</c:formatCode>
                <c:ptCount val="1"/>
                <c:pt idx="0">
                  <c:v>0.25063632421817406</c:v>
                </c:pt>
              </c:numCache>
            </c:numRef>
          </c:val>
        </c:ser>
        <c:ser>
          <c:idx val="1"/>
          <c:order val="1"/>
          <c:tx>
            <c:strRef>
              <c:f>'8.12'!$G$37</c:f>
              <c:strCache>
                <c:ptCount val="1"/>
                <c:pt idx="0">
                  <c:v>výrobě</c:v>
                </c:pt>
              </c:strCache>
            </c:strRef>
          </c:tx>
          <c:invertIfNegative val="0"/>
          <c:val>
            <c:numRef>
              <c:f>'8.12'!$H$37</c:f>
              <c:numCache>
                <c:formatCode>0.0%</c:formatCode>
                <c:ptCount val="1"/>
                <c:pt idx="0">
                  <c:v>0.16170660858093414</c:v>
                </c:pt>
              </c:numCache>
            </c:numRef>
          </c:val>
        </c:ser>
        <c:ser>
          <c:idx val="0"/>
          <c:order val="2"/>
          <c:tx>
            <c:strRef>
              <c:f>'8.12'!$G$36</c:f>
              <c:strCache>
                <c:ptCount val="1"/>
                <c:pt idx="0">
                  <c:v>instalovaném výkonu</c:v>
                </c:pt>
              </c:strCache>
            </c:strRef>
          </c:tx>
          <c:invertIfNegative val="0"/>
          <c:val>
            <c:numRef>
              <c:f>'8.12'!$H$36</c:f>
              <c:numCache>
                <c:formatCode>0.0%</c:formatCode>
                <c:ptCount val="1"/>
                <c:pt idx="0">
                  <c:v>0.10555389761508036</c:v>
                </c:pt>
              </c:numCache>
            </c:numRef>
          </c:val>
        </c:ser>
        <c:dLbls>
          <c:showLegendKey val="0"/>
          <c:showVal val="0"/>
          <c:showCatName val="0"/>
          <c:showSerName val="0"/>
          <c:showPercent val="0"/>
          <c:showBubbleSize val="0"/>
        </c:dLbls>
        <c:gapWidth val="150"/>
        <c:axId val="264708864"/>
        <c:axId val="264710400"/>
      </c:barChart>
      <c:catAx>
        <c:axId val="264708864"/>
        <c:scaling>
          <c:orientation val="minMax"/>
        </c:scaling>
        <c:delete val="1"/>
        <c:axPos val="l"/>
        <c:numFmt formatCode="0.0%" sourceLinked="1"/>
        <c:majorTickMark val="none"/>
        <c:minorTickMark val="none"/>
        <c:tickLblPos val="nextTo"/>
        <c:crossAx val="264710400"/>
        <c:crosses val="autoZero"/>
        <c:auto val="1"/>
        <c:lblAlgn val="ctr"/>
        <c:lblOffset val="100"/>
        <c:noMultiLvlLbl val="0"/>
      </c:catAx>
      <c:valAx>
        <c:axId val="2647104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64708864"/>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'8.12'!$A$9</c:f>
              <c:strCache>
                <c:ptCount val="1"/>
                <c:pt idx="0">
                  <c:v>Biomasa</c:v>
                </c:pt>
              </c:strCache>
            </c:strRef>
          </c:tx>
          <c:invertIfNegative val="0"/>
          <c:cat>
            <c:strRef>
              <c:f>'8.12'!$B$2:$D$2</c:f>
              <c:strCache>
                <c:ptCount val="3"/>
                <c:pt idx="0">
                  <c:v>Červenec</c:v>
                </c:pt>
                <c:pt idx="1">
                  <c:v>Srpen</c:v>
                </c:pt>
                <c:pt idx="2">
                  <c:v>Září</c:v>
                </c:pt>
              </c:strCache>
            </c:strRef>
          </c:cat>
          <c:val>
            <c:numRef>
              <c:f>('8.12'!$B$9,'8.12'!$D$9,'8.12'!$F$9)</c:f>
              <c:numCache>
                <c:formatCode>#,##0.0</c:formatCode>
                <c:ptCount val="3"/>
                <c:pt idx="0">
                  <c:v>17127.298999999999</c:v>
                </c:pt>
                <c:pt idx="1">
                  <c:v>18424.272000000001</c:v>
                </c:pt>
                <c:pt idx="2">
                  <c:v>27933.252</c:v>
                </c:pt>
              </c:numCache>
            </c:numRef>
          </c:val>
        </c:ser>
        <c:ser>
          <c:idx val="1"/>
          <c:order val="1"/>
          <c:tx>
            <c:strRef>
              <c:f>'8.12'!$A$10</c:f>
              <c:strCache>
                <c:ptCount val="1"/>
                <c:pt idx="0">
                  <c:v>Bioplyn</c:v>
                </c:pt>
              </c:strCache>
            </c:strRef>
          </c:tx>
          <c:invertIfNegative val="0"/>
          <c:cat>
            <c:strRef>
              <c:f>'8.12'!$B$2:$D$2</c:f>
              <c:strCache>
                <c:ptCount val="3"/>
                <c:pt idx="0">
                  <c:v>Červenec</c:v>
                </c:pt>
                <c:pt idx="1">
                  <c:v>Srpen</c:v>
                </c:pt>
                <c:pt idx="2">
                  <c:v>Září</c:v>
                </c:pt>
              </c:strCache>
            </c:strRef>
          </c:cat>
          <c:val>
            <c:numRef>
              <c:f>('8.12'!$B$10,'8.12'!$D$10,'8.12'!$F$10)</c:f>
              <c:numCache>
                <c:formatCode>#,##0.0</c:formatCode>
                <c:ptCount val="3"/>
                <c:pt idx="0">
                  <c:v>1746.405</c:v>
                </c:pt>
                <c:pt idx="1">
                  <c:v>1362.8589999999999</c:v>
                </c:pt>
                <c:pt idx="2">
                  <c:v>2516.9660000000003</c:v>
                </c:pt>
              </c:numCache>
            </c:numRef>
          </c:val>
        </c:ser>
        <c:ser>
          <c:idx val="2"/>
          <c:order val="2"/>
          <c:tx>
            <c:strRef>
              <c:f>'8.12'!$A$11</c:f>
              <c:strCache>
                <c:ptCount val="1"/>
                <c:pt idx="0">
                  <c:v>Černé uhlí</c:v>
                </c:pt>
              </c:strCache>
            </c:strRef>
          </c:tx>
          <c:invertIfNegative val="0"/>
          <c:cat>
            <c:strRef>
              <c:f>'8.12'!$B$2:$D$2</c:f>
              <c:strCache>
                <c:ptCount val="3"/>
                <c:pt idx="0">
                  <c:v>Červenec</c:v>
                </c:pt>
                <c:pt idx="1">
                  <c:v>Srpen</c:v>
                </c:pt>
                <c:pt idx="2">
                  <c:v>Září</c:v>
                </c:pt>
              </c:strCache>
            </c:strRef>
          </c:cat>
          <c:val>
            <c:numRef>
              <c:f>('8.12'!$B$11,'8.12'!$D$11,'8.12'!$F$11)</c:f>
              <c:numCache>
                <c:formatCode>#,##0.0</c:formatCode>
                <c:ptCount val="3"/>
                <c:pt idx="0">
                  <c:v>0</c:v>
                </c:pt>
                <c:pt idx="1">
                  <c:v>0</c:v>
                </c:pt>
                <c:pt idx="2">
                  <c:v>0</c:v>
                </c:pt>
              </c:numCache>
            </c:numRef>
          </c:val>
        </c:ser>
        <c:ser>
          <c:idx val="3"/>
          <c:order val="3"/>
          <c:tx>
            <c:strRef>
              <c:f>'8.12'!$A$12</c:f>
              <c:strCache>
                <c:ptCount val="1"/>
                <c:pt idx="0">
                  <c:v>Elektrická energie</c:v>
                </c:pt>
              </c:strCache>
            </c:strRef>
          </c:tx>
          <c:invertIfNegative val="0"/>
          <c:cat>
            <c:strRef>
              <c:f>'8.12'!$B$2:$D$2</c:f>
              <c:strCache>
                <c:ptCount val="3"/>
                <c:pt idx="0">
                  <c:v>Červenec</c:v>
                </c:pt>
                <c:pt idx="1">
                  <c:v>Srpen</c:v>
                </c:pt>
                <c:pt idx="2">
                  <c:v>Září</c:v>
                </c:pt>
              </c:strCache>
            </c:strRef>
          </c:cat>
          <c:val>
            <c:numRef>
              <c:f>('8.12'!$B$12,'8.12'!$D$12,'8.12'!$F$12)</c:f>
              <c:numCache>
                <c:formatCode>#,##0.0</c:formatCode>
                <c:ptCount val="3"/>
                <c:pt idx="0">
                  <c:v>0</c:v>
                </c:pt>
                <c:pt idx="1">
                  <c:v>0</c:v>
                </c:pt>
                <c:pt idx="2">
                  <c:v>0</c:v>
                </c:pt>
              </c:numCache>
            </c:numRef>
          </c:val>
        </c:ser>
        <c:ser>
          <c:idx val="4"/>
          <c:order val="4"/>
          <c:tx>
            <c:strRef>
              <c:f>'8.12'!$A$13</c:f>
              <c:strCache>
                <c:ptCount val="1"/>
                <c:pt idx="0">
                  <c:v>Energie prostředí (tepelné čerpadlo)</c:v>
                </c:pt>
              </c:strCache>
            </c:strRef>
          </c:tx>
          <c:invertIfNegative val="0"/>
          <c:cat>
            <c:strRef>
              <c:f>'8.12'!$B$2:$D$2</c:f>
              <c:strCache>
                <c:ptCount val="3"/>
                <c:pt idx="0">
                  <c:v>Červenec</c:v>
                </c:pt>
                <c:pt idx="1">
                  <c:v>Srpen</c:v>
                </c:pt>
                <c:pt idx="2">
                  <c:v>Září</c:v>
                </c:pt>
              </c:strCache>
            </c:strRef>
          </c:cat>
          <c:val>
            <c:numRef>
              <c:f>('8.12'!$B$13,'8.12'!$D$13,'8.12'!$F$13)</c:f>
              <c:numCache>
                <c:formatCode>#,##0.0</c:formatCode>
                <c:ptCount val="3"/>
                <c:pt idx="0">
                  <c:v>0</c:v>
                </c:pt>
                <c:pt idx="1">
                  <c:v>0</c:v>
                </c:pt>
                <c:pt idx="2">
                  <c:v>0</c:v>
                </c:pt>
              </c:numCache>
            </c:numRef>
          </c:val>
        </c:ser>
        <c:ser>
          <c:idx val="5"/>
          <c:order val="5"/>
          <c:tx>
            <c:strRef>
              <c:f>'8.12'!$A$14</c:f>
              <c:strCache>
                <c:ptCount val="1"/>
                <c:pt idx="0">
                  <c:v>Energie Slunce (solární kolektor)</c:v>
                </c:pt>
              </c:strCache>
            </c:strRef>
          </c:tx>
          <c:invertIfNegative val="0"/>
          <c:cat>
            <c:strRef>
              <c:f>'8.12'!$B$2:$D$2</c:f>
              <c:strCache>
                <c:ptCount val="3"/>
                <c:pt idx="0">
                  <c:v>Červenec</c:v>
                </c:pt>
                <c:pt idx="1">
                  <c:v>Srpen</c:v>
                </c:pt>
                <c:pt idx="2">
                  <c:v>Září</c:v>
                </c:pt>
              </c:strCache>
            </c:strRef>
          </c:cat>
          <c:val>
            <c:numRef>
              <c:f>('8.12'!$B$14,'8.12'!$D$14,'8.12'!$F$14)</c:f>
              <c:numCache>
                <c:formatCode>#,##0.0</c:formatCode>
                <c:ptCount val="3"/>
                <c:pt idx="0">
                  <c:v>0</c:v>
                </c:pt>
                <c:pt idx="1">
                  <c:v>0</c:v>
                </c:pt>
                <c:pt idx="2">
                  <c:v>0</c:v>
                </c:pt>
              </c:numCache>
            </c:numRef>
          </c:val>
        </c:ser>
        <c:ser>
          <c:idx val="6"/>
          <c:order val="6"/>
          <c:tx>
            <c:strRef>
              <c:f>'8.12'!$A$15</c:f>
              <c:strCache>
                <c:ptCount val="1"/>
                <c:pt idx="0">
                  <c:v>Hnědé uhlí</c:v>
                </c:pt>
              </c:strCache>
            </c:strRef>
          </c:tx>
          <c:invertIfNegative val="0"/>
          <c:cat>
            <c:strRef>
              <c:f>'8.12'!$B$2:$D$2</c:f>
              <c:strCache>
                <c:ptCount val="3"/>
                <c:pt idx="0">
                  <c:v>Červenec</c:v>
                </c:pt>
                <c:pt idx="1">
                  <c:v>Srpen</c:v>
                </c:pt>
                <c:pt idx="2">
                  <c:v>Září</c:v>
                </c:pt>
              </c:strCache>
            </c:strRef>
          </c:cat>
          <c:val>
            <c:numRef>
              <c:f>('8.12'!$B$15,'8.12'!$D$15,'8.12'!$F$15)</c:f>
              <c:numCache>
                <c:formatCode>#,##0.0</c:formatCode>
                <c:ptCount val="3"/>
                <c:pt idx="0">
                  <c:v>213955.38800000001</c:v>
                </c:pt>
                <c:pt idx="1">
                  <c:v>312802.31800000003</c:v>
                </c:pt>
                <c:pt idx="2">
                  <c:v>504972.81500000006</c:v>
                </c:pt>
              </c:numCache>
            </c:numRef>
          </c:val>
        </c:ser>
        <c:ser>
          <c:idx val="7"/>
          <c:order val="7"/>
          <c:tx>
            <c:strRef>
              <c:f>'8.12'!$A$16</c:f>
              <c:strCache>
                <c:ptCount val="1"/>
                <c:pt idx="0">
                  <c:v>Jaderné palivo</c:v>
                </c:pt>
              </c:strCache>
            </c:strRef>
          </c:tx>
          <c:invertIfNegative val="0"/>
          <c:cat>
            <c:strRef>
              <c:f>'8.12'!$B$2:$D$2</c:f>
              <c:strCache>
                <c:ptCount val="3"/>
                <c:pt idx="0">
                  <c:v>Červenec</c:v>
                </c:pt>
                <c:pt idx="1">
                  <c:v>Srpen</c:v>
                </c:pt>
                <c:pt idx="2">
                  <c:v>Září</c:v>
                </c:pt>
              </c:strCache>
            </c:strRef>
          </c:cat>
          <c:val>
            <c:numRef>
              <c:f>('8.12'!$B$16,'8.12'!$D$16,'8.12'!$F$16)</c:f>
              <c:numCache>
                <c:formatCode>#,##0.0</c:formatCode>
                <c:ptCount val="3"/>
                <c:pt idx="0">
                  <c:v>0</c:v>
                </c:pt>
                <c:pt idx="1">
                  <c:v>0</c:v>
                </c:pt>
                <c:pt idx="2">
                  <c:v>0</c:v>
                </c:pt>
              </c:numCache>
            </c:numRef>
          </c:val>
        </c:ser>
        <c:ser>
          <c:idx val="8"/>
          <c:order val="8"/>
          <c:tx>
            <c:strRef>
              <c:f>'8.12'!$A$17</c:f>
              <c:strCache>
                <c:ptCount val="1"/>
                <c:pt idx="0">
                  <c:v>Koks</c:v>
                </c:pt>
              </c:strCache>
            </c:strRef>
          </c:tx>
          <c:invertIfNegative val="0"/>
          <c:cat>
            <c:strRef>
              <c:f>'8.12'!$B$2:$D$2</c:f>
              <c:strCache>
                <c:ptCount val="3"/>
                <c:pt idx="0">
                  <c:v>Červenec</c:v>
                </c:pt>
                <c:pt idx="1">
                  <c:v>Srpen</c:v>
                </c:pt>
                <c:pt idx="2">
                  <c:v>Září</c:v>
                </c:pt>
              </c:strCache>
            </c:strRef>
          </c:cat>
          <c:val>
            <c:numRef>
              <c:f>('8.12'!$B$17,'8.12'!$D$17,'8.12'!$F$17)</c:f>
              <c:numCache>
                <c:formatCode>#,##0.0</c:formatCode>
                <c:ptCount val="3"/>
                <c:pt idx="0">
                  <c:v>0</c:v>
                </c:pt>
                <c:pt idx="1">
                  <c:v>0</c:v>
                </c:pt>
                <c:pt idx="2">
                  <c:v>0</c:v>
                </c:pt>
              </c:numCache>
            </c:numRef>
          </c:val>
        </c:ser>
        <c:ser>
          <c:idx val="9"/>
          <c:order val="9"/>
          <c:tx>
            <c:strRef>
              <c:f>'8.12'!$A$18</c:f>
              <c:strCache>
                <c:ptCount val="1"/>
                <c:pt idx="0">
                  <c:v>Odpadní teplo</c:v>
                </c:pt>
              </c:strCache>
            </c:strRef>
          </c:tx>
          <c:invertIfNegative val="0"/>
          <c:cat>
            <c:strRef>
              <c:f>'8.12'!$B$2:$D$2</c:f>
              <c:strCache>
                <c:ptCount val="3"/>
                <c:pt idx="0">
                  <c:v>Červenec</c:v>
                </c:pt>
                <c:pt idx="1">
                  <c:v>Srpen</c:v>
                </c:pt>
                <c:pt idx="2">
                  <c:v>Září</c:v>
                </c:pt>
              </c:strCache>
            </c:strRef>
          </c:cat>
          <c:val>
            <c:numRef>
              <c:f>('8.12'!$B$18,'8.12'!$D$18,'8.12'!$F$18)</c:f>
              <c:numCache>
                <c:formatCode>#,##0.0</c:formatCode>
                <c:ptCount val="3"/>
                <c:pt idx="0">
                  <c:v>40413.951000000001</c:v>
                </c:pt>
                <c:pt idx="1">
                  <c:v>40876</c:v>
                </c:pt>
                <c:pt idx="2">
                  <c:v>39645.509999999995</c:v>
                </c:pt>
              </c:numCache>
            </c:numRef>
          </c:val>
        </c:ser>
        <c:ser>
          <c:idx val="10"/>
          <c:order val="10"/>
          <c:tx>
            <c:strRef>
              <c:f>'8.12'!$A$19</c:f>
              <c:strCache>
                <c:ptCount val="1"/>
                <c:pt idx="0">
                  <c:v>Ostatní kapalná paliva</c:v>
                </c:pt>
              </c:strCache>
            </c:strRef>
          </c:tx>
          <c:invertIfNegative val="0"/>
          <c:cat>
            <c:strRef>
              <c:f>'8.12'!$B$2:$D$2</c:f>
              <c:strCache>
                <c:ptCount val="3"/>
                <c:pt idx="0">
                  <c:v>Červenec</c:v>
                </c:pt>
                <c:pt idx="1">
                  <c:v>Srpen</c:v>
                </c:pt>
                <c:pt idx="2">
                  <c:v>Září</c:v>
                </c:pt>
              </c:strCache>
            </c:strRef>
          </c:cat>
          <c:val>
            <c:numRef>
              <c:f>('8.12'!$B$19,'8.12'!$D$19,'8.12'!$F$19)</c:f>
              <c:numCache>
                <c:formatCode>#,##0.0</c:formatCode>
                <c:ptCount val="3"/>
                <c:pt idx="0">
                  <c:v>1497.269</c:v>
                </c:pt>
                <c:pt idx="1">
                  <c:v>1227.8029999999999</c:v>
                </c:pt>
                <c:pt idx="2">
                  <c:v>1379.84</c:v>
                </c:pt>
              </c:numCache>
            </c:numRef>
          </c:val>
        </c:ser>
        <c:ser>
          <c:idx val="11"/>
          <c:order val="11"/>
          <c:tx>
            <c:strRef>
              <c:f>'8.12'!$A$20</c:f>
              <c:strCache>
                <c:ptCount val="1"/>
                <c:pt idx="0">
                  <c:v>Ostatní pevná paliva</c:v>
                </c:pt>
              </c:strCache>
            </c:strRef>
          </c:tx>
          <c:invertIfNegative val="0"/>
          <c:cat>
            <c:strRef>
              <c:f>'8.12'!$B$2:$D$2</c:f>
              <c:strCache>
                <c:ptCount val="3"/>
                <c:pt idx="0">
                  <c:v>Červenec</c:v>
                </c:pt>
                <c:pt idx="1">
                  <c:v>Srpen</c:v>
                </c:pt>
                <c:pt idx="2">
                  <c:v>Září</c:v>
                </c:pt>
              </c:strCache>
            </c:strRef>
          </c:cat>
          <c:val>
            <c:numRef>
              <c:f>('8.12'!$B$20,'8.12'!$D$20,'8.12'!$F$20)</c:f>
              <c:numCache>
                <c:formatCode>#,##0.0</c:formatCode>
                <c:ptCount val="3"/>
                <c:pt idx="0">
                  <c:v>10325</c:v>
                </c:pt>
                <c:pt idx="1">
                  <c:v>9422</c:v>
                </c:pt>
                <c:pt idx="2">
                  <c:v>4859</c:v>
                </c:pt>
              </c:numCache>
            </c:numRef>
          </c:val>
        </c:ser>
        <c:ser>
          <c:idx val="12"/>
          <c:order val="12"/>
          <c:tx>
            <c:strRef>
              <c:f>'8.12'!$A$21</c:f>
              <c:strCache>
                <c:ptCount val="1"/>
                <c:pt idx="0">
                  <c:v>Ostatní plyny</c:v>
                </c:pt>
              </c:strCache>
            </c:strRef>
          </c:tx>
          <c:invertIfNegative val="0"/>
          <c:cat>
            <c:strRef>
              <c:f>'8.12'!$B$2:$D$2</c:f>
              <c:strCache>
                <c:ptCount val="3"/>
                <c:pt idx="0">
                  <c:v>Červenec</c:v>
                </c:pt>
                <c:pt idx="1">
                  <c:v>Srpen</c:v>
                </c:pt>
                <c:pt idx="2">
                  <c:v>Září</c:v>
                </c:pt>
              </c:strCache>
            </c:strRef>
          </c:cat>
          <c:val>
            <c:numRef>
              <c:f>('8.12'!$B$21,'8.12'!$D$21,'8.12'!$F$21)</c:f>
              <c:numCache>
                <c:formatCode>#,##0.0</c:formatCode>
                <c:ptCount val="3"/>
                <c:pt idx="0">
                  <c:v>104225.01</c:v>
                </c:pt>
                <c:pt idx="1">
                  <c:v>109370.51999999999</c:v>
                </c:pt>
                <c:pt idx="2">
                  <c:v>59321.009999999995</c:v>
                </c:pt>
              </c:numCache>
            </c:numRef>
          </c:val>
        </c:ser>
        <c:ser>
          <c:idx val="13"/>
          <c:order val="13"/>
          <c:tx>
            <c:strRef>
              <c:f>'8.12'!$A$22</c:f>
              <c:strCache>
                <c:ptCount val="1"/>
                <c:pt idx="0">
                  <c:v>Ostatní</c:v>
                </c:pt>
              </c:strCache>
            </c:strRef>
          </c:tx>
          <c:invertIfNegative val="0"/>
          <c:cat>
            <c:strRef>
              <c:f>'8.12'!$B$2:$D$2</c:f>
              <c:strCache>
                <c:ptCount val="3"/>
                <c:pt idx="0">
                  <c:v>Červenec</c:v>
                </c:pt>
                <c:pt idx="1">
                  <c:v>Srpen</c:v>
                </c:pt>
                <c:pt idx="2">
                  <c:v>Září</c:v>
                </c:pt>
              </c:strCache>
            </c:strRef>
          </c:cat>
          <c:val>
            <c:numRef>
              <c:f>('8.12'!$B$22,'8.12'!$D$22,'8.12'!$F$22)</c:f>
              <c:numCache>
                <c:formatCode>#,##0.0</c:formatCode>
                <c:ptCount val="3"/>
                <c:pt idx="0">
                  <c:v>0</c:v>
                </c:pt>
                <c:pt idx="1">
                  <c:v>0</c:v>
                </c:pt>
                <c:pt idx="2">
                  <c:v>0</c:v>
                </c:pt>
              </c:numCache>
            </c:numRef>
          </c:val>
        </c:ser>
        <c:ser>
          <c:idx val="14"/>
          <c:order val="14"/>
          <c:tx>
            <c:strRef>
              <c:f>'8.12'!$A$23</c:f>
              <c:strCache>
                <c:ptCount val="1"/>
                <c:pt idx="0">
                  <c:v>Topné oleje</c:v>
                </c:pt>
              </c:strCache>
            </c:strRef>
          </c:tx>
          <c:invertIfNegative val="0"/>
          <c:cat>
            <c:strRef>
              <c:f>'8.12'!$B$2:$D$2</c:f>
              <c:strCache>
                <c:ptCount val="3"/>
                <c:pt idx="0">
                  <c:v>Červenec</c:v>
                </c:pt>
                <c:pt idx="1">
                  <c:v>Srpen</c:v>
                </c:pt>
                <c:pt idx="2">
                  <c:v>Září</c:v>
                </c:pt>
              </c:strCache>
            </c:strRef>
          </c:cat>
          <c:val>
            <c:numRef>
              <c:f>('8.12'!$B$23,'8.12'!$D$23,'8.12'!$F$23)</c:f>
              <c:numCache>
                <c:formatCode>#,##0.0</c:formatCode>
                <c:ptCount val="3"/>
                <c:pt idx="0">
                  <c:v>2631.47</c:v>
                </c:pt>
                <c:pt idx="1">
                  <c:v>20.48</c:v>
                </c:pt>
                <c:pt idx="2">
                  <c:v>11</c:v>
                </c:pt>
              </c:numCache>
            </c:numRef>
          </c:val>
        </c:ser>
        <c:ser>
          <c:idx val="15"/>
          <c:order val="15"/>
          <c:tx>
            <c:strRef>
              <c:f>'8.12'!$A$24</c:f>
              <c:strCache>
                <c:ptCount val="1"/>
                <c:pt idx="0">
                  <c:v>Zemní plyn</c:v>
                </c:pt>
              </c:strCache>
            </c:strRef>
          </c:tx>
          <c:invertIfNegative val="0"/>
          <c:cat>
            <c:strRef>
              <c:f>'8.12'!$B$2:$D$2</c:f>
              <c:strCache>
                <c:ptCount val="3"/>
                <c:pt idx="0">
                  <c:v>Červenec</c:v>
                </c:pt>
                <c:pt idx="1">
                  <c:v>Srpen</c:v>
                </c:pt>
                <c:pt idx="2">
                  <c:v>Září</c:v>
                </c:pt>
              </c:strCache>
            </c:strRef>
          </c:cat>
          <c:val>
            <c:numRef>
              <c:f>('8.12'!$B$24,'8.12'!$D$24,'8.12'!$F$24)</c:f>
              <c:numCache>
                <c:formatCode>#,##0.0</c:formatCode>
                <c:ptCount val="3"/>
                <c:pt idx="0">
                  <c:v>323826.75699999993</c:v>
                </c:pt>
                <c:pt idx="1">
                  <c:v>303088.41500000004</c:v>
                </c:pt>
                <c:pt idx="2">
                  <c:v>242955.53999999998</c:v>
                </c:pt>
              </c:numCache>
            </c:numRef>
          </c:val>
        </c:ser>
        <c:dLbls>
          <c:showLegendKey val="0"/>
          <c:showVal val="0"/>
          <c:showCatName val="0"/>
          <c:showSerName val="0"/>
          <c:showPercent val="0"/>
          <c:showBubbleSize val="0"/>
        </c:dLbls>
        <c:gapWidth val="150"/>
        <c:overlap val="100"/>
        <c:axId val="221600000"/>
        <c:axId val="221601792"/>
      </c:barChart>
      <c:catAx>
        <c:axId val="221600000"/>
        <c:scaling>
          <c:orientation val="minMax"/>
        </c:scaling>
        <c:delete val="0"/>
        <c:axPos val="b"/>
        <c:numFmt formatCode="General" sourceLinked="1"/>
        <c:majorTickMark val="none"/>
        <c:minorTickMark val="none"/>
        <c:tickLblPos val="nextTo"/>
        <c:txPr>
          <a:bodyPr/>
          <a:lstStyle/>
          <a:p>
            <a:pPr>
              <a:defRPr sz="900"/>
            </a:pPr>
            <a:endParaRPr lang="cs-CZ"/>
          </a:p>
        </c:txPr>
        <c:crossAx val="221601792"/>
        <c:crosses val="autoZero"/>
        <c:auto val="1"/>
        <c:lblAlgn val="ctr"/>
        <c:lblOffset val="100"/>
        <c:noMultiLvlLbl val="0"/>
      </c:catAx>
      <c:valAx>
        <c:axId val="221601792"/>
        <c:scaling>
          <c:orientation val="minMax"/>
          <c:max val="10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21600000"/>
        <c:crosses val="autoZero"/>
        <c:crossBetween val="between"/>
        <c:majorUnit val="200000"/>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'8.13'!$M$9:$M$24</c:f>
              <c:numCache>
                <c:formatCode>0.0%</c:formatCode>
                <c:ptCount val="16"/>
              </c:numCache>
            </c:numRef>
          </c:cat>
          <c:val>
            <c:numRef>
              <c:f>'8.13'!$M$9:$M$24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'8.13'!$M$26:$M$33</c:f>
              <c:numCache>
                <c:formatCode>#,##0.0</c:formatCode>
                <c:ptCount val="8"/>
              </c:numCache>
            </c:numRef>
          </c:cat>
          <c:val>
            <c:numRef>
              <c:f>'8.13'!$M$26:$M$33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'8.13'!$A$26</c:f>
              <c:strCache>
                <c:ptCount val="1"/>
                <c:pt idx="0">
                  <c:v>Průmysl</c:v>
                </c:pt>
              </c:strCache>
            </c:strRef>
          </c:tx>
          <c:invertIfNegative val="0"/>
          <c:cat>
            <c:strRef>
              <c:f>'8.13'!$B$2:$D$2</c:f>
              <c:strCache>
                <c:ptCount val="3"/>
                <c:pt idx="0">
                  <c:v>Červenec</c:v>
                </c:pt>
                <c:pt idx="1">
                  <c:v>Srpen</c:v>
                </c:pt>
                <c:pt idx="2">
                  <c:v>Září</c:v>
                </c:pt>
              </c:strCache>
            </c:strRef>
          </c:cat>
          <c:val>
            <c:numRef>
              <c:f>('8.13'!$B$26,'8.13'!$D$26,'8.13'!$F$26)</c:f>
              <c:numCache>
                <c:formatCode>#,##0.0</c:formatCode>
                <c:ptCount val="3"/>
                <c:pt idx="0">
                  <c:v>193054.93700000001</c:v>
                </c:pt>
                <c:pt idx="1">
                  <c:v>225937.63099999999</c:v>
                </c:pt>
                <c:pt idx="2">
                  <c:v>223232.16500000001</c:v>
                </c:pt>
              </c:numCache>
            </c:numRef>
          </c:val>
        </c:ser>
        <c:ser>
          <c:idx val="1"/>
          <c:order val="1"/>
          <c:tx>
            <c:strRef>
              <c:f>'8.13'!$A$27</c:f>
              <c:strCache>
                <c:ptCount val="1"/>
                <c:pt idx="0">
                  <c:v>Energetika</c:v>
                </c:pt>
              </c:strCache>
            </c:strRef>
          </c:tx>
          <c:invertIfNegative val="0"/>
          <c:cat>
            <c:strRef>
              <c:f>'8.13'!$B$2:$D$2</c:f>
              <c:strCache>
                <c:ptCount val="3"/>
                <c:pt idx="0">
                  <c:v>Červenec</c:v>
                </c:pt>
                <c:pt idx="1">
                  <c:v>Srpen</c:v>
                </c:pt>
                <c:pt idx="2">
                  <c:v>Září</c:v>
                </c:pt>
              </c:strCache>
            </c:strRef>
          </c:cat>
          <c:val>
            <c:numRef>
              <c:f>('8.13'!$B$27,'8.13'!$D$27,'8.13'!$F$27)</c:f>
              <c:numCache>
                <c:formatCode>#,##0.0</c:formatCode>
                <c:ptCount val="3"/>
                <c:pt idx="0">
                  <c:v>16361.89</c:v>
                </c:pt>
                <c:pt idx="1">
                  <c:v>39043.630000000005</c:v>
                </c:pt>
                <c:pt idx="2">
                  <c:v>25346.379999999997</c:v>
                </c:pt>
              </c:numCache>
            </c:numRef>
          </c:val>
        </c:ser>
        <c:ser>
          <c:idx val="2"/>
          <c:order val="2"/>
          <c:tx>
            <c:strRef>
              <c:f>'8.13'!$A$28</c:f>
              <c:strCache>
                <c:ptCount val="1"/>
                <c:pt idx="0">
                  <c:v>Doprava</c:v>
                </c:pt>
              </c:strCache>
            </c:strRef>
          </c:tx>
          <c:invertIfNegative val="0"/>
          <c:cat>
            <c:strRef>
              <c:f>'8.13'!$B$2:$D$2</c:f>
              <c:strCache>
                <c:ptCount val="3"/>
                <c:pt idx="0">
                  <c:v>Červenec</c:v>
                </c:pt>
                <c:pt idx="1">
                  <c:v>Srpen</c:v>
                </c:pt>
                <c:pt idx="2">
                  <c:v>Září</c:v>
                </c:pt>
              </c:strCache>
            </c:strRef>
          </c:cat>
          <c:val>
            <c:numRef>
              <c:f>('8.13'!$B$28,'8.13'!$D$28,'8.13'!$F$28)</c:f>
              <c:numCache>
                <c:formatCode>#,##0.0</c:formatCode>
                <c:ptCount val="3"/>
                <c:pt idx="0">
                  <c:v>2361.46</c:v>
                </c:pt>
                <c:pt idx="1">
                  <c:v>695</c:v>
                </c:pt>
                <c:pt idx="2">
                  <c:v>1496.56</c:v>
                </c:pt>
              </c:numCache>
            </c:numRef>
          </c:val>
        </c:ser>
        <c:ser>
          <c:idx val="3"/>
          <c:order val="3"/>
          <c:tx>
            <c:strRef>
              <c:f>'8.13'!$A$29</c:f>
              <c:strCache>
                <c:ptCount val="1"/>
                <c:pt idx="0">
                  <c:v>Stavebnictví</c:v>
                </c:pt>
              </c:strCache>
            </c:strRef>
          </c:tx>
          <c:invertIfNegative val="0"/>
          <c:cat>
            <c:strRef>
              <c:f>'8.13'!$B$2:$D$2</c:f>
              <c:strCache>
                <c:ptCount val="3"/>
                <c:pt idx="0">
                  <c:v>Červenec</c:v>
                </c:pt>
                <c:pt idx="1">
                  <c:v>Srpen</c:v>
                </c:pt>
                <c:pt idx="2">
                  <c:v>Září</c:v>
                </c:pt>
              </c:strCache>
            </c:strRef>
          </c:cat>
          <c:val>
            <c:numRef>
              <c:f>('8.13'!$B$29,'8.13'!$D$29,'8.13'!$F$29)</c:f>
              <c:numCache>
                <c:formatCode>#,##0.0</c:formatCode>
                <c:ptCount val="3"/>
                <c:pt idx="0">
                  <c:v>9.51</c:v>
                </c:pt>
                <c:pt idx="1">
                  <c:v>1.9490000000000001</c:v>
                </c:pt>
                <c:pt idx="2">
                  <c:v>3.1680000000000001</c:v>
                </c:pt>
              </c:numCache>
            </c:numRef>
          </c:val>
        </c:ser>
        <c:ser>
          <c:idx val="4"/>
          <c:order val="4"/>
          <c:tx>
            <c:strRef>
              <c:f>'8.13'!$A$30</c:f>
              <c:strCache>
                <c:ptCount val="1"/>
                <c:pt idx="0">
                  <c:v>Zemědělství a lesnictví</c:v>
                </c:pt>
              </c:strCache>
            </c:strRef>
          </c:tx>
          <c:invertIfNegative val="0"/>
          <c:cat>
            <c:strRef>
              <c:f>'8.13'!$B$2:$D$2</c:f>
              <c:strCache>
                <c:ptCount val="3"/>
                <c:pt idx="0">
                  <c:v>Červenec</c:v>
                </c:pt>
                <c:pt idx="1">
                  <c:v>Srpen</c:v>
                </c:pt>
                <c:pt idx="2">
                  <c:v>Září</c:v>
                </c:pt>
              </c:strCache>
            </c:strRef>
          </c:cat>
          <c:val>
            <c:numRef>
              <c:f>('8.13'!$B$30,'8.13'!$D$30,'8.13'!$F$30)</c:f>
              <c:numCache>
                <c:formatCode>#,##0.0</c:formatCode>
                <c:ptCount val="3"/>
                <c:pt idx="0">
                  <c:v>1571.6</c:v>
                </c:pt>
                <c:pt idx="1">
                  <c:v>1566.5</c:v>
                </c:pt>
                <c:pt idx="2">
                  <c:v>1498.5</c:v>
                </c:pt>
              </c:numCache>
            </c:numRef>
          </c:val>
        </c:ser>
        <c:ser>
          <c:idx val="5"/>
          <c:order val="5"/>
          <c:tx>
            <c:strRef>
              <c:f>'8.13'!$A$31</c:f>
              <c:strCache>
                <c:ptCount val="1"/>
                <c:pt idx="0">
                  <c:v>Domácnosti</c:v>
                </c:pt>
              </c:strCache>
            </c:strRef>
          </c:tx>
          <c:invertIfNegative val="0"/>
          <c:cat>
            <c:strRef>
              <c:f>'8.13'!$B$2:$D$2</c:f>
              <c:strCache>
                <c:ptCount val="3"/>
                <c:pt idx="0">
                  <c:v>Červenec</c:v>
                </c:pt>
                <c:pt idx="1">
                  <c:v>Srpen</c:v>
                </c:pt>
                <c:pt idx="2">
                  <c:v>Září</c:v>
                </c:pt>
              </c:strCache>
            </c:strRef>
          </c:cat>
          <c:val>
            <c:numRef>
              <c:f>('8.13'!$B$31,'8.13'!$D$31,'8.13'!$F$31)</c:f>
              <c:numCache>
                <c:formatCode>#,##0.0</c:formatCode>
                <c:ptCount val="3"/>
                <c:pt idx="0">
                  <c:v>22991.012000000002</c:v>
                </c:pt>
                <c:pt idx="1">
                  <c:v>20656.937999999995</c:v>
                </c:pt>
                <c:pt idx="2">
                  <c:v>29379.692999999999</c:v>
                </c:pt>
              </c:numCache>
            </c:numRef>
          </c:val>
        </c:ser>
        <c:ser>
          <c:idx val="6"/>
          <c:order val="6"/>
          <c:tx>
            <c:strRef>
              <c:f>'8.13'!$A$32</c:f>
              <c:strCache>
                <c:ptCount val="1"/>
                <c:pt idx="0">
                  <c:v>Obchod, služby, školství, zdravotnictví</c:v>
                </c:pt>
              </c:strCache>
            </c:strRef>
          </c:tx>
          <c:invertIfNegative val="0"/>
          <c:cat>
            <c:strRef>
              <c:f>'8.13'!$B$2:$D$2</c:f>
              <c:strCache>
                <c:ptCount val="3"/>
                <c:pt idx="0">
                  <c:v>Červenec</c:v>
                </c:pt>
                <c:pt idx="1">
                  <c:v>Srpen</c:v>
                </c:pt>
                <c:pt idx="2">
                  <c:v>Září</c:v>
                </c:pt>
              </c:strCache>
            </c:strRef>
          </c:cat>
          <c:val>
            <c:numRef>
              <c:f>('8.13'!$B$32,'8.13'!$D$32,'8.13'!$F$32)</c:f>
              <c:numCache>
                <c:formatCode>#,##0.0</c:formatCode>
                <c:ptCount val="3"/>
                <c:pt idx="0">
                  <c:v>8213.4910000000018</c:v>
                </c:pt>
                <c:pt idx="1">
                  <c:v>7722.7430000000004</c:v>
                </c:pt>
                <c:pt idx="2">
                  <c:v>10438.348</c:v>
                </c:pt>
              </c:numCache>
            </c:numRef>
          </c:val>
        </c:ser>
        <c:ser>
          <c:idx val="7"/>
          <c:order val="7"/>
          <c:tx>
            <c:strRef>
              <c:f>'8.13'!$A$33</c:f>
              <c:strCache>
                <c:ptCount val="1"/>
                <c:pt idx="0">
                  <c:v>Ostatní</c:v>
                </c:pt>
              </c:strCache>
            </c:strRef>
          </c:tx>
          <c:invertIfNegative val="0"/>
          <c:cat>
            <c:strRef>
              <c:f>'8.13'!$B$2:$D$2</c:f>
              <c:strCache>
                <c:ptCount val="3"/>
                <c:pt idx="0">
                  <c:v>Červenec</c:v>
                </c:pt>
                <c:pt idx="1">
                  <c:v>Srpen</c:v>
                </c:pt>
                <c:pt idx="2">
                  <c:v>Září</c:v>
                </c:pt>
              </c:strCache>
            </c:strRef>
          </c:cat>
          <c:val>
            <c:numRef>
              <c:f>('8.13'!$B$33,'8.13'!$D$33,'8.13'!$F$33)</c:f>
              <c:numCache>
                <c:formatCode>#,##0.0</c:formatCode>
                <c:ptCount val="3"/>
                <c:pt idx="0">
                  <c:v>768.7</c:v>
                </c:pt>
                <c:pt idx="1">
                  <c:v>812.3</c:v>
                </c:pt>
                <c:pt idx="2">
                  <c:v>801.30200000000002</c:v>
                </c:pt>
              </c:numCache>
            </c:numRef>
          </c:val>
        </c:ser>
        <c:dLbls>
          <c:showLegendKey val="0"/>
          <c:showVal val="0"/>
          <c:showCatName val="0"/>
          <c:showSerName val="0"/>
          <c:showPercent val="0"/>
          <c:showBubbleSize val="0"/>
        </c:dLbls>
        <c:gapWidth val="150"/>
        <c:overlap val="100"/>
        <c:axId val="220210688"/>
        <c:axId val="220212224"/>
      </c:barChart>
      <c:catAx>
        <c:axId val="220210688"/>
        <c:scaling>
          <c:orientation val="minMax"/>
        </c:scaling>
        <c:delete val="0"/>
        <c:axPos val="b"/>
        <c:numFmt formatCode="General" sourceLinked="1"/>
        <c:majorTickMark val="none"/>
        <c:minorTickMark val="none"/>
        <c:tickLblPos val="nextTo"/>
        <c:txPr>
          <a:bodyPr/>
          <a:lstStyle/>
          <a:p>
            <a:pPr>
              <a:defRPr sz="900"/>
            </a:pPr>
            <a:endParaRPr lang="cs-CZ"/>
          </a:p>
        </c:txPr>
        <c:crossAx val="220212224"/>
        <c:crosses val="autoZero"/>
        <c:auto val="1"/>
        <c:lblAlgn val="ctr"/>
        <c:lblOffset val="100"/>
        <c:noMultiLvlLbl val="0"/>
      </c:catAx>
      <c:valAx>
        <c:axId val="220212224"/>
        <c:scaling>
          <c:orientation val="minMax"/>
          <c:max val="8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20210688"/>
        <c:crosses val="autoZero"/>
        <c:crossBetween val="between"/>
        <c:majorUnit val="20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'8.13'!$G$38</c:f>
              <c:strCache>
                <c:ptCount val="1"/>
                <c:pt idx="0">
                  <c:v>dodávkách ČR</c:v>
                </c:pt>
              </c:strCache>
            </c:strRef>
          </c:tx>
          <c:invertIfNegative val="0"/>
          <c:val>
            <c:numRef>
              <c:f>'8.13'!$H$38</c:f>
              <c:numCache>
                <c:formatCode>0.0%</c:formatCode>
                <c:ptCount val="1"/>
                <c:pt idx="0">
                  <c:v>0.17295254195253562</c:v>
                </c:pt>
              </c:numCache>
            </c:numRef>
          </c:val>
        </c:ser>
        <c:ser>
          <c:idx val="1"/>
          <c:order val="1"/>
          <c:tx>
            <c:strRef>
              <c:f>'8.13'!$G$37</c:f>
              <c:strCache>
                <c:ptCount val="1"/>
                <c:pt idx="0">
                  <c:v>výrobě</c:v>
                </c:pt>
              </c:strCache>
            </c:strRef>
          </c:tx>
          <c:invertIfNegative val="0"/>
          <c:val>
            <c:numRef>
              <c:f>'8.13'!$H$37</c:f>
              <c:numCache>
                <c:formatCode>0.0%</c:formatCode>
                <c:ptCount val="1"/>
                <c:pt idx="0">
                  <c:v>0.19952587402217004</c:v>
                </c:pt>
              </c:numCache>
            </c:numRef>
          </c:val>
        </c:ser>
        <c:ser>
          <c:idx val="0"/>
          <c:order val="2"/>
          <c:tx>
            <c:strRef>
              <c:f>'8.13'!$G$36</c:f>
              <c:strCache>
                <c:ptCount val="1"/>
                <c:pt idx="0">
                  <c:v>instalovaném výkonu</c:v>
                </c:pt>
              </c:strCache>
            </c:strRef>
          </c:tx>
          <c:invertIfNegative val="0"/>
          <c:val>
            <c:numRef>
              <c:f>'8.13'!$H$36</c:f>
              <c:numCache>
                <c:formatCode>0.0%</c:formatCode>
                <c:ptCount val="1"/>
                <c:pt idx="0">
                  <c:v>0.24505163404929819</c:v>
                </c:pt>
              </c:numCache>
            </c:numRef>
          </c:val>
        </c:ser>
        <c:dLbls>
          <c:showLegendKey val="0"/>
          <c:showVal val="0"/>
          <c:showCatName val="0"/>
          <c:showSerName val="0"/>
          <c:showPercent val="0"/>
          <c:showBubbleSize val="0"/>
        </c:dLbls>
        <c:gapWidth val="150"/>
        <c:axId val="220238208"/>
        <c:axId val="220239744"/>
      </c:barChart>
      <c:catAx>
        <c:axId val="220238208"/>
        <c:scaling>
          <c:orientation val="minMax"/>
        </c:scaling>
        <c:delete val="1"/>
        <c:axPos val="l"/>
        <c:numFmt formatCode="0.0%" sourceLinked="1"/>
        <c:majorTickMark val="none"/>
        <c:minorTickMark val="none"/>
        <c:tickLblPos val="nextTo"/>
        <c:crossAx val="220239744"/>
        <c:crosses val="autoZero"/>
        <c:auto val="1"/>
        <c:lblAlgn val="ctr"/>
        <c:lblOffset val="100"/>
        <c:noMultiLvlLbl val="0"/>
      </c:catAx>
      <c:valAx>
        <c:axId val="22023974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20238208"/>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'8.13'!$A$9</c:f>
              <c:strCache>
                <c:ptCount val="1"/>
                <c:pt idx="0">
                  <c:v>Biomasa</c:v>
                </c:pt>
              </c:strCache>
            </c:strRef>
          </c:tx>
          <c:invertIfNegative val="0"/>
          <c:cat>
            <c:strRef>
              <c:f>'8.13'!$B$2:$D$2</c:f>
              <c:strCache>
                <c:ptCount val="3"/>
                <c:pt idx="0">
                  <c:v>Červenec</c:v>
                </c:pt>
                <c:pt idx="1">
                  <c:v>Srpen</c:v>
                </c:pt>
                <c:pt idx="2">
                  <c:v>Září</c:v>
                </c:pt>
              </c:strCache>
            </c:strRef>
          </c:cat>
          <c:val>
            <c:numRef>
              <c:f>('8.13'!$B$9,'8.13'!$D$9,'8.13'!$F$9)</c:f>
              <c:numCache>
                <c:formatCode>#,##0.0</c:formatCode>
                <c:ptCount val="3"/>
                <c:pt idx="0">
                  <c:v>65293.790000000008</c:v>
                </c:pt>
                <c:pt idx="1">
                  <c:v>62360.85</c:v>
                </c:pt>
                <c:pt idx="2">
                  <c:v>58796.52</c:v>
                </c:pt>
              </c:numCache>
            </c:numRef>
          </c:val>
        </c:ser>
        <c:ser>
          <c:idx val="1"/>
          <c:order val="1"/>
          <c:tx>
            <c:strRef>
              <c:f>'8.13'!$A$10</c:f>
              <c:strCache>
                <c:ptCount val="1"/>
                <c:pt idx="0">
                  <c:v>Bioplyn</c:v>
                </c:pt>
              </c:strCache>
            </c:strRef>
          </c:tx>
          <c:invertIfNegative val="0"/>
          <c:cat>
            <c:strRef>
              <c:f>'8.13'!$B$2:$D$2</c:f>
              <c:strCache>
                <c:ptCount val="3"/>
                <c:pt idx="0">
                  <c:v>Červenec</c:v>
                </c:pt>
                <c:pt idx="1">
                  <c:v>Srpen</c:v>
                </c:pt>
                <c:pt idx="2">
                  <c:v>Září</c:v>
                </c:pt>
              </c:strCache>
            </c:strRef>
          </c:cat>
          <c:val>
            <c:numRef>
              <c:f>('8.13'!$B$10,'8.13'!$D$10,'8.13'!$F$10)</c:f>
              <c:numCache>
                <c:formatCode>#,##0.0</c:formatCode>
                <c:ptCount val="3"/>
                <c:pt idx="0">
                  <c:v>1553.46</c:v>
                </c:pt>
                <c:pt idx="1">
                  <c:v>1552.7200000000003</c:v>
                </c:pt>
                <c:pt idx="2">
                  <c:v>1503.52</c:v>
                </c:pt>
              </c:numCache>
            </c:numRef>
          </c:val>
        </c:ser>
        <c:ser>
          <c:idx val="2"/>
          <c:order val="2"/>
          <c:tx>
            <c:strRef>
              <c:f>'8.13'!$A$11</c:f>
              <c:strCache>
                <c:ptCount val="1"/>
                <c:pt idx="0">
                  <c:v>Černé uhlí</c:v>
                </c:pt>
              </c:strCache>
            </c:strRef>
          </c:tx>
          <c:invertIfNegative val="0"/>
          <c:cat>
            <c:strRef>
              <c:f>'8.13'!$B$2:$D$2</c:f>
              <c:strCache>
                <c:ptCount val="3"/>
                <c:pt idx="0">
                  <c:v>Červenec</c:v>
                </c:pt>
                <c:pt idx="1">
                  <c:v>Srpen</c:v>
                </c:pt>
                <c:pt idx="2">
                  <c:v>Září</c:v>
                </c:pt>
              </c:strCache>
            </c:strRef>
          </c:cat>
          <c:val>
            <c:numRef>
              <c:f>('8.13'!$B$11,'8.13'!$D$11,'8.13'!$F$11)</c:f>
              <c:numCache>
                <c:formatCode>#,##0.0</c:formatCode>
                <c:ptCount val="3"/>
                <c:pt idx="0">
                  <c:v>372.85</c:v>
                </c:pt>
                <c:pt idx="1">
                  <c:v>0</c:v>
                </c:pt>
                <c:pt idx="2">
                  <c:v>0</c:v>
                </c:pt>
              </c:numCache>
            </c:numRef>
          </c:val>
        </c:ser>
        <c:ser>
          <c:idx val="3"/>
          <c:order val="3"/>
          <c:tx>
            <c:strRef>
              <c:f>'8.13'!$A$12</c:f>
              <c:strCache>
                <c:ptCount val="1"/>
                <c:pt idx="0">
                  <c:v>Elektrická energie</c:v>
                </c:pt>
              </c:strCache>
            </c:strRef>
          </c:tx>
          <c:invertIfNegative val="0"/>
          <c:cat>
            <c:strRef>
              <c:f>'8.13'!$B$2:$D$2</c:f>
              <c:strCache>
                <c:ptCount val="3"/>
                <c:pt idx="0">
                  <c:v>Červenec</c:v>
                </c:pt>
                <c:pt idx="1">
                  <c:v>Srpen</c:v>
                </c:pt>
                <c:pt idx="2">
                  <c:v>Září</c:v>
                </c:pt>
              </c:strCache>
            </c:strRef>
          </c:cat>
          <c:val>
            <c:numRef>
              <c:f>('8.13'!$B$12,'8.13'!$D$12,'8.13'!$F$12)</c:f>
              <c:numCache>
                <c:formatCode>#,##0.0</c:formatCode>
                <c:ptCount val="3"/>
                <c:pt idx="0">
                  <c:v>0</c:v>
                </c:pt>
                <c:pt idx="1">
                  <c:v>0</c:v>
                </c:pt>
                <c:pt idx="2">
                  <c:v>0</c:v>
                </c:pt>
              </c:numCache>
            </c:numRef>
          </c:val>
        </c:ser>
        <c:ser>
          <c:idx val="4"/>
          <c:order val="4"/>
          <c:tx>
            <c:strRef>
              <c:f>'8.13'!$A$13</c:f>
              <c:strCache>
                <c:ptCount val="1"/>
                <c:pt idx="0">
                  <c:v>Energie prostředí (tepelné čerpadlo)</c:v>
                </c:pt>
              </c:strCache>
            </c:strRef>
          </c:tx>
          <c:invertIfNegative val="0"/>
          <c:cat>
            <c:strRef>
              <c:f>'8.13'!$B$2:$D$2</c:f>
              <c:strCache>
                <c:ptCount val="3"/>
                <c:pt idx="0">
                  <c:v>Červenec</c:v>
                </c:pt>
                <c:pt idx="1">
                  <c:v>Srpen</c:v>
                </c:pt>
                <c:pt idx="2">
                  <c:v>Září</c:v>
                </c:pt>
              </c:strCache>
            </c:strRef>
          </c:cat>
          <c:val>
            <c:numRef>
              <c:f>('8.13'!$B$13,'8.13'!$D$13,'8.13'!$F$13)</c:f>
              <c:numCache>
                <c:formatCode>#,##0.0</c:formatCode>
                <c:ptCount val="3"/>
                <c:pt idx="0">
                  <c:v>165.39000000000001</c:v>
                </c:pt>
                <c:pt idx="1">
                  <c:v>159.44</c:v>
                </c:pt>
                <c:pt idx="2">
                  <c:v>160.93</c:v>
                </c:pt>
              </c:numCache>
            </c:numRef>
          </c:val>
        </c:ser>
        <c:ser>
          <c:idx val="5"/>
          <c:order val="5"/>
          <c:tx>
            <c:strRef>
              <c:f>'8.13'!$A$14</c:f>
              <c:strCache>
                <c:ptCount val="1"/>
                <c:pt idx="0">
                  <c:v>Energie Slunce (solární kolektor)</c:v>
                </c:pt>
              </c:strCache>
            </c:strRef>
          </c:tx>
          <c:invertIfNegative val="0"/>
          <c:cat>
            <c:strRef>
              <c:f>'8.13'!$B$2:$D$2</c:f>
              <c:strCache>
                <c:ptCount val="3"/>
                <c:pt idx="0">
                  <c:v>Červenec</c:v>
                </c:pt>
                <c:pt idx="1">
                  <c:v>Srpen</c:v>
                </c:pt>
                <c:pt idx="2">
                  <c:v>Září</c:v>
                </c:pt>
              </c:strCache>
            </c:strRef>
          </c:cat>
          <c:val>
            <c:numRef>
              <c:f>('8.13'!$B$14,'8.13'!$D$14,'8.13'!$F$14)</c:f>
              <c:numCache>
                <c:formatCode>#,##0.0</c:formatCode>
                <c:ptCount val="3"/>
                <c:pt idx="0">
                  <c:v>11.36</c:v>
                </c:pt>
                <c:pt idx="1">
                  <c:v>11.45</c:v>
                </c:pt>
                <c:pt idx="2">
                  <c:v>8.99</c:v>
                </c:pt>
              </c:numCache>
            </c:numRef>
          </c:val>
        </c:ser>
        <c:ser>
          <c:idx val="6"/>
          <c:order val="6"/>
          <c:tx>
            <c:strRef>
              <c:f>'8.13'!$A$15</c:f>
              <c:strCache>
                <c:ptCount val="1"/>
                <c:pt idx="0">
                  <c:v>Hnědé uhlí</c:v>
                </c:pt>
              </c:strCache>
            </c:strRef>
          </c:tx>
          <c:invertIfNegative val="0"/>
          <c:cat>
            <c:strRef>
              <c:f>'8.13'!$B$2:$D$2</c:f>
              <c:strCache>
                <c:ptCount val="3"/>
                <c:pt idx="0">
                  <c:v>Červenec</c:v>
                </c:pt>
                <c:pt idx="1">
                  <c:v>Srpen</c:v>
                </c:pt>
                <c:pt idx="2">
                  <c:v>Září</c:v>
                </c:pt>
              </c:strCache>
            </c:strRef>
          </c:cat>
          <c:val>
            <c:numRef>
              <c:f>('8.13'!$B$15,'8.13'!$D$15,'8.13'!$F$15)</c:f>
              <c:numCache>
                <c:formatCode>#,##0.0</c:formatCode>
                <c:ptCount val="3"/>
                <c:pt idx="0">
                  <c:v>382920.96000000002</c:v>
                </c:pt>
                <c:pt idx="1">
                  <c:v>373281.45000000007</c:v>
                </c:pt>
                <c:pt idx="2">
                  <c:v>503323.18</c:v>
                </c:pt>
              </c:numCache>
            </c:numRef>
          </c:val>
        </c:ser>
        <c:ser>
          <c:idx val="7"/>
          <c:order val="7"/>
          <c:tx>
            <c:strRef>
              <c:f>'8.13'!$A$16</c:f>
              <c:strCache>
                <c:ptCount val="1"/>
                <c:pt idx="0">
                  <c:v>Jaderné palivo</c:v>
                </c:pt>
              </c:strCache>
            </c:strRef>
          </c:tx>
          <c:invertIfNegative val="0"/>
          <c:cat>
            <c:strRef>
              <c:f>'8.13'!$B$2:$D$2</c:f>
              <c:strCache>
                <c:ptCount val="3"/>
                <c:pt idx="0">
                  <c:v>Červenec</c:v>
                </c:pt>
                <c:pt idx="1">
                  <c:v>Srpen</c:v>
                </c:pt>
                <c:pt idx="2">
                  <c:v>Září</c:v>
                </c:pt>
              </c:strCache>
            </c:strRef>
          </c:cat>
          <c:val>
            <c:numRef>
              <c:f>('8.13'!$B$16,'8.13'!$D$16,'8.13'!$F$16)</c:f>
              <c:numCache>
                <c:formatCode>#,##0.0</c:formatCode>
                <c:ptCount val="3"/>
                <c:pt idx="0">
                  <c:v>0</c:v>
                </c:pt>
                <c:pt idx="1">
                  <c:v>0</c:v>
                </c:pt>
                <c:pt idx="2">
                  <c:v>0</c:v>
                </c:pt>
              </c:numCache>
            </c:numRef>
          </c:val>
        </c:ser>
        <c:ser>
          <c:idx val="8"/>
          <c:order val="8"/>
          <c:tx>
            <c:strRef>
              <c:f>'8.13'!$A$17</c:f>
              <c:strCache>
                <c:ptCount val="1"/>
                <c:pt idx="0">
                  <c:v>Koks</c:v>
                </c:pt>
              </c:strCache>
            </c:strRef>
          </c:tx>
          <c:invertIfNegative val="0"/>
          <c:cat>
            <c:strRef>
              <c:f>'8.13'!$B$2:$D$2</c:f>
              <c:strCache>
                <c:ptCount val="3"/>
                <c:pt idx="0">
                  <c:v>Červenec</c:v>
                </c:pt>
                <c:pt idx="1">
                  <c:v>Srpen</c:v>
                </c:pt>
                <c:pt idx="2">
                  <c:v>Září</c:v>
                </c:pt>
              </c:strCache>
            </c:strRef>
          </c:cat>
          <c:val>
            <c:numRef>
              <c:f>('8.13'!$B$17,'8.13'!$D$17,'8.13'!$F$17)</c:f>
              <c:numCache>
                <c:formatCode>#,##0.0</c:formatCode>
                <c:ptCount val="3"/>
                <c:pt idx="0">
                  <c:v>0</c:v>
                </c:pt>
                <c:pt idx="1">
                  <c:v>0</c:v>
                </c:pt>
                <c:pt idx="2">
                  <c:v>0</c:v>
                </c:pt>
              </c:numCache>
            </c:numRef>
          </c:val>
        </c:ser>
        <c:ser>
          <c:idx val="9"/>
          <c:order val="9"/>
          <c:tx>
            <c:strRef>
              <c:f>'8.13'!$A$18</c:f>
              <c:strCache>
                <c:ptCount val="1"/>
                <c:pt idx="0">
                  <c:v>Odpadní teplo</c:v>
                </c:pt>
              </c:strCache>
            </c:strRef>
          </c:tx>
          <c:invertIfNegative val="0"/>
          <c:cat>
            <c:strRef>
              <c:f>'8.13'!$B$2:$D$2</c:f>
              <c:strCache>
                <c:ptCount val="3"/>
                <c:pt idx="0">
                  <c:v>Červenec</c:v>
                </c:pt>
                <c:pt idx="1">
                  <c:v>Srpen</c:v>
                </c:pt>
                <c:pt idx="2">
                  <c:v>Září</c:v>
                </c:pt>
              </c:strCache>
            </c:strRef>
          </c:cat>
          <c:val>
            <c:numRef>
              <c:f>('8.13'!$B$18,'8.13'!$D$18,'8.13'!$F$18)</c:f>
              <c:numCache>
                <c:formatCode>#,##0.0</c:formatCode>
                <c:ptCount val="3"/>
                <c:pt idx="0">
                  <c:v>34</c:v>
                </c:pt>
                <c:pt idx="1">
                  <c:v>27</c:v>
                </c:pt>
                <c:pt idx="2">
                  <c:v>0</c:v>
                </c:pt>
              </c:numCache>
            </c:numRef>
          </c:val>
        </c:ser>
        <c:ser>
          <c:idx val="10"/>
          <c:order val="10"/>
          <c:tx>
            <c:strRef>
              <c:f>'8.13'!$A$19</c:f>
              <c:strCache>
                <c:ptCount val="1"/>
                <c:pt idx="0">
                  <c:v>Ostatní kapalná paliva</c:v>
                </c:pt>
              </c:strCache>
            </c:strRef>
          </c:tx>
          <c:invertIfNegative val="0"/>
          <c:cat>
            <c:strRef>
              <c:f>'8.13'!$B$2:$D$2</c:f>
              <c:strCache>
                <c:ptCount val="3"/>
                <c:pt idx="0">
                  <c:v>Červenec</c:v>
                </c:pt>
                <c:pt idx="1">
                  <c:v>Srpen</c:v>
                </c:pt>
                <c:pt idx="2">
                  <c:v>Září</c:v>
                </c:pt>
              </c:strCache>
            </c:strRef>
          </c:cat>
          <c:val>
            <c:numRef>
              <c:f>('8.13'!$B$19,'8.13'!$D$19,'8.13'!$F$19)</c:f>
              <c:numCache>
                <c:formatCode>#,##0.0</c:formatCode>
                <c:ptCount val="3"/>
                <c:pt idx="0">
                  <c:v>0</c:v>
                </c:pt>
                <c:pt idx="1">
                  <c:v>0</c:v>
                </c:pt>
                <c:pt idx="2">
                  <c:v>0</c:v>
                </c:pt>
              </c:numCache>
            </c:numRef>
          </c:val>
        </c:ser>
        <c:ser>
          <c:idx val="11"/>
          <c:order val="11"/>
          <c:tx>
            <c:strRef>
              <c:f>'8.13'!$A$20</c:f>
              <c:strCache>
                <c:ptCount val="1"/>
                <c:pt idx="0">
                  <c:v>Ostatní pevná paliva</c:v>
                </c:pt>
              </c:strCache>
            </c:strRef>
          </c:tx>
          <c:invertIfNegative val="0"/>
          <c:cat>
            <c:strRef>
              <c:f>'8.13'!$B$2:$D$2</c:f>
              <c:strCache>
                <c:ptCount val="3"/>
                <c:pt idx="0">
                  <c:v>Červenec</c:v>
                </c:pt>
                <c:pt idx="1">
                  <c:v>Srpen</c:v>
                </c:pt>
                <c:pt idx="2">
                  <c:v>Září</c:v>
                </c:pt>
              </c:strCache>
            </c:strRef>
          </c:cat>
          <c:val>
            <c:numRef>
              <c:f>('8.13'!$B$20,'8.13'!$D$20,'8.13'!$F$20)</c:f>
              <c:numCache>
                <c:formatCode>#,##0.0</c:formatCode>
                <c:ptCount val="3"/>
                <c:pt idx="0">
                  <c:v>1940.19</c:v>
                </c:pt>
                <c:pt idx="1">
                  <c:v>2354.8000000000002</c:v>
                </c:pt>
                <c:pt idx="2">
                  <c:v>2127.37</c:v>
                </c:pt>
              </c:numCache>
            </c:numRef>
          </c:val>
        </c:ser>
        <c:ser>
          <c:idx val="12"/>
          <c:order val="12"/>
          <c:tx>
            <c:strRef>
              <c:f>'8.13'!$A$21</c:f>
              <c:strCache>
                <c:ptCount val="1"/>
                <c:pt idx="0">
                  <c:v>Ostatní plyny</c:v>
                </c:pt>
              </c:strCache>
            </c:strRef>
          </c:tx>
          <c:invertIfNegative val="0"/>
          <c:cat>
            <c:strRef>
              <c:f>'8.13'!$B$2:$D$2</c:f>
              <c:strCache>
                <c:ptCount val="3"/>
                <c:pt idx="0">
                  <c:v>Červenec</c:v>
                </c:pt>
                <c:pt idx="1">
                  <c:v>Srpen</c:v>
                </c:pt>
                <c:pt idx="2">
                  <c:v>Září</c:v>
                </c:pt>
              </c:strCache>
            </c:strRef>
          </c:cat>
          <c:val>
            <c:numRef>
              <c:f>('8.13'!$B$21,'8.13'!$D$21,'8.13'!$F$21)</c:f>
              <c:numCache>
                <c:formatCode>#,##0.0</c:formatCode>
                <c:ptCount val="3"/>
                <c:pt idx="0">
                  <c:v>25684</c:v>
                </c:pt>
                <c:pt idx="1">
                  <c:v>33698</c:v>
                </c:pt>
                <c:pt idx="2">
                  <c:v>0</c:v>
                </c:pt>
              </c:numCache>
            </c:numRef>
          </c:val>
        </c:ser>
        <c:ser>
          <c:idx val="13"/>
          <c:order val="13"/>
          <c:tx>
            <c:strRef>
              <c:f>'8.13'!$A$22</c:f>
              <c:strCache>
                <c:ptCount val="1"/>
                <c:pt idx="0">
                  <c:v>Ostatní</c:v>
                </c:pt>
              </c:strCache>
            </c:strRef>
          </c:tx>
          <c:invertIfNegative val="0"/>
          <c:cat>
            <c:strRef>
              <c:f>'8.13'!$B$2:$D$2</c:f>
              <c:strCache>
                <c:ptCount val="3"/>
                <c:pt idx="0">
                  <c:v>Červenec</c:v>
                </c:pt>
                <c:pt idx="1">
                  <c:v>Srpen</c:v>
                </c:pt>
                <c:pt idx="2">
                  <c:v>Září</c:v>
                </c:pt>
              </c:strCache>
            </c:strRef>
          </c:cat>
          <c:val>
            <c:numRef>
              <c:f>('8.13'!$B$22,'8.13'!$D$22,'8.13'!$F$22)</c:f>
              <c:numCache>
                <c:formatCode>#,##0.0</c:formatCode>
                <c:ptCount val="3"/>
                <c:pt idx="0">
                  <c:v>0</c:v>
                </c:pt>
                <c:pt idx="1">
                  <c:v>0</c:v>
                </c:pt>
                <c:pt idx="2">
                  <c:v>0</c:v>
                </c:pt>
              </c:numCache>
            </c:numRef>
          </c:val>
        </c:ser>
        <c:ser>
          <c:idx val="14"/>
          <c:order val="14"/>
          <c:tx>
            <c:strRef>
              <c:f>'8.13'!$A$23</c:f>
              <c:strCache>
                <c:ptCount val="1"/>
                <c:pt idx="0">
                  <c:v>Topné oleje</c:v>
                </c:pt>
              </c:strCache>
            </c:strRef>
          </c:tx>
          <c:invertIfNegative val="0"/>
          <c:cat>
            <c:strRef>
              <c:f>'8.13'!$B$2:$D$2</c:f>
              <c:strCache>
                <c:ptCount val="3"/>
                <c:pt idx="0">
                  <c:v>Červenec</c:v>
                </c:pt>
                <c:pt idx="1">
                  <c:v>Srpen</c:v>
                </c:pt>
                <c:pt idx="2">
                  <c:v>Září</c:v>
                </c:pt>
              </c:strCache>
            </c:strRef>
          </c:cat>
          <c:val>
            <c:numRef>
              <c:f>('8.13'!$B$23,'8.13'!$D$23,'8.13'!$F$23)</c:f>
              <c:numCache>
                <c:formatCode>#,##0.0</c:formatCode>
                <c:ptCount val="3"/>
                <c:pt idx="0">
                  <c:v>2380.2959999999998</c:v>
                </c:pt>
                <c:pt idx="1">
                  <c:v>539.70100000000002</c:v>
                </c:pt>
                <c:pt idx="2">
                  <c:v>344.17099999999999</c:v>
                </c:pt>
              </c:numCache>
            </c:numRef>
          </c:val>
        </c:ser>
        <c:ser>
          <c:idx val="15"/>
          <c:order val="15"/>
          <c:tx>
            <c:strRef>
              <c:f>'8.13'!$A$24</c:f>
              <c:strCache>
                <c:ptCount val="1"/>
                <c:pt idx="0">
                  <c:v>Zemní plyn</c:v>
                </c:pt>
              </c:strCache>
            </c:strRef>
          </c:tx>
          <c:invertIfNegative val="0"/>
          <c:cat>
            <c:strRef>
              <c:f>'8.13'!$B$2:$D$2</c:f>
              <c:strCache>
                <c:ptCount val="3"/>
                <c:pt idx="0">
                  <c:v>Červenec</c:v>
                </c:pt>
                <c:pt idx="1">
                  <c:v>Srpen</c:v>
                </c:pt>
                <c:pt idx="2">
                  <c:v>Září</c:v>
                </c:pt>
              </c:strCache>
            </c:strRef>
          </c:cat>
          <c:val>
            <c:numRef>
              <c:f>('8.13'!$B$24,'8.13'!$D$24,'8.13'!$F$24)</c:f>
              <c:numCache>
                <c:formatCode>#,##0.0</c:formatCode>
                <c:ptCount val="3"/>
                <c:pt idx="0">
                  <c:v>30274.694000000003</c:v>
                </c:pt>
                <c:pt idx="1">
                  <c:v>52280.35</c:v>
                </c:pt>
                <c:pt idx="2">
                  <c:v>50164.735000000001</c:v>
                </c:pt>
              </c:numCache>
            </c:numRef>
          </c:val>
        </c:ser>
        <c:dLbls>
          <c:showLegendKey val="0"/>
          <c:showVal val="0"/>
          <c:showCatName val="0"/>
          <c:showSerName val="0"/>
          <c:showPercent val="0"/>
          <c:showBubbleSize val="0"/>
        </c:dLbls>
        <c:gapWidth val="150"/>
        <c:overlap val="100"/>
        <c:axId val="264902528"/>
        <c:axId val="264904064"/>
      </c:barChart>
      <c:catAx>
        <c:axId val="264902528"/>
        <c:scaling>
          <c:orientation val="minMax"/>
        </c:scaling>
        <c:delete val="0"/>
        <c:axPos val="b"/>
        <c:numFmt formatCode="General" sourceLinked="1"/>
        <c:majorTickMark val="none"/>
        <c:minorTickMark val="none"/>
        <c:tickLblPos val="nextTo"/>
        <c:txPr>
          <a:bodyPr/>
          <a:lstStyle/>
          <a:p>
            <a:pPr>
              <a:defRPr sz="900"/>
            </a:pPr>
            <a:endParaRPr lang="cs-CZ"/>
          </a:p>
        </c:txPr>
        <c:crossAx val="264904064"/>
        <c:crosses val="autoZero"/>
        <c:auto val="1"/>
        <c:lblAlgn val="ctr"/>
        <c:lblOffset val="100"/>
        <c:noMultiLvlLbl val="0"/>
      </c:catAx>
      <c:valAx>
        <c:axId val="264904064"/>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64902528"/>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'8.14'!$M$9:$M$24</c:f>
              <c:numCache>
                <c:formatCode>0.0%</c:formatCode>
                <c:ptCount val="16"/>
              </c:numCache>
            </c:numRef>
          </c:cat>
          <c:val>
            <c:numRef>
              <c:f>'8.14'!$M$9:$M$24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'8.14'!$M$26:$M$33</c:f>
              <c:numCache>
                <c:formatCode>#,##0.0</c:formatCode>
                <c:ptCount val="8"/>
              </c:numCache>
            </c:numRef>
          </c:cat>
          <c:val>
            <c:numRef>
              <c:f>'8.14'!$M$26:$M$33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'8.14'!$A$26</c:f>
              <c:strCache>
                <c:ptCount val="1"/>
                <c:pt idx="0">
                  <c:v>Průmysl</c:v>
                </c:pt>
              </c:strCache>
            </c:strRef>
          </c:tx>
          <c:invertIfNegative val="0"/>
          <c:cat>
            <c:strRef>
              <c:f>'8.14'!$B$2:$D$2</c:f>
              <c:strCache>
                <c:ptCount val="3"/>
                <c:pt idx="0">
                  <c:v>Červenec</c:v>
                </c:pt>
                <c:pt idx="1">
                  <c:v>Srpen</c:v>
                </c:pt>
                <c:pt idx="2">
                  <c:v>Září</c:v>
                </c:pt>
              </c:strCache>
            </c:strRef>
          </c:cat>
          <c:val>
            <c:numRef>
              <c:f>('8.14'!$B$26,'8.14'!$D$26,'8.14'!$F$26)</c:f>
              <c:numCache>
                <c:formatCode>#,##0.0</c:formatCode>
                <c:ptCount val="3"/>
                <c:pt idx="0">
                  <c:v>95799.847999999998</c:v>
                </c:pt>
                <c:pt idx="1">
                  <c:v>91604.367999999988</c:v>
                </c:pt>
                <c:pt idx="2">
                  <c:v>114264.01199999999</c:v>
                </c:pt>
              </c:numCache>
            </c:numRef>
          </c:val>
        </c:ser>
        <c:ser>
          <c:idx val="1"/>
          <c:order val="1"/>
          <c:tx>
            <c:strRef>
              <c:f>'8.14'!$A$27</c:f>
              <c:strCache>
                <c:ptCount val="1"/>
                <c:pt idx="0">
                  <c:v>Energetika</c:v>
                </c:pt>
              </c:strCache>
            </c:strRef>
          </c:tx>
          <c:invertIfNegative val="0"/>
          <c:cat>
            <c:strRef>
              <c:f>'8.14'!$B$2:$D$2</c:f>
              <c:strCache>
                <c:ptCount val="3"/>
                <c:pt idx="0">
                  <c:v>Červenec</c:v>
                </c:pt>
                <c:pt idx="1">
                  <c:v>Srpen</c:v>
                </c:pt>
                <c:pt idx="2">
                  <c:v>Září</c:v>
                </c:pt>
              </c:strCache>
            </c:strRef>
          </c:cat>
          <c:val>
            <c:numRef>
              <c:f>('8.14'!$B$27,'8.14'!$D$27,'8.14'!$F$27)</c:f>
              <c:numCache>
                <c:formatCode>#,##0.0</c:formatCode>
                <c:ptCount val="3"/>
                <c:pt idx="0">
                  <c:v>1828.8</c:v>
                </c:pt>
                <c:pt idx="1">
                  <c:v>1793.6</c:v>
                </c:pt>
                <c:pt idx="2">
                  <c:v>1678.8</c:v>
                </c:pt>
              </c:numCache>
            </c:numRef>
          </c:val>
        </c:ser>
        <c:ser>
          <c:idx val="2"/>
          <c:order val="2"/>
          <c:tx>
            <c:strRef>
              <c:f>'8.14'!$A$28</c:f>
              <c:strCache>
                <c:ptCount val="1"/>
                <c:pt idx="0">
                  <c:v>Doprava</c:v>
                </c:pt>
              </c:strCache>
            </c:strRef>
          </c:tx>
          <c:invertIfNegative val="0"/>
          <c:cat>
            <c:strRef>
              <c:f>'8.14'!$B$2:$D$2</c:f>
              <c:strCache>
                <c:ptCount val="3"/>
                <c:pt idx="0">
                  <c:v>Červenec</c:v>
                </c:pt>
                <c:pt idx="1">
                  <c:v>Srpen</c:v>
                </c:pt>
                <c:pt idx="2">
                  <c:v>Září</c:v>
                </c:pt>
              </c:strCache>
            </c:strRef>
          </c:cat>
          <c:val>
            <c:numRef>
              <c:f>('8.14'!$B$28,'8.14'!$D$28,'8.14'!$F$28)</c:f>
              <c:numCache>
                <c:formatCode>#,##0.0</c:formatCode>
                <c:ptCount val="3"/>
                <c:pt idx="0">
                  <c:v>207.97</c:v>
                </c:pt>
                <c:pt idx="1">
                  <c:v>218.52</c:v>
                </c:pt>
                <c:pt idx="2">
                  <c:v>281.95</c:v>
                </c:pt>
              </c:numCache>
            </c:numRef>
          </c:val>
        </c:ser>
        <c:ser>
          <c:idx val="3"/>
          <c:order val="3"/>
          <c:tx>
            <c:strRef>
              <c:f>'8.14'!$A$29</c:f>
              <c:strCache>
                <c:ptCount val="1"/>
                <c:pt idx="0">
                  <c:v>Stavebnictví</c:v>
                </c:pt>
              </c:strCache>
            </c:strRef>
          </c:tx>
          <c:invertIfNegative val="0"/>
          <c:cat>
            <c:strRef>
              <c:f>'8.14'!$B$2:$D$2</c:f>
              <c:strCache>
                <c:ptCount val="3"/>
                <c:pt idx="0">
                  <c:v>Červenec</c:v>
                </c:pt>
                <c:pt idx="1">
                  <c:v>Srpen</c:v>
                </c:pt>
                <c:pt idx="2">
                  <c:v>Září</c:v>
                </c:pt>
              </c:strCache>
            </c:strRef>
          </c:cat>
          <c:val>
            <c:numRef>
              <c:f>('8.14'!$B$29,'8.14'!$D$29,'8.14'!$F$29)</c:f>
              <c:numCache>
                <c:formatCode>#,##0.0</c:formatCode>
                <c:ptCount val="3"/>
                <c:pt idx="0">
                  <c:v>166.66</c:v>
                </c:pt>
                <c:pt idx="1">
                  <c:v>128.04</c:v>
                </c:pt>
                <c:pt idx="2">
                  <c:v>193.95</c:v>
                </c:pt>
              </c:numCache>
            </c:numRef>
          </c:val>
        </c:ser>
        <c:ser>
          <c:idx val="4"/>
          <c:order val="4"/>
          <c:tx>
            <c:strRef>
              <c:f>'8.14'!$A$30</c:f>
              <c:strCache>
                <c:ptCount val="1"/>
                <c:pt idx="0">
                  <c:v>Zemědělství a lesnictví</c:v>
                </c:pt>
              </c:strCache>
            </c:strRef>
          </c:tx>
          <c:invertIfNegative val="0"/>
          <c:cat>
            <c:strRef>
              <c:f>'8.14'!$B$2:$D$2</c:f>
              <c:strCache>
                <c:ptCount val="3"/>
                <c:pt idx="0">
                  <c:v>Červenec</c:v>
                </c:pt>
                <c:pt idx="1">
                  <c:v>Srpen</c:v>
                </c:pt>
                <c:pt idx="2">
                  <c:v>Září</c:v>
                </c:pt>
              </c:strCache>
            </c:strRef>
          </c:cat>
          <c:val>
            <c:numRef>
              <c:f>('8.14'!$B$30,'8.14'!$D$30,'8.14'!$F$30)</c:f>
              <c:numCache>
                <c:formatCode>#,##0.0</c:formatCode>
                <c:ptCount val="3"/>
                <c:pt idx="0">
                  <c:v>650.30999999999995</c:v>
                </c:pt>
                <c:pt idx="1">
                  <c:v>636.16999999999996</c:v>
                </c:pt>
                <c:pt idx="2">
                  <c:v>661.6</c:v>
                </c:pt>
              </c:numCache>
            </c:numRef>
          </c:val>
        </c:ser>
        <c:ser>
          <c:idx val="5"/>
          <c:order val="5"/>
          <c:tx>
            <c:strRef>
              <c:f>'8.14'!$A$31</c:f>
              <c:strCache>
                <c:ptCount val="1"/>
                <c:pt idx="0">
                  <c:v>Domácnosti</c:v>
                </c:pt>
              </c:strCache>
            </c:strRef>
          </c:tx>
          <c:invertIfNegative val="0"/>
          <c:cat>
            <c:strRef>
              <c:f>'8.14'!$B$2:$D$2</c:f>
              <c:strCache>
                <c:ptCount val="3"/>
                <c:pt idx="0">
                  <c:v>Červenec</c:v>
                </c:pt>
                <c:pt idx="1">
                  <c:v>Srpen</c:v>
                </c:pt>
                <c:pt idx="2">
                  <c:v>Září</c:v>
                </c:pt>
              </c:strCache>
            </c:strRef>
          </c:cat>
          <c:val>
            <c:numRef>
              <c:f>('8.14'!$B$31,'8.14'!$D$31,'8.14'!$F$31)</c:f>
              <c:numCache>
                <c:formatCode>#,##0.0</c:formatCode>
                <c:ptCount val="3"/>
                <c:pt idx="0">
                  <c:v>24525.695000000003</c:v>
                </c:pt>
                <c:pt idx="1">
                  <c:v>22747.934000000001</c:v>
                </c:pt>
                <c:pt idx="2">
                  <c:v>35462.382999999994</c:v>
                </c:pt>
              </c:numCache>
            </c:numRef>
          </c:val>
        </c:ser>
        <c:ser>
          <c:idx val="6"/>
          <c:order val="6"/>
          <c:tx>
            <c:strRef>
              <c:f>'8.14'!$A$32</c:f>
              <c:strCache>
                <c:ptCount val="1"/>
                <c:pt idx="0">
                  <c:v>Obchod, služby, školství, zdravotnictví</c:v>
                </c:pt>
              </c:strCache>
            </c:strRef>
          </c:tx>
          <c:invertIfNegative val="0"/>
          <c:cat>
            <c:strRef>
              <c:f>'8.14'!$B$2:$D$2</c:f>
              <c:strCache>
                <c:ptCount val="3"/>
                <c:pt idx="0">
                  <c:v>Červenec</c:v>
                </c:pt>
                <c:pt idx="1">
                  <c:v>Srpen</c:v>
                </c:pt>
                <c:pt idx="2">
                  <c:v>Září</c:v>
                </c:pt>
              </c:strCache>
            </c:strRef>
          </c:cat>
          <c:val>
            <c:numRef>
              <c:f>('8.14'!$B$32,'8.14'!$D$32,'8.14'!$F$32)</c:f>
              <c:numCache>
                <c:formatCode>#,##0.0</c:formatCode>
                <c:ptCount val="3"/>
                <c:pt idx="0">
                  <c:v>9560.5360000000001</c:v>
                </c:pt>
                <c:pt idx="1">
                  <c:v>9665.0930000000008</c:v>
                </c:pt>
                <c:pt idx="2">
                  <c:v>12541.647999999999</c:v>
                </c:pt>
              </c:numCache>
            </c:numRef>
          </c:val>
        </c:ser>
        <c:ser>
          <c:idx val="7"/>
          <c:order val="7"/>
          <c:tx>
            <c:strRef>
              <c:f>'8.14'!$A$33</c:f>
              <c:strCache>
                <c:ptCount val="1"/>
                <c:pt idx="0">
                  <c:v>Ostatní</c:v>
                </c:pt>
              </c:strCache>
            </c:strRef>
          </c:tx>
          <c:invertIfNegative val="0"/>
          <c:cat>
            <c:strRef>
              <c:f>'8.14'!$B$2:$D$2</c:f>
              <c:strCache>
                <c:ptCount val="3"/>
                <c:pt idx="0">
                  <c:v>Červenec</c:v>
                </c:pt>
                <c:pt idx="1">
                  <c:v>Srpen</c:v>
                </c:pt>
                <c:pt idx="2">
                  <c:v>Září</c:v>
                </c:pt>
              </c:strCache>
            </c:strRef>
          </c:cat>
          <c:val>
            <c:numRef>
              <c:f>('8.14'!$B$33,'8.14'!$D$33,'8.14'!$F$33)</c:f>
              <c:numCache>
                <c:formatCode>#,##0.0</c:formatCode>
                <c:ptCount val="3"/>
                <c:pt idx="0">
                  <c:v>0</c:v>
                </c:pt>
                <c:pt idx="1">
                  <c:v>0</c:v>
                </c:pt>
                <c:pt idx="2">
                  <c:v>79.448999999999998</c:v>
                </c:pt>
              </c:numCache>
            </c:numRef>
          </c:val>
        </c:ser>
        <c:dLbls>
          <c:showLegendKey val="0"/>
          <c:showVal val="0"/>
          <c:showCatName val="0"/>
          <c:showSerName val="0"/>
          <c:showPercent val="0"/>
          <c:showBubbleSize val="0"/>
        </c:dLbls>
        <c:gapWidth val="150"/>
        <c:overlap val="100"/>
        <c:axId val="265376896"/>
        <c:axId val="265378432"/>
      </c:barChart>
      <c:catAx>
        <c:axId val="265376896"/>
        <c:scaling>
          <c:orientation val="minMax"/>
        </c:scaling>
        <c:delete val="0"/>
        <c:axPos val="b"/>
        <c:numFmt formatCode="General" sourceLinked="1"/>
        <c:majorTickMark val="none"/>
        <c:minorTickMark val="none"/>
        <c:tickLblPos val="nextTo"/>
        <c:txPr>
          <a:bodyPr/>
          <a:lstStyle/>
          <a:p>
            <a:pPr>
              <a:defRPr sz="900"/>
            </a:pPr>
            <a:endParaRPr lang="cs-CZ"/>
          </a:p>
        </c:txPr>
        <c:crossAx val="265378432"/>
        <c:crosses val="autoZero"/>
        <c:auto val="1"/>
        <c:lblAlgn val="ctr"/>
        <c:lblOffset val="100"/>
        <c:noMultiLvlLbl val="0"/>
      </c:catAx>
      <c:valAx>
        <c:axId val="265378432"/>
        <c:scaling>
          <c:orientation val="minMax"/>
          <c:max val="2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65376896"/>
        <c:crosses val="autoZero"/>
        <c:crossBetween val="between"/>
        <c:majorUnit val="5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 krajích ČR </a:t>
            </a:r>
            <a:r>
              <a:rPr lang="en-US" sz="1000"/>
              <a:t>[</a:t>
            </a:r>
            <a:r>
              <a:rPr lang="cs-CZ" sz="1000"/>
              <a:t>TJ</a:t>
            </a:r>
            <a:r>
              <a:rPr lang="en-US" sz="1000"/>
              <a:t>]</a:t>
            </a:r>
          </a:p>
        </c:rich>
      </c:tx>
      <c:layout/>
      <c:overlay val="0"/>
    </c:title>
    <c:autoTitleDeleted val="0"/>
    <c:plotArea>
      <c:layout>
        <c:manualLayout>
          <c:layoutTarget val="inner"/>
          <c:xMode val="edge"/>
          <c:yMode val="edge"/>
          <c:x val="4.5996108930792527E-2"/>
          <c:y val="0.11518229385634159"/>
          <c:w val="0.94077636128817232"/>
          <c:h val="0.81844075420015616"/>
        </c:manualLayout>
      </c:layout>
      <c:barChart>
        <c:barDir val="col"/>
        <c:grouping val="stacked"/>
        <c:varyColors val="0"/>
        <c:ser>
          <c:idx val="0"/>
          <c:order val="0"/>
          <c:tx>
            <c:strRef>
              <c:f>'5.3'!$A$5</c:f>
              <c:strCache>
                <c:ptCount val="1"/>
                <c:pt idx="0">
                  <c:v>Biomasa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145.338988</c:v>
                </c:pt>
                <c:pt idx="2">
                  <c:v>53.830970000000001</c:v>
                </c:pt>
                <c:pt idx="3">
                  <c:v>34.315643000000001</c:v>
                </c:pt>
                <c:pt idx="4">
                  <c:v>27.200400000000002</c:v>
                </c:pt>
                <c:pt idx="5">
                  <c:v>40.713730000000005</c:v>
                </c:pt>
                <c:pt idx="6">
                  <c:v>3.5800000000000003E-3</c:v>
                </c:pt>
                <c:pt idx="7">
                  <c:v>120.061256</c:v>
                </c:pt>
                <c:pt idx="8">
                  <c:v>19.061869000000002</c:v>
                </c:pt>
                <c:pt idx="9">
                  <c:v>2.6348450000000003</c:v>
                </c:pt>
                <c:pt idx="10">
                  <c:v>53.033435000000011</c:v>
                </c:pt>
                <c:pt idx="11">
                  <c:v>63.484823000000006</c:v>
                </c:pt>
                <c:pt idx="12">
                  <c:v>186.45116000000004</c:v>
                </c:pt>
                <c:pt idx="13">
                  <c:v>6.3275100000000002</c:v>
                </c:pt>
              </c:numCache>
            </c:numRef>
          </c:val>
        </c:ser>
        <c:ser>
          <c:idx val="1"/>
          <c:order val="1"/>
          <c:tx>
            <c:strRef>
              <c:f>'5.3'!$A$6</c:f>
              <c:strCache>
                <c:ptCount val="1"/>
                <c:pt idx="0">
                  <c:v>Bioplyn</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6.9489999999999998</c:v>
                </c:pt>
                <c:pt idx="1">
                  <c:v>9.3703780000000005</c:v>
                </c:pt>
                <c:pt idx="2">
                  <c:v>9.0770400000000002</c:v>
                </c:pt>
                <c:pt idx="3">
                  <c:v>1.403</c:v>
                </c:pt>
                <c:pt idx="4">
                  <c:v>10.318112999999999</c:v>
                </c:pt>
                <c:pt idx="5">
                  <c:v>10.663895999999999</c:v>
                </c:pt>
                <c:pt idx="6">
                  <c:v>3.0305699999999995</c:v>
                </c:pt>
                <c:pt idx="7">
                  <c:v>0</c:v>
                </c:pt>
                <c:pt idx="8">
                  <c:v>5.0144099999999998</c:v>
                </c:pt>
                <c:pt idx="9">
                  <c:v>4.1306640000000003</c:v>
                </c:pt>
                <c:pt idx="10">
                  <c:v>8.5355360000000005</c:v>
                </c:pt>
                <c:pt idx="11">
                  <c:v>5.6262299999999996</c:v>
                </c:pt>
                <c:pt idx="12">
                  <c:v>4.6097000000000001</c:v>
                </c:pt>
                <c:pt idx="13">
                  <c:v>1.1938499999999999</c:v>
                </c:pt>
              </c:numCache>
            </c:numRef>
          </c:val>
        </c:ser>
        <c:ser>
          <c:idx val="2"/>
          <c:order val="2"/>
          <c:tx>
            <c:strRef>
              <c:f>'5.3'!$A$7</c:f>
              <c:strCache>
                <c:ptCount val="1"/>
                <c:pt idx="0">
                  <c:v>Černé uhlí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0</c:v>
                </c:pt>
                <c:pt idx="3">
                  <c:v>0</c:v>
                </c:pt>
                <c:pt idx="4">
                  <c:v>0</c:v>
                </c:pt>
                <c:pt idx="5">
                  <c:v>0</c:v>
                </c:pt>
                <c:pt idx="6">
                  <c:v>0</c:v>
                </c:pt>
                <c:pt idx="7">
                  <c:v>662.54140400000017</c:v>
                </c:pt>
                <c:pt idx="8">
                  <c:v>27.575384</c:v>
                </c:pt>
                <c:pt idx="9">
                  <c:v>21.882643000000005</c:v>
                </c:pt>
                <c:pt idx="10">
                  <c:v>0</c:v>
                </c:pt>
                <c:pt idx="11">
                  <c:v>0</c:v>
                </c:pt>
                <c:pt idx="12">
                  <c:v>0.37285000000000001</c:v>
                </c:pt>
                <c:pt idx="13">
                  <c:v>53.888919999999999</c:v>
                </c:pt>
              </c:numCache>
            </c:numRef>
          </c:val>
        </c:ser>
        <c:ser>
          <c:idx val="3"/>
          <c:order val="3"/>
          <c:tx>
            <c:strRef>
              <c:f>'5.3'!$A$8</c:f>
              <c:strCache>
                <c:ptCount val="1"/>
                <c:pt idx="0">
                  <c:v>Elektrická energie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0.58299999999999996</c:v>
                </c:pt>
                <c:pt idx="1">
                  <c:v>1.748E-3</c:v>
                </c:pt>
                <c:pt idx="2">
                  <c:v>2.0745999999999998</c:v>
                </c:pt>
                <c:pt idx="3">
                  <c:v>3.6399999999999996E-3</c:v>
                </c:pt>
                <c:pt idx="4">
                  <c:v>1.4E-2</c:v>
                </c:pt>
                <c:pt idx="5">
                  <c:v>0</c:v>
                </c:pt>
                <c:pt idx="6">
                  <c:v>0</c:v>
                </c:pt>
                <c:pt idx="7">
                  <c:v>4.5420999999999996E-2</c:v>
                </c:pt>
                <c:pt idx="8">
                  <c:v>7.7779000000000001E-2</c:v>
                </c:pt>
                <c:pt idx="9">
                  <c:v>0</c:v>
                </c:pt>
                <c:pt idx="10">
                  <c:v>0.83448999999999984</c:v>
                </c:pt>
                <c:pt idx="11">
                  <c:v>0</c:v>
                </c:pt>
                <c:pt idx="12">
                  <c:v>0</c:v>
                </c:pt>
                <c:pt idx="13">
                  <c:v>0.2576</c:v>
                </c:pt>
              </c:numCache>
            </c:numRef>
          </c:val>
        </c:ser>
        <c:ser>
          <c:idx val="4"/>
          <c:order val="4"/>
          <c:tx>
            <c:strRef>
              <c:f>'5.3'!$A$9</c:f>
              <c:strCache>
                <c:ptCount val="1"/>
                <c:pt idx="0">
                  <c:v>Energie prostředí (tepelné čerpadlo)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0.28899999999999998</c:v>
                </c:pt>
                <c:pt idx="1">
                  <c:v>1.5899999999999998E-3</c:v>
                </c:pt>
                <c:pt idx="2">
                  <c:v>1.55E-2</c:v>
                </c:pt>
                <c:pt idx="3">
                  <c:v>0.7182099999999999</c:v>
                </c:pt>
                <c:pt idx="4">
                  <c:v>0</c:v>
                </c:pt>
                <c:pt idx="5">
                  <c:v>0</c:v>
                </c:pt>
                <c:pt idx="6">
                  <c:v>0</c:v>
                </c:pt>
                <c:pt idx="7">
                  <c:v>0</c:v>
                </c:pt>
                <c:pt idx="8">
                  <c:v>0</c:v>
                </c:pt>
                <c:pt idx="9">
                  <c:v>0</c:v>
                </c:pt>
                <c:pt idx="10">
                  <c:v>0</c:v>
                </c:pt>
                <c:pt idx="11">
                  <c:v>0</c:v>
                </c:pt>
                <c:pt idx="12">
                  <c:v>0.48576000000000003</c:v>
                </c:pt>
                <c:pt idx="13">
                  <c:v>0</c:v>
                </c:pt>
              </c:numCache>
            </c:numRef>
          </c:val>
        </c:ser>
        <c:ser>
          <c:idx val="5"/>
          <c:order val="5"/>
          <c:tx>
            <c:strRef>
              <c:f>'5.3'!$A$10</c:f>
              <c:strCache>
                <c:ptCount val="1"/>
                <c:pt idx="0">
                  <c:v>Energie Slunce (solární kolektor)</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6.8000000000000005E-2</c:v>
                </c:pt>
                <c:pt idx="3">
                  <c:v>2.4910000000000002E-2</c:v>
                </c:pt>
                <c:pt idx="4">
                  <c:v>6.3E-2</c:v>
                </c:pt>
                <c:pt idx="5">
                  <c:v>0</c:v>
                </c:pt>
                <c:pt idx="6">
                  <c:v>0</c:v>
                </c:pt>
                <c:pt idx="7">
                  <c:v>0</c:v>
                </c:pt>
                <c:pt idx="8">
                  <c:v>0</c:v>
                </c:pt>
                <c:pt idx="9">
                  <c:v>0</c:v>
                </c:pt>
                <c:pt idx="10">
                  <c:v>0</c:v>
                </c:pt>
                <c:pt idx="11">
                  <c:v>0</c:v>
                </c:pt>
                <c:pt idx="12">
                  <c:v>3.1799999999999995E-2</c:v>
                </c:pt>
                <c:pt idx="13">
                  <c:v>0</c:v>
                </c:pt>
              </c:numCache>
            </c:numRef>
          </c:val>
        </c:ser>
        <c:ser>
          <c:idx val="6"/>
          <c:order val="6"/>
          <c:tx>
            <c:strRef>
              <c:f>'5.3'!$A$11</c:f>
              <c:strCache>
                <c:ptCount val="1"/>
                <c:pt idx="0">
                  <c:v>Hnědé uhlí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293.596678</c:v>
                </c:pt>
                <c:pt idx="2">
                  <c:v>0.40600000000000003</c:v>
                </c:pt>
                <c:pt idx="3">
                  <c:v>247.36963</c:v>
                </c:pt>
                <c:pt idx="4">
                  <c:v>5.4921980000000001</c:v>
                </c:pt>
                <c:pt idx="5">
                  <c:v>184.17003000000003</c:v>
                </c:pt>
                <c:pt idx="6">
                  <c:v>7.6074780000000004</c:v>
                </c:pt>
                <c:pt idx="7">
                  <c:v>30.346113000000003</c:v>
                </c:pt>
                <c:pt idx="8">
                  <c:v>175.45056199999996</c:v>
                </c:pt>
                <c:pt idx="9">
                  <c:v>195.12610600000002</c:v>
                </c:pt>
                <c:pt idx="10">
                  <c:v>203.57342600000001</c:v>
                </c:pt>
                <c:pt idx="11">
                  <c:v>1031.7305210000002</c:v>
                </c:pt>
                <c:pt idx="12">
                  <c:v>1259.5255900000002</c:v>
                </c:pt>
                <c:pt idx="13">
                  <c:v>288.28052699999995</c:v>
                </c:pt>
              </c:numCache>
            </c:numRef>
          </c:val>
        </c:ser>
        <c:ser>
          <c:idx val="7"/>
          <c:order val="7"/>
          <c:tx>
            <c:strRef>
              <c:f>'5.3'!$A$12</c:f>
              <c:strCache>
                <c:ptCount val="1"/>
                <c:pt idx="0">
                  <c:v>Jaderné palivo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16.704709999999999</c:v>
                </c:pt>
                <c:pt idx="2">
                  <c:v>0</c:v>
                </c:pt>
                <c:pt idx="3">
                  <c:v>0</c:v>
                </c:pt>
                <c:pt idx="4">
                  <c:v>4.2029700000000005</c:v>
                </c:pt>
                <c:pt idx="5">
                  <c:v>0</c:v>
                </c:pt>
                <c:pt idx="6">
                  <c:v>0</c:v>
                </c:pt>
                <c:pt idx="7">
                  <c:v>0</c:v>
                </c:pt>
                <c:pt idx="8">
                  <c:v>0</c:v>
                </c:pt>
                <c:pt idx="9">
                  <c:v>0</c:v>
                </c:pt>
                <c:pt idx="10">
                  <c:v>0</c:v>
                </c:pt>
                <c:pt idx="11">
                  <c:v>0</c:v>
                </c:pt>
                <c:pt idx="12">
                  <c:v>0</c:v>
                </c:pt>
                <c:pt idx="13">
                  <c:v>0</c:v>
                </c:pt>
              </c:numCache>
            </c:numRef>
          </c:val>
        </c:ser>
        <c:ser>
          <c:idx val="8"/>
          <c:order val="8"/>
          <c:tx>
            <c:strRef>
              <c:f>'5.3'!$A$13</c:f>
              <c:strCache>
                <c:ptCount val="1"/>
                <c:pt idx="0">
                  <c:v>Koks</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4.2290000000000001E-3</c:v>
                </c:pt>
                <c:pt idx="8">
                  <c:v>0</c:v>
                </c:pt>
                <c:pt idx="9">
                  <c:v>0</c:v>
                </c:pt>
                <c:pt idx="10">
                  <c:v>0</c:v>
                </c:pt>
                <c:pt idx="11">
                  <c:v>0</c:v>
                </c:pt>
                <c:pt idx="12">
                  <c:v>0</c:v>
                </c:pt>
                <c:pt idx="13">
                  <c:v>0</c:v>
                </c:pt>
              </c:numCache>
            </c:numRef>
          </c:val>
        </c:ser>
        <c:ser>
          <c:idx val="9"/>
          <c:order val="9"/>
          <c:tx>
            <c:strRef>
              <c:f>'5.3'!$A$14</c:f>
              <c:strCache>
                <c:ptCount val="1"/>
                <c:pt idx="0">
                  <c:v>Odpadní teplo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4.9479899999999999</c:v>
                </c:pt>
                <c:pt idx="3">
                  <c:v>8.1310000000000007E-2</c:v>
                </c:pt>
                <c:pt idx="4">
                  <c:v>5.6714529999999996</c:v>
                </c:pt>
                <c:pt idx="5">
                  <c:v>0</c:v>
                </c:pt>
                <c:pt idx="6">
                  <c:v>0.34539999999999998</c:v>
                </c:pt>
                <c:pt idx="7">
                  <c:v>22.135800000000003</c:v>
                </c:pt>
                <c:pt idx="8">
                  <c:v>0</c:v>
                </c:pt>
                <c:pt idx="9">
                  <c:v>0</c:v>
                </c:pt>
                <c:pt idx="10">
                  <c:v>0</c:v>
                </c:pt>
                <c:pt idx="11">
                  <c:v>120.93546099999999</c:v>
                </c:pt>
                <c:pt idx="12">
                  <c:v>6.0999999999999999E-2</c:v>
                </c:pt>
                <c:pt idx="13">
                  <c:v>2.7050000000000001</c:v>
                </c:pt>
              </c:numCache>
            </c:numRef>
          </c:val>
        </c:ser>
        <c:ser>
          <c:idx val="10"/>
          <c:order val="10"/>
          <c:tx>
            <c:strRef>
              <c:f>'5.3'!$A$15</c:f>
              <c:strCache>
                <c:ptCount val="1"/>
                <c:pt idx="0">
                  <c:v>Ostatní kapalná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7.05</c:v>
                </c:pt>
                <c:pt idx="2">
                  <c:v>0</c:v>
                </c:pt>
                <c:pt idx="3">
                  <c:v>0</c:v>
                </c:pt>
                <c:pt idx="4">
                  <c:v>0</c:v>
                </c:pt>
                <c:pt idx="5">
                  <c:v>0</c:v>
                </c:pt>
                <c:pt idx="6">
                  <c:v>0</c:v>
                </c:pt>
                <c:pt idx="7">
                  <c:v>0</c:v>
                </c:pt>
                <c:pt idx="8">
                  <c:v>9.6922999999999995E-2</c:v>
                </c:pt>
                <c:pt idx="9">
                  <c:v>0</c:v>
                </c:pt>
                <c:pt idx="10">
                  <c:v>0</c:v>
                </c:pt>
                <c:pt idx="11">
                  <c:v>4.1049120000000006</c:v>
                </c:pt>
                <c:pt idx="12">
                  <c:v>0</c:v>
                </c:pt>
                <c:pt idx="13">
                  <c:v>3.4</c:v>
                </c:pt>
              </c:numCache>
            </c:numRef>
          </c:val>
        </c:ser>
        <c:ser>
          <c:idx val="11"/>
          <c:order val="11"/>
          <c:tx>
            <c:strRef>
              <c:f>'5.3'!$A$16</c:f>
              <c:strCache>
                <c:ptCount val="1"/>
                <c:pt idx="0">
                  <c:v>Ostatní pevná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151.863</c:v>
                </c:pt>
                <c:pt idx="1">
                  <c:v>2.19</c:v>
                </c:pt>
                <c:pt idx="2">
                  <c:v>309.88499999999999</c:v>
                </c:pt>
                <c:pt idx="3">
                  <c:v>0</c:v>
                </c:pt>
                <c:pt idx="4">
                  <c:v>0.39900000000000002</c:v>
                </c:pt>
                <c:pt idx="5">
                  <c:v>0</c:v>
                </c:pt>
                <c:pt idx="6">
                  <c:v>75.070999999999998</c:v>
                </c:pt>
                <c:pt idx="7">
                  <c:v>0.59099999999999997</c:v>
                </c:pt>
                <c:pt idx="8">
                  <c:v>0</c:v>
                </c:pt>
                <c:pt idx="9">
                  <c:v>0</c:v>
                </c:pt>
                <c:pt idx="10">
                  <c:v>27.600722000000001</c:v>
                </c:pt>
                <c:pt idx="11">
                  <c:v>24.606000000000002</c:v>
                </c:pt>
                <c:pt idx="12">
                  <c:v>6.4223599999999994</c:v>
                </c:pt>
                <c:pt idx="13">
                  <c:v>6.2141999999999999</c:v>
                </c:pt>
              </c:numCache>
            </c:numRef>
          </c:val>
        </c:ser>
        <c:ser>
          <c:idx val="12"/>
          <c:order val="12"/>
          <c:tx>
            <c:strRef>
              <c:f>'5.3'!$A$17</c:f>
              <c:strCache>
                <c:ptCount val="1"/>
                <c:pt idx="0">
                  <c:v>Ostatní plyny</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8.2585000000000006E-2</c:v>
                </c:pt>
                <c:pt idx="2">
                  <c:v>0</c:v>
                </c:pt>
                <c:pt idx="3">
                  <c:v>17.239270000000001</c:v>
                </c:pt>
                <c:pt idx="4">
                  <c:v>0</c:v>
                </c:pt>
                <c:pt idx="5">
                  <c:v>0</c:v>
                </c:pt>
                <c:pt idx="6">
                  <c:v>0</c:v>
                </c:pt>
                <c:pt idx="7">
                  <c:v>468.16043400000007</c:v>
                </c:pt>
                <c:pt idx="8">
                  <c:v>0</c:v>
                </c:pt>
                <c:pt idx="9">
                  <c:v>0</c:v>
                </c:pt>
                <c:pt idx="10">
                  <c:v>1.7999999999999999E-2</c:v>
                </c:pt>
                <c:pt idx="11">
                  <c:v>272.91654000000005</c:v>
                </c:pt>
                <c:pt idx="12">
                  <c:v>59.381999999999998</c:v>
                </c:pt>
                <c:pt idx="13">
                  <c:v>12.638</c:v>
                </c:pt>
              </c:numCache>
            </c:numRef>
          </c:val>
        </c:ser>
        <c:ser>
          <c:idx val="13"/>
          <c:order val="13"/>
          <c:tx>
            <c:strRef>
              <c:f>'5.3'!$A$18</c:f>
              <c:strCache>
                <c:ptCount val="1"/>
                <c:pt idx="0">
                  <c:v>Ostatní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14"/>
          <c:order val="14"/>
          <c:tx>
            <c:strRef>
              <c:f>'5.3'!$A$19</c:f>
              <c:strCache>
                <c:ptCount val="1"/>
                <c:pt idx="0">
                  <c:v>Topné oleje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0</c:v>
                </c:pt>
                <c:pt idx="1">
                  <c:v>3.9639500000000001</c:v>
                </c:pt>
                <c:pt idx="2">
                  <c:v>1.1444000000000001E-2</c:v>
                </c:pt>
                <c:pt idx="3">
                  <c:v>0</c:v>
                </c:pt>
                <c:pt idx="4">
                  <c:v>2.5</c:v>
                </c:pt>
                <c:pt idx="5">
                  <c:v>0</c:v>
                </c:pt>
                <c:pt idx="6">
                  <c:v>0</c:v>
                </c:pt>
                <c:pt idx="7">
                  <c:v>0.785076</c:v>
                </c:pt>
                <c:pt idx="8">
                  <c:v>2.8260590000000003</c:v>
                </c:pt>
                <c:pt idx="9">
                  <c:v>7.0720000000000005E-2</c:v>
                </c:pt>
                <c:pt idx="10">
                  <c:v>3.2250779999999999</c:v>
                </c:pt>
                <c:pt idx="11">
                  <c:v>2.6629499999999999</c:v>
                </c:pt>
                <c:pt idx="12">
                  <c:v>3.2641680000000002</c:v>
                </c:pt>
                <c:pt idx="13">
                  <c:v>0.14577000000000001</c:v>
                </c:pt>
              </c:numCache>
            </c:numRef>
          </c:val>
        </c:ser>
        <c:ser>
          <c:idx val="15"/>
          <c:order val="15"/>
          <c:tx>
            <c:strRef>
              <c:f>'5.3'!$A$20</c:f>
              <c:strCache>
                <c:ptCount val="1"/>
                <c:pt idx="0">
                  <c:v>Zemní plyn</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336.96871999999991</c:v>
                </c:pt>
                <c:pt idx="1">
                  <c:v>57.254301000000005</c:v>
                </c:pt>
                <c:pt idx="2">
                  <c:v>203.64044063299917</c:v>
                </c:pt>
                <c:pt idx="3">
                  <c:v>66.766118624000015</c:v>
                </c:pt>
                <c:pt idx="4">
                  <c:v>59.782773000000006</c:v>
                </c:pt>
                <c:pt idx="5">
                  <c:v>113.59117099999999</c:v>
                </c:pt>
                <c:pt idx="6">
                  <c:v>114.48893759322324</c:v>
                </c:pt>
                <c:pt idx="7">
                  <c:v>158.92865100000003</c:v>
                </c:pt>
                <c:pt idx="8">
                  <c:v>92.512676999999996</c:v>
                </c:pt>
                <c:pt idx="9">
                  <c:v>41.081736693401801</c:v>
                </c:pt>
                <c:pt idx="10">
                  <c:v>57.270200000000024</c:v>
                </c:pt>
                <c:pt idx="11">
                  <c:v>869.87071199999991</c:v>
                </c:pt>
                <c:pt idx="12">
                  <c:v>132.71977900000002</c:v>
                </c:pt>
                <c:pt idx="13">
                  <c:v>80.456626</c:v>
                </c:pt>
              </c:numCache>
            </c:numRef>
          </c:val>
        </c:ser>
        <c:dLbls>
          <c:showLegendKey val="0"/>
          <c:showVal val="0"/>
          <c:showCatName val="0"/>
          <c:showSerName val="0"/>
          <c:showPercent val="0"/>
          <c:showBubbleSize val="0"/>
        </c:dLbls>
        <c:gapWidth val="104"/>
        <c:overlap val="100"/>
        <c:axId val="205348224"/>
        <c:axId val="205358208"/>
      </c:barChart>
      <c:catAx>
        <c:axId val="205348224"/>
        <c:scaling>
          <c:orientation val="minMax"/>
        </c:scaling>
        <c:delete val="0"/>
        <c:axPos val="b"/>
        <c:majorTickMark val="none"/>
        <c:minorTickMark val="none"/>
        <c:tickLblPos val="low"/>
        <c:txPr>
          <a:bodyPr rot="0" vert="horz"/>
          <a:lstStyle/>
          <a:p>
            <a:pPr>
              <a:defRPr sz="900"/>
            </a:pPr>
            <a:endParaRPr lang="cs-CZ"/>
          </a:p>
        </c:txPr>
        <c:crossAx val="205358208"/>
        <c:crosses val="autoZero"/>
        <c:auto val="1"/>
        <c:lblAlgn val="ctr"/>
        <c:lblOffset val="100"/>
        <c:noMultiLvlLbl val="0"/>
      </c:catAx>
      <c:valAx>
        <c:axId val="205358208"/>
        <c:scaling>
          <c:orientation val="minMax"/>
          <c:max val="2500"/>
        </c:scaling>
        <c:delete val="0"/>
        <c:axPos val="l"/>
        <c:majorGridlines/>
        <c:numFmt formatCode="#,##0" sourceLinked="0"/>
        <c:majorTickMark val="out"/>
        <c:minorTickMark val="none"/>
        <c:tickLblPos val="nextTo"/>
        <c:spPr>
          <a:ln>
            <a:noFill/>
          </a:ln>
        </c:spPr>
        <c:txPr>
          <a:bodyPr/>
          <a:lstStyle/>
          <a:p>
            <a:pPr>
              <a:defRPr sz="900"/>
            </a:pPr>
            <a:endParaRPr lang="cs-CZ"/>
          </a:p>
        </c:txPr>
        <c:crossAx val="2053482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'8.14'!$G$38</c:f>
              <c:strCache>
                <c:ptCount val="1"/>
                <c:pt idx="0">
                  <c:v>dodávkách ČR</c:v>
                </c:pt>
              </c:strCache>
            </c:strRef>
          </c:tx>
          <c:invertIfNegative val="0"/>
          <c:val>
            <c:numRef>
              <c:f>'8.14'!$H$38</c:f>
              <c:numCache>
                <c:formatCode>0.0%</c:formatCode>
                <c:ptCount val="1"/>
                <c:pt idx="0">
                  <c:v>4.7650166416662795E-2</c:v>
                </c:pt>
              </c:numCache>
            </c:numRef>
          </c:val>
        </c:ser>
        <c:ser>
          <c:idx val="1"/>
          <c:order val="1"/>
          <c:tx>
            <c:strRef>
              <c:f>'8.14'!$G$37</c:f>
              <c:strCache>
                <c:ptCount val="1"/>
                <c:pt idx="0">
                  <c:v>výrobě</c:v>
                </c:pt>
              </c:strCache>
            </c:strRef>
          </c:tx>
          <c:invertIfNegative val="0"/>
          <c:val>
            <c:numRef>
              <c:f>'8.14'!$H$37</c:f>
              <c:numCache>
                <c:formatCode>0.0%</c:formatCode>
                <c:ptCount val="1"/>
                <c:pt idx="0">
                  <c:v>4.6227717033528695E-2</c:v>
                </c:pt>
              </c:numCache>
            </c:numRef>
          </c:val>
        </c:ser>
        <c:ser>
          <c:idx val="0"/>
          <c:order val="2"/>
          <c:tx>
            <c:strRef>
              <c:f>'8.14'!$G$36</c:f>
              <c:strCache>
                <c:ptCount val="1"/>
                <c:pt idx="0">
                  <c:v>instalovaném výkonu</c:v>
                </c:pt>
              </c:strCache>
            </c:strRef>
          </c:tx>
          <c:invertIfNegative val="0"/>
          <c:val>
            <c:numRef>
              <c:f>'8.14'!$H$36</c:f>
              <c:numCache>
                <c:formatCode>0.0%</c:formatCode>
                <c:ptCount val="1"/>
                <c:pt idx="0">
                  <c:v>2.9825663429377598E-2</c:v>
                </c:pt>
              </c:numCache>
            </c:numRef>
          </c:val>
        </c:ser>
        <c:dLbls>
          <c:showLegendKey val="0"/>
          <c:showVal val="0"/>
          <c:showCatName val="0"/>
          <c:showSerName val="0"/>
          <c:showPercent val="0"/>
          <c:showBubbleSize val="0"/>
        </c:dLbls>
        <c:gapWidth val="150"/>
        <c:axId val="267071488"/>
        <c:axId val="267073024"/>
      </c:barChart>
      <c:catAx>
        <c:axId val="267071488"/>
        <c:scaling>
          <c:orientation val="minMax"/>
        </c:scaling>
        <c:delete val="1"/>
        <c:axPos val="l"/>
        <c:numFmt formatCode="0.0%" sourceLinked="1"/>
        <c:majorTickMark val="none"/>
        <c:minorTickMark val="none"/>
        <c:tickLblPos val="nextTo"/>
        <c:crossAx val="267073024"/>
        <c:crosses val="autoZero"/>
        <c:auto val="1"/>
        <c:lblAlgn val="ctr"/>
        <c:lblOffset val="100"/>
        <c:noMultiLvlLbl val="0"/>
      </c:catAx>
      <c:valAx>
        <c:axId val="26707302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67071488"/>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'8.14'!$A$9</c:f>
              <c:strCache>
                <c:ptCount val="1"/>
                <c:pt idx="0">
                  <c:v>Biomasa</c:v>
                </c:pt>
              </c:strCache>
            </c:strRef>
          </c:tx>
          <c:invertIfNegative val="0"/>
          <c:cat>
            <c:strRef>
              <c:f>'8.14'!$B$2:$D$2</c:f>
              <c:strCache>
                <c:ptCount val="3"/>
                <c:pt idx="0">
                  <c:v>Červenec</c:v>
                </c:pt>
                <c:pt idx="1">
                  <c:v>Srpen</c:v>
                </c:pt>
                <c:pt idx="2">
                  <c:v>Září</c:v>
                </c:pt>
              </c:strCache>
            </c:strRef>
          </c:cat>
          <c:val>
            <c:numRef>
              <c:f>('8.14'!$B$9,'8.14'!$D$9,'8.14'!$F$9)</c:f>
              <c:numCache>
                <c:formatCode>#,##0.0</c:formatCode>
                <c:ptCount val="3"/>
                <c:pt idx="0">
                  <c:v>1503.77</c:v>
                </c:pt>
                <c:pt idx="1">
                  <c:v>2291.23</c:v>
                </c:pt>
                <c:pt idx="2">
                  <c:v>2532.5100000000002</c:v>
                </c:pt>
              </c:numCache>
            </c:numRef>
          </c:val>
        </c:ser>
        <c:ser>
          <c:idx val="1"/>
          <c:order val="1"/>
          <c:tx>
            <c:strRef>
              <c:f>'8.14'!$A$10</c:f>
              <c:strCache>
                <c:ptCount val="1"/>
                <c:pt idx="0">
                  <c:v>Bioplyn</c:v>
                </c:pt>
              </c:strCache>
            </c:strRef>
          </c:tx>
          <c:invertIfNegative val="0"/>
          <c:cat>
            <c:strRef>
              <c:f>'8.14'!$B$2:$D$2</c:f>
              <c:strCache>
                <c:ptCount val="3"/>
                <c:pt idx="0">
                  <c:v>Červenec</c:v>
                </c:pt>
                <c:pt idx="1">
                  <c:v>Srpen</c:v>
                </c:pt>
                <c:pt idx="2">
                  <c:v>Září</c:v>
                </c:pt>
              </c:strCache>
            </c:strRef>
          </c:cat>
          <c:val>
            <c:numRef>
              <c:f>('8.14'!$B$10,'8.14'!$D$10,'8.14'!$F$10)</c:f>
              <c:numCache>
                <c:formatCode>#,##0.0</c:formatCode>
                <c:ptCount val="3"/>
                <c:pt idx="0">
                  <c:v>392.84000000000003</c:v>
                </c:pt>
                <c:pt idx="1">
                  <c:v>390.09</c:v>
                </c:pt>
                <c:pt idx="2">
                  <c:v>410.92</c:v>
                </c:pt>
              </c:numCache>
            </c:numRef>
          </c:val>
        </c:ser>
        <c:ser>
          <c:idx val="2"/>
          <c:order val="2"/>
          <c:tx>
            <c:strRef>
              <c:f>'8.14'!$A$11</c:f>
              <c:strCache>
                <c:ptCount val="1"/>
                <c:pt idx="0">
                  <c:v>Černé uhlí</c:v>
                </c:pt>
              </c:strCache>
            </c:strRef>
          </c:tx>
          <c:invertIfNegative val="0"/>
          <c:cat>
            <c:strRef>
              <c:f>'8.14'!$B$2:$D$2</c:f>
              <c:strCache>
                <c:ptCount val="3"/>
                <c:pt idx="0">
                  <c:v>Červenec</c:v>
                </c:pt>
                <c:pt idx="1">
                  <c:v>Srpen</c:v>
                </c:pt>
                <c:pt idx="2">
                  <c:v>Září</c:v>
                </c:pt>
              </c:strCache>
            </c:strRef>
          </c:cat>
          <c:val>
            <c:numRef>
              <c:f>('8.14'!$B$11,'8.14'!$D$11,'8.14'!$F$11)</c:f>
              <c:numCache>
                <c:formatCode>#,##0.0</c:formatCode>
                <c:ptCount val="3"/>
                <c:pt idx="0">
                  <c:v>18009.689999999999</c:v>
                </c:pt>
                <c:pt idx="1">
                  <c:v>15553.98</c:v>
                </c:pt>
                <c:pt idx="2">
                  <c:v>20325.25</c:v>
                </c:pt>
              </c:numCache>
            </c:numRef>
          </c:val>
        </c:ser>
        <c:ser>
          <c:idx val="3"/>
          <c:order val="3"/>
          <c:tx>
            <c:strRef>
              <c:f>'8.14'!$A$12</c:f>
              <c:strCache>
                <c:ptCount val="1"/>
                <c:pt idx="0">
                  <c:v>Elektrická energie</c:v>
                </c:pt>
              </c:strCache>
            </c:strRef>
          </c:tx>
          <c:invertIfNegative val="0"/>
          <c:cat>
            <c:strRef>
              <c:f>'8.14'!$B$2:$D$2</c:f>
              <c:strCache>
                <c:ptCount val="3"/>
                <c:pt idx="0">
                  <c:v>Červenec</c:v>
                </c:pt>
                <c:pt idx="1">
                  <c:v>Srpen</c:v>
                </c:pt>
                <c:pt idx="2">
                  <c:v>Září</c:v>
                </c:pt>
              </c:strCache>
            </c:strRef>
          </c:cat>
          <c:val>
            <c:numRef>
              <c:f>('8.14'!$B$12,'8.14'!$D$12,'8.14'!$F$12)</c:f>
              <c:numCache>
                <c:formatCode>#,##0.0</c:formatCode>
                <c:ptCount val="3"/>
                <c:pt idx="0">
                  <c:v>93.4</c:v>
                </c:pt>
                <c:pt idx="1">
                  <c:v>81.5</c:v>
                </c:pt>
                <c:pt idx="2">
                  <c:v>82.7</c:v>
                </c:pt>
              </c:numCache>
            </c:numRef>
          </c:val>
        </c:ser>
        <c:ser>
          <c:idx val="4"/>
          <c:order val="4"/>
          <c:tx>
            <c:strRef>
              <c:f>'8.14'!$A$13</c:f>
              <c:strCache>
                <c:ptCount val="1"/>
                <c:pt idx="0">
                  <c:v>Energie prostředí (tepelné čerpadlo)</c:v>
                </c:pt>
              </c:strCache>
            </c:strRef>
          </c:tx>
          <c:invertIfNegative val="0"/>
          <c:cat>
            <c:strRef>
              <c:f>'8.14'!$B$2:$D$2</c:f>
              <c:strCache>
                <c:ptCount val="3"/>
                <c:pt idx="0">
                  <c:v>Červenec</c:v>
                </c:pt>
                <c:pt idx="1">
                  <c:v>Srpen</c:v>
                </c:pt>
                <c:pt idx="2">
                  <c:v>Září</c:v>
                </c:pt>
              </c:strCache>
            </c:strRef>
          </c:cat>
          <c:val>
            <c:numRef>
              <c:f>('8.14'!$B$13,'8.14'!$D$13,'8.14'!$F$13)</c:f>
              <c:numCache>
                <c:formatCode>#,##0.0</c:formatCode>
                <c:ptCount val="3"/>
                <c:pt idx="0">
                  <c:v>0</c:v>
                </c:pt>
                <c:pt idx="1">
                  <c:v>0</c:v>
                </c:pt>
                <c:pt idx="2">
                  <c:v>0</c:v>
                </c:pt>
              </c:numCache>
            </c:numRef>
          </c:val>
        </c:ser>
        <c:ser>
          <c:idx val="5"/>
          <c:order val="5"/>
          <c:tx>
            <c:strRef>
              <c:f>'8.14'!$A$14</c:f>
              <c:strCache>
                <c:ptCount val="1"/>
                <c:pt idx="0">
                  <c:v>Energie Slunce (solární kolektor)</c:v>
                </c:pt>
              </c:strCache>
            </c:strRef>
          </c:tx>
          <c:invertIfNegative val="0"/>
          <c:cat>
            <c:strRef>
              <c:f>'8.14'!$B$2:$D$2</c:f>
              <c:strCache>
                <c:ptCount val="3"/>
                <c:pt idx="0">
                  <c:v>Červenec</c:v>
                </c:pt>
                <c:pt idx="1">
                  <c:v>Srpen</c:v>
                </c:pt>
                <c:pt idx="2">
                  <c:v>Září</c:v>
                </c:pt>
              </c:strCache>
            </c:strRef>
          </c:cat>
          <c:val>
            <c:numRef>
              <c:f>('8.14'!$B$14,'8.14'!$D$14,'8.14'!$F$14)</c:f>
              <c:numCache>
                <c:formatCode>#,##0.0</c:formatCode>
                <c:ptCount val="3"/>
                <c:pt idx="0">
                  <c:v>0</c:v>
                </c:pt>
                <c:pt idx="1">
                  <c:v>0</c:v>
                </c:pt>
                <c:pt idx="2">
                  <c:v>0</c:v>
                </c:pt>
              </c:numCache>
            </c:numRef>
          </c:val>
        </c:ser>
        <c:ser>
          <c:idx val="6"/>
          <c:order val="6"/>
          <c:tx>
            <c:strRef>
              <c:f>'8.14'!$A$15</c:f>
              <c:strCache>
                <c:ptCount val="1"/>
                <c:pt idx="0">
                  <c:v>Hnědé uhlí</c:v>
                </c:pt>
              </c:strCache>
            </c:strRef>
          </c:tx>
          <c:invertIfNegative val="0"/>
          <c:cat>
            <c:strRef>
              <c:f>'8.14'!$B$2:$D$2</c:f>
              <c:strCache>
                <c:ptCount val="3"/>
                <c:pt idx="0">
                  <c:v>Červenec</c:v>
                </c:pt>
                <c:pt idx="1">
                  <c:v>Srpen</c:v>
                </c:pt>
                <c:pt idx="2">
                  <c:v>Září</c:v>
                </c:pt>
              </c:strCache>
            </c:strRef>
          </c:cat>
          <c:val>
            <c:numRef>
              <c:f>('8.14'!$B$15,'8.14'!$D$15,'8.14'!$F$15)</c:f>
              <c:numCache>
                <c:formatCode>#,##0.0</c:formatCode>
                <c:ptCount val="3"/>
                <c:pt idx="0">
                  <c:v>89457.657999999996</c:v>
                </c:pt>
                <c:pt idx="1">
                  <c:v>85997.677999999985</c:v>
                </c:pt>
                <c:pt idx="2">
                  <c:v>112825.19099999999</c:v>
                </c:pt>
              </c:numCache>
            </c:numRef>
          </c:val>
        </c:ser>
        <c:ser>
          <c:idx val="7"/>
          <c:order val="7"/>
          <c:tx>
            <c:strRef>
              <c:f>'8.14'!$A$16</c:f>
              <c:strCache>
                <c:ptCount val="1"/>
                <c:pt idx="0">
                  <c:v>Jaderné palivo</c:v>
                </c:pt>
              </c:strCache>
            </c:strRef>
          </c:tx>
          <c:invertIfNegative val="0"/>
          <c:cat>
            <c:strRef>
              <c:f>'8.14'!$B$2:$D$2</c:f>
              <c:strCache>
                <c:ptCount val="3"/>
                <c:pt idx="0">
                  <c:v>Červenec</c:v>
                </c:pt>
                <c:pt idx="1">
                  <c:v>Srpen</c:v>
                </c:pt>
                <c:pt idx="2">
                  <c:v>Září</c:v>
                </c:pt>
              </c:strCache>
            </c:strRef>
          </c:cat>
          <c:val>
            <c:numRef>
              <c:f>('8.14'!$B$16,'8.14'!$D$16,'8.14'!$F$16)</c:f>
              <c:numCache>
                <c:formatCode>#,##0.0</c:formatCode>
                <c:ptCount val="3"/>
                <c:pt idx="0">
                  <c:v>0</c:v>
                </c:pt>
                <c:pt idx="1">
                  <c:v>0</c:v>
                </c:pt>
                <c:pt idx="2">
                  <c:v>0</c:v>
                </c:pt>
              </c:numCache>
            </c:numRef>
          </c:val>
        </c:ser>
        <c:ser>
          <c:idx val="8"/>
          <c:order val="8"/>
          <c:tx>
            <c:strRef>
              <c:f>'8.14'!$A$17</c:f>
              <c:strCache>
                <c:ptCount val="1"/>
                <c:pt idx="0">
                  <c:v>Koks</c:v>
                </c:pt>
              </c:strCache>
            </c:strRef>
          </c:tx>
          <c:invertIfNegative val="0"/>
          <c:cat>
            <c:strRef>
              <c:f>'8.14'!$B$2:$D$2</c:f>
              <c:strCache>
                <c:ptCount val="3"/>
                <c:pt idx="0">
                  <c:v>Červenec</c:v>
                </c:pt>
                <c:pt idx="1">
                  <c:v>Srpen</c:v>
                </c:pt>
                <c:pt idx="2">
                  <c:v>Září</c:v>
                </c:pt>
              </c:strCache>
            </c:strRef>
          </c:cat>
          <c:val>
            <c:numRef>
              <c:f>('8.14'!$B$17,'8.14'!$D$17,'8.14'!$F$17)</c:f>
              <c:numCache>
                <c:formatCode>#,##0.0</c:formatCode>
                <c:ptCount val="3"/>
                <c:pt idx="0">
                  <c:v>0</c:v>
                </c:pt>
                <c:pt idx="1">
                  <c:v>0</c:v>
                </c:pt>
                <c:pt idx="2">
                  <c:v>0</c:v>
                </c:pt>
              </c:numCache>
            </c:numRef>
          </c:val>
        </c:ser>
        <c:ser>
          <c:idx val="9"/>
          <c:order val="9"/>
          <c:tx>
            <c:strRef>
              <c:f>'8.14'!$A$18</c:f>
              <c:strCache>
                <c:ptCount val="1"/>
                <c:pt idx="0">
                  <c:v>Odpadní teplo</c:v>
                </c:pt>
              </c:strCache>
            </c:strRef>
          </c:tx>
          <c:invertIfNegative val="0"/>
          <c:cat>
            <c:strRef>
              <c:f>'8.14'!$B$2:$D$2</c:f>
              <c:strCache>
                <c:ptCount val="3"/>
                <c:pt idx="0">
                  <c:v>Červenec</c:v>
                </c:pt>
                <c:pt idx="1">
                  <c:v>Srpen</c:v>
                </c:pt>
                <c:pt idx="2">
                  <c:v>Září</c:v>
                </c:pt>
              </c:strCache>
            </c:strRef>
          </c:cat>
          <c:val>
            <c:numRef>
              <c:f>('8.14'!$B$18,'8.14'!$D$18,'8.14'!$F$18)</c:f>
              <c:numCache>
                <c:formatCode>#,##0.0</c:formatCode>
                <c:ptCount val="3"/>
                <c:pt idx="0">
                  <c:v>1050</c:v>
                </c:pt>
                <c:pt idx="1">
                  <c:v>547</c:v>
                </c:pt>
                <c:pt idx="2">
                  <c:v>1108</c:v>
                </c:pt>
              </c:numCache>
            </c:numRef>
          </c:val>
        </c:ser>
        <c:ser>
          <c:idx val="10"/>
          <c:order val="10"/>
          <c:tx>
            <c:strRef>
              <c:f>'8.14'!$A$19</c:f>
              <c:strCache>
                <c:ptCount val="1"/>
                <c:pt idx="0">
                  <c:v>Ostatní kapalná paliva</c:v>
                </c:pt>
              </c:strCache>
            </c:strRef>
          </c:tx>
          <c:invertIfNegative val="0"/>
          <c:cat>
            <c:strRef>
              <c:f>'8.14'!$B$2:$D$2</c:f>
              <c:strCache>
                <c:ptCount val="3"/>
                <c:pt idx="0">
                  <c:v>Červenec</c:v>
                </c:pt>
                <c:pt idx="1">
                  <c:v>Srpen</c:v>
                </c:pt>
                <c:pt idx="2">
                  <c:v>Září</c:v>
                </c:pt>
              </c:strCache>
            </c:strRef>
          </c:cat>
          <c:val>
            <c:numRef>
              <c:f>('8.14'!$B$19,'8.14'!$D$19,'8.14'!$F$19)</c:f>
              <c:numCache>
                <c:formatCode>#,##0.0</c:formatCode>
                <c:ptCount val="3"/>
                <c:pt idx="0">
                  <c:v>1053</c:v>
                </c:pt>
                <c:pt idx="1">
                  <c:v>501</c:v>
                </c:pt>
                <c:pt idx="2">
                  <c:v>1846</c:v>
                </c:pt>
              </c:numCache>
            </c:numRef>
          </c:val>
        </c:ser>
        <c:ser>
          <c:idx val="11"/>
          <c:order val="11"/>
          <c:tx>
            <c:strRef>
              <c:f>'8.14'!$A$20</c:f>
              <c:strCache>
                <c:ptCount val="1"/>
                <c:pt idx="0">
                  <c:v>Ostatní pevná paliva</c:v>
                </c:pt>
              </c:strCache>
            </c:strRef>
          </c:tx>
          <c:invertIfNegative val="0"/>
          <c:cat>
            <c:strRef>
              <c:f>'8.14'!$B$2:$D$2</c:f>
              <c:strCache>
                <c:ptCount val="3"/>
                <c:pt idx="0">
                  <c:v>Červenec</c:v>
                </c:pt>
                <c:pt idx="1">
                  <c:v>Srpen</c:v>
                </c:pt>
                <c:pt idx="2">
                  <c:v>Září</c:v>
                </c:pt>
              </c:strCache>
            </c:strRef>
          </c:cat>
          <c:val>
            <c:numRef>
              <c:f>('8.14'!$B$20,'8.14'!$D$20,'8.14'!$F$20)</c:f>
              <c:numCache>
                <c:formatCode>#,##0.0</c:formatCode>
                <c:ptCount val="3"/>
                <c:pt idx="0">
                  <c:v>2163.8000000000002</c:v>
                </c:pt>
                <c:pt idx="1">
                  <c:v>1992.6</c:v>
                </c:pt>
                <c:pt idx="2">
                  <c:v>2057.8000000000002</c:v>
                </c:pt>
              </c:numCache>
            </c:numRef>
          </c:val>
        </c:ser>
        <c:ser>
          <c:idx val="12"/>
          <c:order val="12"/>
          <c:tx>
            <c:strRef>
              <c:f>'8.14'!$A$21</c:f>
              <c:strCache>
                <c:ptCount val="1"/>
                <c:pt idx="0">
                  <c:v>Ostatní plyny</c:v>
                </c:pt>
              </c:strCache>
            </c:strRef>
          </c:tx>
          <c:invertIfNegative val="0"/>
          <c:cat>
            <c:strRef>
              <c:f>'8.14'!$B$2:$D$2</c:f>
              <c:strCache>
                <c:ptCount val="3"/>
                <c:pt idx="0">
                  <c:v>Červenec</c:v>
                </c:pt>
                <c:pt idx="1">
                  <c:v>Srpen</c:v>
                </c:pt>
                <c:pt idx="2">
                  <c:v>Září</c:v>
                </c:pt>
              </c:strCache>
            </c:strRef>
          </c:cat>
          <c:val>
            <c:numRef>
              <c:f>('8.14'!$B$21,'8.14'!$D$21,'8.14'!$F$21)</c:f>
              <c:numCache>
                <c:formatCode>#,##0.0</c:formatCode>
                <c:ptCount val="3"/>
                <c:pt idx="0">
                  <c:v>4236</c:v>
                </c:pt>
                <c:pt idx="1">
                  <c:v>3197</c:v>
                </c:pt>
                <c:pt idx="2">
                  <c:v>5205</c:v>
                </c:pt>
              </c:numCache>
            </c:numRef>
          </c:val>
        </c:ser>
        <c:ser>
          <c:idx val="13"/>
          <c:order val="13"/>
          <c:tx>
            <c:strRef>
              <c:f>'8.14'!$A$22</c:f>
              <c:strCache>
                <c:ptCount val="1"/>
                <c:pt idx="0">
                  <c:v>Ostatní</c:v>
                </c:pt>
              </c:strCache>
            </c:strRef>
          </c:tx>
          <c:invertIfNegative val="0"/>
          <c:cat>
            <c:strRef>
              <c:f>'8.14'!$B$2:$D$2</c:f>
              <c:strCache>
                <c:ptCount val="3"/>
                <c:pt idx="0">
                  <c:v>Červenec</c:v>
                </c:pt>
                <c:pt idx="1">
                  <c:v>Srpen</c:v>
                </c:pt>
                <c:pt idx="2">
                  <c:v>Září</c:v>
                </c:pt>
              </c:strCache>
            </c:strRef>
          </c:cat>
          <c:val>
            <c:numRef>
              <c:f>('8.14'!$B$22,'8.14'!$D$22,'8.14'!$F$22)</c:f>
              <c:numCache>
                <c:formatCode>#,##0.0</c:formatCode>
                <c:ptCount val="3"/>
                <c:pt idx="0">
                  <c:v>0</c:v>
                </c:pt>
                <c:pt idx="1">
                  <c:v>0</c:v>
                </c:pt>
                <c:pt idx="2">
                  <c:v>0</c:v>
                </c:pt>
              </c:numCache>
            </c:numRef>
          </c:val>
        </c:ser>
        <c:ser>
          <c:idx val="14"/>
          <c:order val="14"/>
          <c:tx>
            <c:strRef>
              <c:f>'8.14'!$A$23</c:f>
              <c:strCache>
                <c:ptCount val="1"/>
                <c:pt idx="0">
                  <c:v>Topné oleje</c:v>
                </c:pt>
              </c:strCache>
            </c:strRef>
          </c:tx>
          <c:invertIfNegative val="0"/>
          <c:cat>
            <c:strRef>
              <c:f>'8.14'!$B$2:$D$2</c:f>
              <c:strCache>
                <c:ptCount val="3"/>
                <c:pt idx="0">
                  <c:v>Červenec</c:v>
                </c:pt>
                <c:pt idx="1">
                  <c:v>Srpen</c:v>
                </c:pt>
                <c:pt idx="2">
                  <c:v>Září</c:v>
                </c:pt>
              </c:strCache>
            </c:strRef>
          </c:cat>
          <c:val>
            <c:numRef>
              <c:f>('8.14'!$B$23,'8.14'!$D$23,'8.14'!$F$23)</c:f>
              <c:numCache>
                <c:formatCode>#,##0.0</c:formatCode>
                <c:ptCount val="3"/>
                <c:pt idx="0">
                  <c:v>91.01</c:v>
                </c:pt>
                <c:pt idx="1">
                  <c:v>54.76</c:v>
                </c:pt>
                <c:pt idx="2">
                  <c:v>0</c:v>
                </c:pt>
              </c:numCache>
            </c:numRef>
          </c:val>
        </c:ser>
        <c:ser>
          <c:idx val="15"/>
          <c:order val="15"/>
          <c:tx>
            <c:strRef>
              <c:f>'8.14'!$A$24</c:f>
              <c:strCache>
                <c:ptCount val="1"/>
                <c:pt idx="0">
                  <c:v>Zemní plyn</c:v>
                </c:pt>
              </c:strCache>
            </c:strRef>
          </c:tx>
          <c:invertIfNegative val="0"/>
          <c:cat>
            <c:strRef>
              <c:f>'8.14'!$B$2:$D$2</c:f>
              <c:strCache>
                <c:ptCount val="3"/>
                <c:pt idx="0">
                  <c:v>Červenec</c:v>
                </c:pt>
                <c:pt idx="1">
                  <c:v>Srpen</c:v>
                </c:pt>
                <c:pt idx="2">
                  <c:v>Září</c:v>
                </c:pt>
              </c:strCache>
            </c:strRef>
          </c:cat>
          <c:val>
            <c:numRef>
              <c:f>('8.14'!$B$24,'8.14'!$D$24,'8.14'!$F$24)</c:f>
              <c:numCache>
                <c:formatCode>#,##0.0</c:formatCode>
                <c:ptCount val="3"/>
                <c:pt idx="0">
                  <c:v>24519.81</c:v>
                </c:pt>
                <c:pt idx="1">
                  <c:v>24612.214000000004</c:v>
                </c:pt>
                <c:pt idx="2">
                  <c:v>31324.601999999999</c:v>
                </c:pt>
              </c:numCache>
            </c:numRef>
          </c:val>
        </c:ser>
        <c:dLbls>
          <c:showLegendKey val="0"/>
          <c:showVal val="0"/>
          <c:showCatName val="0"/>
          <c:showSerName val="0"/>
          <c:showPercent val="0"/>
          <c:showBubbleSize val="0"/>
        </c:dLbls>
        <c:gapWidth val="150"/>
        <c:overlap val="100"/>
        <c:axId val="265455104"/>
        <c:axId val="265456640"/>
      </c:barChart>
      <c:catAx>
        <c:axId val="265455104"/>
        <c:scaling>
          <c:orientation val="minMax"/>
        </c:scaling>
        <c:delete val="0"/>
        <c:axPos val="b"/>
        <c:numFmt formatCode="General" sourceLinked="1"/>
        <c:majorTickMark val="none"/>
        <c:minorTickMark val="none"/>
        <c:tickLblPos val="nextTo"/>
        <c:txPr>
          <a:bodyPr/>
          <a:lstStyle/>
          <a:p>
            <a:pPr>
              <a:defRPr sz="900"/>
            </a:pPr>
            <a:endParaRPr lang="cs-CZ"/>
          </a:p>
        </c:txPr>
        <c:crossAx val="265456640"/>
        <c:crosses val="autoZero"/>
        <c:auto val="1"/>
        <c:lblAlgn val="ctr"/>
        <c:lblOffset val="100"/>
        <c:noMultiLvlLbl val="0"/>
      </c:catAx>
      <c:valAx>
        <c:axId val="26545664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65455104"/>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'9'!$N$6</c:f>
              <c:strCache>
                <c:ptCount val="1"/>
              </c:strCache>
            </c:strRef>
          </c:tx>
          <c:invertIfNegative val="0"/>
          <c:cat>
            <c:numRef>
              <c:f>'9'!$O$5</c:f>
              <c:numCache>
                <c:formatCode>General</c:formatCode>
                <c:ptCount val="1"/>
              </c:numCache>
            </c:numRef>
          </c:cat>
          <c:val>
            <c:numRef>
              <c:f>'9'!$O$6</c:f>
              <c:numCache>
                <c:formatCode>0.0%</c:formatCode>
                <c:ptCount val="1"/>
              </c:numCache>
            </c:numRef>
          </c:val>
        </c:ser>
        <c:ser>
          <c:idx val="1"/>
          <c:order val="1"/>
          <c:tx>
            <c:strRef>
              <c:f>'9'!$N$7</c:f>
              <c:strCache>
                <c:ptCount val="1"/>
              </c:strCache>
            </c:strRef>
          </c:tx>
          <c:invertIfNegative val="0"/>
          <c:cat>
            <c:numRef>
              <c:f>'9'!$O$5</c:f>
              <c:numCache>
                <c:formatCode>General</c:formatCode>
                <c:ptCount val="1"/>
              </c:numCache>
            </c:numRef>
          </c:cat>
          <c:val>
            <c:numRef>
              <c:f>'9'!$O$7</c:f>
              <c:numCache>
                <c:formatCode>0.0%</c:formatCode>
                <c:ptCount val="1"/>
              </c:numCache>
            </c:numRef>
          </c:val>
        </c:ser>
        <c:ser>
          <c:idx val="2"/>
          <c:order val="2"/>
          <c:tx>
            <c:strRef>
              <c:f>'9'!$N$8</c:f>
              <c:strCache>
                <c:ptCount val="1"/>
              </c:strCache>
            </c:strRef>
          </c:tx>
          <c:invertIfNegative val="0"/>
          <c:cat>
            <c:numRef>
              <c:f>'9'!$O$5</c:f>
              <c:numCache>
                <c:formatCode>General</c:formatCode>
                <c:ptCount val="1"/>
              </c:numCache>
            </c:numRef>
          </c:cat>
          <c:val>
            <c:numRef>
              <c:f>'9'!$O$8</c:f>
              <c:numCache>
                <c:formatCode>0.0%</c:formatCode>
                <c:ptCount val="1"/>
              </c:numCache>
            </c:numRef>
          </c:val>
        </c:ser>
        <c:ser>
          <c:idx val="3"/>
          <c:order val="3"/>
          <c:tx>
            <c:strRef>
              <c:f>'9'!$N$9</c:f>
              <c:strCache>
                <c:ptCount val="1"/>
              </c:strCache>
            </c:strRef>
          </c:tx>
          <c:invertIfNegative val="0"/>
          <c:cat>
            <c:numRef>
              <c:f>'9'!$O$5</c:f>
              <c:numCache>
                <c:formatCode>General</c:formatCode>
                <c:ptCount val="1"/>
              </c:numCache>
            </c:numRef>
          </c:cat>
          <c:val>
            <c:numRef>
              <c:f>'9'!$O$9</c:f>
              <c:numCache>
                <c:formatCode>0.0%</c:formatCode>
                <c:ptCount val="1"/>
              </c:numCache>
            </c:numRef>
          </c:val>
        </c:ser>
        <c:ser>
          <c:idx val="4"/>
          <c:order val="4"/>
          <c:tx>
            <c:strRef>
              <c:f>'9'!$N$10</c:f>
              <c:strCache>
                <c:ptCount val="1"/>
              </c:strCache>
            </c:strRef>
          </c:tx>
          <c:invertIfNegative val="0"/>
          <c:cat>
            <c:numRef>
              <c:f>'9'!$O$5</c:f>
              <c:numCache>
                <c:formatCode>General</c:formatCode>
                <c:ptCount val="1"/>
              </c:numCache>
            </c:numRef>
          </c:cat>
          <c:val>
            <c:numRef>
              <c:f>'9'!$O$10</c:f>
              <c:numCache>
                <c:formatCode>0.0%</c:formatCode>
                <c:ptCount val="1"/>
              </c:numCache>
            </c:numRef>
          </c:val>
        </c:ser>
        <c:ser>
          <c:idx val="5"/>
          <c:order val="5"/>
          <c:tx>
            <c:strRef>
              <c:f>'9'!$N$11</c:f>
              <c:strCache>
                <c:ptCount val="1"/>
              </c:strCache>
            </c:strRef>
          </c:tx>
          <c:invertIfNegative val="0"/>
          <c:cat>
            <c:numRef>
              <c:f>'9'!$O$5</c:f>
              <c:numCache>
                <c:formatCode>General</c:formatCode>
                <c:ptCount val="1"/>
              </c:numCache>
            </c:numRef>
          </c:cat>
          <c:val>
            <c:numRef>
              <c:f>'9'!$O$11</c:f>
              <c:numCache>
                <c:formatCode>0.0%</c:formatCode>
                <c:ptCount val="1"/>
              </c:numCache>
            </c:numRef>
          </c:val>
        </c:ser>
        <c:ser>
          <c:idx val="6"/>
          <c:order val="6"/>
          <c:tx>
            <c:strRef>
              <c:f>'9'!$N$12</c:f>
              <c:strCache>
                <c:ptCount val="1"/>
              </c:strCache>
            </c:strRef>
          </c:tx>
          <c:invertIfNegative val="0"/>
          <c:cat>
            <c:numRef>
              <c:f>'9'!$O$5</c:f>
              <c:numCache>
                <c:formatCode>General</c:formatCode>
                <c:ptCount val="1"/>
              </c:numCache>
            </c:numRef>
          </c:cat>
          <c:val>
            <c:numRef>
              <c:f>'9'!$O$12</c:f>
              <c:numCache>
                <c:formatCode>0.0%</c:formatCode>
                <c:ptCount val="1"/>
              </c:numCache>
            </c:numRef>
          </c:val>
        </c:ser>
        <c:ser>
          <c:idx val="7"/>
          <c:order val="7"/>
          <c:tx>
            <c:strRef>
              <c:f>'9'!$N$13</c:f>
              <c:strCache>
                <c:ptCount val="1"/>
              </c:strCache>
            </c:strRef>
          </c:tx>
          <c:invertIfNegative val="0"/>
          <c:cat>
            <c:numRef>
              <c:f>'9'!$O$5</c:f>
              <c:numCache>
                <c:formatCode>General</c:formatCode>
                <c:ptCount val="1"/>
              </c:numCache>
            </c:numRef>
          </c:cat>
          <c:val>
            <c:numRef>
              <c:f>'9'!$O$13</c:f>
              <c:numCache>
                <c:formatCode>0.0%</c:formatCode>
                <c:ptCount val="1"/>
              </c:numCache>
            </c:numRef>
          </c:val>
        </c:ser>
        <c:ser>
          <c:idx val="8"/>
          <c:order val="8"/>
          <c:tx>
            <c:strRef>
              <c:f>'9'!$N$14</c:f>
              <c:strCache>
                <c:ptCount val="1"/>
              </c:strCache>
            </c:strRef>
          </c:tx>
          <c:invertIfNegative val="0"/>
          <c:cat>
            <c:numRef>
              <c:f>'9'!$O$5</c:f>
              <c:numCache>
                <c:formatCode>General</c:formatCode>
                <c:ptCount val="1"/>
              </c:numCache>
            </c:numRef>
          </c:cat>
          <c:val>
            <c:numRef>
              <c:f>'9'!$O$14</c:f>
              <c:numCache>
                <c:formatCode>0.0%</c:formatCode>
                <c:ptCount val="1"/>
              </c:numCache>
            </c:numRef>
          </c:val>
        </c:ser>
        <c:ser>
          <c:idx val="9"/>
          <c:order val="9"/>
          <c:tx>
            <c:strRef>
              <c:f>'9'!$N$15</c:f>
              <c:strCache>
                <c:ptCount val="1"/>
              </c:strCache>
            </c:strRef>
          </c:tx>
          <c:invertIfNegative val="0"/>
          <c:cat>
            <c:numRef>
              <c:f>'9'!$O$5</c:f>
              <c:numCache>
                <c:formatCode>General</c:formatCode>
                <c:ptCount val="1"/>
              </c:numCache>
            </c:numRef>
          </c:cat>
          <c:val>
            <c:numRef>
              <c:f>'9'!$O$15</c:f>
              <c:numCache>
                <c:formatCode>0.0%</c:formatCode>
                <c:ptCount val="1"/>
              </c:numCache>
            </c:numRef>
          </c:val>
        </c:ser>
        <c:ser>
          <c:idx val="10"/>
          <c:order val="10"/>
          <c:tx>
            <c:strRef>
              <c:f>'9'!$N$16</c:f>
              <c:strCache>
                <c:ptCount val="1"/>
              </c:strCache>
            </c:strRef>
          </c:tx>
          <c:invertIfNegative val="0"/>
          <c:cat>
            <c:numRef>
              <c:f>'9'!$O$5</c:f>
              <c:numCache>
                <c:formatCode>General</c:formatCode>
                <c:ptCount val="1"/>
              </c:numCache>
            </c:numRef>
          </c:cat>
          <c:val>
            <c:numRef>
              <c:f>'9'!$O$16</c:f>
              <c:numCache>
                <c:formatCode>0.0%</c:formatCode>
                <c:ptCount val="1"/>
              </c:numCache>
            </c:numRef>
          </c:val>
        </c:ser>
        <c:ser>
          <c:idx val="11"/>
          <c:order val="11"/>
          <c:tx>
            <c:strRef>
              <c:f>'9'!$N$17</c:f>
              <c:strCache>
                <c:ptCount val="1"/>
              </c:strCache>
            </c:strRef>
          </c:tx>
          <c:invertIfNegative val="0"/>
          <c:cat>
            <c:numRef>
              <c:f>'9'!$O$5</c:f>
              <c:numCache>
                <c:formatCode>General</c:formatCode>
                <c:ptCount val="1"/>
              </c:numCache>
            </c:numRef>
          </c:cat>
          <c:val>
            <c:numRef>
              <c:f>'9'!$O$17</c:f>
              <c:numCache>
                <c:formatCode>0.0%</c:formatCode>
                <c:ptCount val="1"/>
              </c:numCache>
            </c:numRef>
          </c:val>
        </c:ser>
        <c:ser>
          <c:idx val="12"/>
          <c:order val="12"/>
          <c:tx>
            <c:strRef>
              <c:f>'9'!$N$18</c:f>
              <c:strCache>
                <c:ptCount val="1"/>
              </c:strCache>
            </c:strRef>
          </c:tx>
          <c:invertIfNegative val="0"/>
          <c:cat>
            <c:numRef>
              <c:f>'9'!$O$5</c:f>
              <c:numCache>
                <c:formatCode>General</c:formatCode>
                <c:ptCount val="1"/>
              </c:numCache>
            </c:numRef>
          </c:cat>
          <c:val>
            <c:numRef>
              <c:f>'9'!$O$18</c:f>
              <c:numCache>
                <c:formatCode>0.0%</c:formatCode>
                <c:ptCount val="1"/>
              </c:numCache>
            </c:numRef>
          </c:val>
        </c:ser>
        <c:ser>
          <c:idx val="13"/>
          <c:order val="13"/>
          <c:tx>
            <c:strRef>
              <c:f>'9'!$N$19</c:f>
              <c:strCache>
                <c:ptCount val="1"/>
              </c:strCache>
            </c:strRef>
          </c:tx>
          <c:invertIfNegative val="0"/>
          <c:cat>
            <c:numRef>
              <c:f>'9'!$O$5</c:f>
              <c:numCache>
                <c:formatCode>General</c:formatCode>
                <c:ptCount val="1"/>
              </c:numCache>
            </c:numRef>
          </c:cat>
          <c:val>
            <c:numRef>
              <c:f>'9'!$O$19</c:f>
              <c:numCache>
                <c:formatCode>0.0%</c:formatCode>
                <c:ptCount val="1"/>
              </c:numCache>
            </c:numRef>
          </c:val>
        </c:ser>
        <c:ser>
          <c:idx val="14"/>
          <c:order val="14"/>
          <c:tx>
            <c:strRef>
              <c:f>'9'!$N$20</c:f>
              <c:strCache>
                <c:ptCount val="1"/>
              </c:strCache>
            </c:strRef>
          </c:tx>
          <c:invertIfNegative val="0"/>
          <c:cat>
            <c:numRef>
              <c:f>'9'!$O$5</c:f>
              <c:numCache>
                <c:formatCode>General</c:formatCode>
                <c:ptCount val="1"/>
              </c:numCache>
            </c:numRef>
          </c:cat>
          <c:val>
            <c:numRef>
              <c:f>'9'!$O$20</c:f>
              <c:numCache>
                <c:formatCode>0.0%</c:formatCode>
                <c:ptCount val="1"/>
              </c:numCache>
            </c:numRef>
          </c:val>
        </c:ser>
        <c:ser>
          <c:idx val="15"/>
          <c:order val="15"/>
          <c:tx>
            <c:strRef>
              <c:f>'9'!$N$21</c:f>
              <c:strCache>
                <c:ptCount val="1"/>
              </c:strCache>
            </c:strRef>
          </c:tx>
          <c:invertIfNegative val="0"/>
          <c:cat>
            <c:numRef>
              <c:f>'9'!$O$5</c:f>
              <c:numCache>
                <c:formatCode>General</c:formatCode>
                <c:ptCount val="1"/>
              </c:numCache>
            </c:numRef>
          </c:cat>
          <c:val>
            <c:numRef>
              <c:f>'9'!$O$21</c:f>
              <c:numCache>
                <c:formatCode>0.0%</c:formatCode>
                <c:ptCount val="1"/>
              </c:numCache>
            </c:numRef>
          </c:val>
        </c:ser>
        <c:dLbls>
          <c:showLegendKey val="0"/>
          <c:showVal val="0"/>
          <c:showCatName val="0"/>
          <c:showSerName val="0"/>
          <c:showPercent val="0"/>
          <c:showBubbleSize val="0"/>
        </c:dLbls>
        <c:gapWidth val="150"/>
        <c:axId val="215731200"/>
        <c:axId val="215737088"/>
      </c:barChart>
      <c:catAx>
        <c:axId val="215731200"/>
        <c:scaling>
          <c:orientation val="minMax"/>
        </c:scaling>
        <c:delete val="1"/>
        <c:axPos val="b"/>
        <c:numFmt formatCode="General" sourceLinked="1"/>
        <c:majorTickMark val="out"/>
        <c:minorTickMark val="none"/>
        <c:tickLblPos val="nextTo"/>
        <c:crossAx val="215737088"/>
        <c:crosses val="autoZero"/>
        <c:auto val="1"/>
        <c:lblAlgn val="ctr"/>
        <c:lblOffset val="100"/>
        <c:noMultiLvlLbl val="0"/>
      </c:catAx>
      <c:valAx>
        <c:axId val="215737088"/>
        <c:scaling>
          <c:orientation val="minMax"/>
        </c:scaling>
        <c:delete val="1"/>
        <c:axPos val="l"/>
        <c:numFmt formatCode="0.0%" sourceLinked="1"/>
        <c:majorTickMark val="out"/>
        <c:minorTickMark val="none"/>
        <c:tickLblPos val="nextTo"/>
        <c:crossAx val="2157312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netto a výroba tepla z KVET podle paliv </a:t>
            </a:r>
            <a:r>
              <a:rPr lang="en-US" sz="1000"/>
              <a:t>[</a:t>
            </a:r>
            <a:r>
              <a:rPr lang="cs-CZ" sz="1000"/>
              <a:t>TJ</a:t>
            </a:r>
            <a:r>
              <a:rPr lang="en-US" sz="1000"/>
              <a:t>]</a:t>
            </a:r>
            <a:endParaRPr lang="cs-CZ" sz="1000"/>
          </a:p>
        </c:rich>
      </c:tx>
      <c:layout/>
      <c:overlay val="0"/>
    </c:title>
    <c:autoTitleDeleted val="0"/>
    <c:plotArea>
      <c:layout/>
      <c:barChart>
        <c:barDir val="col"/>
        <c:grouping val="stacked"/>
        <c:varyColors val="0"/>
        <c:ser>
          <c:idx val="0"/>
          <c:order val="0"/>
          <c:tx>
            <c:strRef>
              <c:f>'9'!$A$6</c:f>
              <c:strCache>
                <c:ptCount val="1"/>
                <c:pt idx="0">
                  <c:v>Biomasa</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('9'!$B$6:$C$6,'9'!$E$6:$F$6,'9'!$H$6:$I$6)</c:f>
              <c:numCache>
                <c:formatCode>#,##0.0</c:formatCode>
                <c:ptCount val="6"/>
                <c:pt idx="0">
                  <c:v>1102.1232730000004</c:v>
                </c:pt>
                <c:pt idx="1">
                  <c:v>647.14667680000002</c:v>
                </c:pt>
                <c:pt idx="2">
                  <c:v>1082.0075950000003</c:v>
                </c:pt>
                <c:pt idx="3">
                  <c:v>644.42997259999993</c:v>
                </c:pt>
                <c:pt idx="4">
                  <c:v>1067.2134250000001</c:v>
                </c:pt>
                <c:pt idx="5">
                  <c:v>604.49553560000004</c:v>
                </c:pt>
              </c:numCache>
            </c:numRef>
          </c:val>
        </c:ser>
        <c:ser>
          <c:idx val="1"/>
          <c:order val="1"/>
          <c:tx>
            <c:strRef>
              <c:f>'9'!$A$7</c:f>
              <c:strCache>
                <c:ptCount val="1"/>
                <c:pt idx="0">
                  <c:v>Bioplyn</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('9'!$B$7:$C$7,'9'!$E$7:$F$7,'9'!$H$7:$I$7)</c:f>
              <c:numCache>
                <c:formatCode>#,##0.0</c:formatCode>
                <c:ptCount val="6"/>
                <c:pt idx="0">
                  <c:v>126.25033300000004</c:v>
                </c:pt>
                <c:pt idx="1">
                  <c:v>123.284558</c:v>
                </c:pt>
                <c:pt idx="2">
                  <c:v>115.96774499999989</c:v>
                </c:pt>
                <c:pt idx="3">
                  <c:v>112.94073399999999</c:v>
                </c:pt>
                <c:pt idx="4">
                  <c:v>129.37315500000003</c:v>
                </c:pt>
                <c:pt idx="5">
                  <c:v>126.29709799999999</c:v>
                </c:pt>
              </c:numCache>
            </c:numRef>
          </c:val>
        </c:ser>
        <c:ser>
          <c:idx val="2"/>
          <c:order val="2"/>
          <c:tx>
            <c:strRef>
              <c:f>'9'!$A$8</c:f>
              <c:strCache>
                <c:ptCount val="1"/>
                <c:pt idx="0">
                  <c:v>Černé uhlí</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('9'!$B$8:$C$8,'9'!$E$8:$F$8,'9'!$H$8:$I$8)</c:f>
              <c:numCache>
                <c:formatCode>#,##0.0</c:formatCode>
                <c:ptCount val="6"/>
                <c:pt idx="0">
                  <c:v>482.98597600000005</c:v>
                </c:pt>
                <c:pt idx="1">
                  <c:v>297.44285919999999</c:v>
                </c:pt>
                <c:pt idx="2">
                  <c:v>432.80391600000007</c:v>
                </c:pt>
                <c:pt idx="3">
                  <c:v>268.58886899999999</c:v>
                </c:pt>
                <c:pt idx="4">
                  <c:v>624.03567699999996</c:v>
                </c:pt>
                <c:pt idx="5">
                  <c:v>443.582291</c:v>
                </c:pt>
              </c:numCache>
            </c:numRef>
          </c:val>
        </c:ser>
        <c:ser>
          <c:idx val="3"/>
          <c:order val="3"/>
          <c:tx>
            <c:strRef>
              <c:f>'9'!$A$9</c:f>
              <c:strCache>
                <c:ptCount val="1"/>
                <c:pt idx="0">
                  <c:v>Elektrická energie</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('9'!$B$9:$C$9,'9'!$E$9:$F$9,'9'!$H$9:$I$9)</c:f>
              <c:numCache>
                <c:formatCode>#,##0.0</c:formatCode>
                <c:ptCount val="6"/>
                <c:pt idx="0">
                  <c:v>1.189643</c:v>
                </c:pt>
                <c:pt idx="1">
                  <c:v>0</c:v>
                </c:pt>
                <c:pt idx="2">
                  <c:v>2.395213</c:v>
                </c:pt>
                <c:pt idx="3">
                  <c:v>0</c:v>
                </c:pt>
                <c:pt idx="4">
                  <c:v>1.293596</c:v>
                </c:pt>
                <c:pt idx="5">
                  <c:v>0</c:v>
                </c:pt>
              </c:numCache>
            </c:numRef>
          </c:val>
        </c:ser>
        <c:ser>
          <c:idx val="4"/>
          <c:order val="4"/>
          <c:tx>
            <c:strRef>
              <c:f>'9'!$A$10</c:f>
              <c:strCache>
                <c:ptCount val="1"/>
                <c:pt idx="0">
                  <c:v>Energie prostředí (tepelné čerpadlo)</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('9'!$B$10:$C$10,'9'!$E$10:$F$10,'9'!$H$10:$I$10)</c:f>
              <c:numCache>
                <c:formatCode>#,##0.0</c:formatCode>
                <c:ptCount val="6"/>
                <c:pt idx="0">
                  <c:v>0.66818100000000002</c:v>
                </c:pt>
                <c:pt idx="1">
                  <c:v>0</c:v>
                </c:pt>
                <c:pt idx="2">
                  <c:v>0.74383099999999991</c:v>
                </c:pt>
                <c:pt idx="3">
                  <c:v>0</c:v>
                </c:pt>
                <c:pt idx="4">
                  <c:v>0.59404800000000013</c:v>
                </c:pt>
                <c:pt idx="5">
                  <c:v>0</c:v>
                </c:pt>
              </c:numCache>
            </c:numRef>
          </c:val>
        </c:ser>
        <c:ser>
          <c:idx val="5"/>
          <c:order val="5"/>
          <c:tx>
            <c:strRef>
              <c:f>'9'!$A$11</c:f>
              <c:strCache>
                <c:ptCount val="1"/>
                <c:pt idx="0">
                  <c:v>Energie Slunce (solární kolektor)</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('9'!$B$11:$C$11,'9'!$E$11:$F$11,'9'!$H$11:$I$11)</c:f>
              <c:numCache>
                <c:formatCode>#,##0.0</c:formatCode>
                <c:ptCount val="6"/>
                <c:pt idx="0">
                  <c:v>7.2120000000000004E-2</c:v>
                </c:pt>
                <c:pt idx="1">
                  <c:v>0</c:v>
                </c:pt>
                <c:pt idx="2">
                  <c:v>6.9900000000000004E-2</c:v>
                </c:pt>
                <c:pt idx="3">
                  <c:v>0</c:v>
                </c:pt>
                <c:pt idx="4">
                  <c:v>4.5689999999999995E-2</c:v>
                </c:pt>
                <c:pt idx="5">
                  <c:v>0</c:v>
                </c:pt>
              </c:numCache>
            </c:numRef>
          </c:val>
        </c:ser>
        <c:ser>
          <c:idx val="6"/>
          <c:order val="6"/>
          <c:tx>
            <c:strRef>
              <c:f>'9'!$A$12</c:f>
              <c:strCache>
                <c:ptCount val="1"/>
                <c:pt idx="0">
                  <c:v>Hnědé uhlí</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('9'!$B$12:$C$12,'9'!$E$12:$F$12,'9'!$H$12:$I$12)</c:f>
              <c:numCache>
                <c:formatCode>#,##0.0</c:formatCode>
                <c:ptCount val="6"/>
                <c:pt idx="0">
                  <c:v>2472.028781</c:v>
                </c:pt>
                <c:pt idx="1">
                  <c:v>1996.2626069999999</c:v>
                </c:pt>
                <c:pt idx="2">
                  <c:v>2530.7690689999995</c:v>
                </c:pt>
                <c:pt idx="3">
                  <c:v>2017.5238359999998</c:v>
                </c:pt>
                <c:pt idx="4">
                  <c:v>3227.0023700000011</c:v>
                </c:pt>
                <c:pt idx="5">
                  <c:v>2651.9829799999998</c:v>
                </c:pt>
              </c:numCache>
            </c:numRef>
          </c:val>
        </c:ser>
        <c:ser>
          <c:idx val="7"/>
          <c:order val="7"/>
          <c:tx>
            <c:strRef>
              <c:f>'9'!$A$13</c:f>
              <c:strCache>
                <c:ptCount val="1"/>
                <c:pt idx="0">
                  <c:v>Jaderné palivo</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('9'!$B$13:$C$13,'9'!$E$13:$F$13,'9'!$H$13:$I$13)</c:f>
              <c:numCache>
                <c:formatCode>#,##0.0</c:formatCode>
                <c:ptCount val="6"/>
                <c:pt idx="0">
                  <c:v>16.422000000000001</c:v>
                </c:pt>
                <c:pt idx="1">
                  <c:v>0</c:v>
                </c:pt>
                <c:pt idx="2">
                  <c:v>19.334</c:v>
                </c:pt>
                <c:pt idx="3">
                  <c:v>0</c:v>
                </c:pt>
                <c:pt idx="4">
                  <c:v>30.207999999999998</c:v>
                </c:pt>
                <c:pt idx="5">
                  <c:v>0</c:v>
                </c:pt>
              </c:numCache>
            </c:numRef>
          </c:val>
        </c:ser>
        <c:ser>
          <c:idx val="8"/>
          <c:order val="8"/>
          <c:tx>
            <c:strRef>
              <c:f>'9'!$A$14</c:f>
              <c:strCache>
                <c:ptCount val="1"/>
                <c:pt idx="0">
                  <c:v>Koks</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('9'!$B$14:$C$14,'9'!$E$14:$F$14,'9'!$H$14:$I$14)</c:f>
              <c:numCache>
                <c:formatCode>#,##0.0</c:formatCode>
                <c:ptCount val="6"/>
                <c:pt idx="0">
                  <c:v>0</c:v>
                </c:pt>
                <c:pt idx="1">
                  <c:v>0</c:v>
                </c:pt>
                <c:pt idx="2">
                  <c:v>0</c:v>
                </c:pt>
                <c:pt idx="3">
                  <c:v>0</c:v>
                </c:pt>
                <c:pt idx="4">
                  <c:v>4.2290000000000001E-3</c:v>
                </c:pt>
                <c:pt idx="5">
                  <c:v>0</c:v>
                </c:pt>
              </c:numCache>
            </c:numRef>
          </c:val>
        </c:ser>
        <c:ser>
          <c:idx val="9"/>
          <c:order val="9"/>
          <c:tx>
            <c:strRef>
              <c:f>'9'!$A$15</c:f>
              <c:strCache>
                <c:ptCount val="1"/>
                <c:pt idx="0">
                  <c:v>Odpadní teplo</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('9'!$B$15:$C$15,'9'!$E$15:$F$15,'9'!$H$15:$I$15)</c:f>
              <c:numCache>
                <c:formatCode>#,##0.0</c:formatCode>
                <c:ptCount val="6"/>
                <c:pt idx="0">
                  <c:v>630.01690599999995</c:v>
                </c:pt>
                <c:pt idx="1">
                  <c:v>52.381519999999995</c:v>
                </c:pt>
                <c:pt idx="2">
                  <c:v>562.01922899999988</c:v>
                </c:pt>
                <c:pt idx="3">
                  <c:v>47.33126</c:v>
                </c:pt>
                <c:pt idx="4">
                  <c:v>510.38616200000001</c:v>
                </c:pt>
                <c:pt idx="5">
                  <c:v>12.005709999999999</c:v>
                </c:pt>
              </c:numCache>
            </c:numRef>
          </c:val>
        </c:ser>
        <c:ser>
          <c:idx val="10"/>
          <c:order val="10"/>
          <c:tx>
            <c:strRef>
              <c:f>'9'!$A$16</c:f>
              <c:strCache>
                <c:ptCount val="1"/>
                <c:pt idx="0">
                  <c:v>Ostatní kapalná paliva</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('9'!$B$16:$C$16,'9'!$E$16:$F$16,'9'!$H$16:$I$16)</c:f>
              <c:numCache>
                <c:formatCode>#,##0.0</c:formatCode>
                <c:ptCount val="6"/>
                <c:pt idx="0">
                  <c:v>30.540144999999999</c:v>
                </c:pt>
                <c:pt idx="1">
                  <c:v>13.001369</c:v>
                </c:pt>
                <c:pt idx="2">
                  <c:v>9.4893999999999998</c:v>
                </c:pt>
                <c:pt idx="3">
                  <c:v>4.77982</c:v>
                </c:pt>
                <c:pt idx="4">
                  <c:v>31.947711999999999</c:v>
                </c:pt>
                <c:pt idx="5">
                  <c:v>19.239715</c:v>
                </c:pt>
              </c:numCache>
            </c:numRef>
          </c:val>
        </c:ser>
        <c:ser>
          <c:idx val="11"/>
          <c:order val="11"/>
          <c:tx>
            <c:strRef>
              <c:f>'9'!$A$17</c:f>
              <c:strCache>
                <c:ptCount val="1"/>
                <c:pt idx="0">
                  <c:v>Ostatní pevná paliva</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('9'!$B$17:$C$17,'9'!$E$17:$F$17,'9'!$H$17:$I$17)</c:f>
              <c:numCache>
                <c:formatCode>#,##0.0</c:formatCode>
                <c:ptCount val="6"/>
                <c:pt idx="0">
                  <c:v>240.1182</c:v>
                </c:pt>
                <c:pt idx="1">
                  <c:v>183.97038499999999</c:v>
                </c:pt>
                <c:pt idx="2">
                  <c:v>227.46690199999998</c:v>
                </c:pt>
                <c:pt idx="3">
                  <c:v>177.241085</c:v>
                </c:pt>
                <c:pt idx="4">
                  <c:v>210.24824699999996</c:v>
                </c:pt>
                <c:pt idx="5">
                  <c:v>167.00382400000001</c:v>
                </c:pt>
              </c:numCache>
            </c:numRef>
          </c:val>
        </c:ser>
        <c:ser>
          <c:idx val="12"/>
          <c:order val="12"/>
          <c:tx>
            <c:strRef>
              <c:f>'9'!$A$18</c:f>
              <c:strCache>
                <c:ptCount val="1"/>
                <c:pt idx="0">
                  <c:v>Ostatní plyny</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('9'!$B$18:$C$18,'9'!$E$18:$F$18,'9'!$H$18:$I$18)</c:f>
              <c:numCache>
                <c:formatCode>#,##0.0</c:formatCode>
                <c:ptCount val="6"/>
                <c:pt idx="0">
                  <c:v>835.59306399999991</c:v>
                </c:pt>
                <c:pt idx="1">
                  <c:v>342.441846</c:v>
                </c:pt>
                <c:pt idx="2">
                  <c:v>876.48717599999986</c:v>
                </c:pt>
                <c:pt idx="3">
                  <c:v>405.13728100000009</c:v>
                </c:pt>
                <c:pt idx="4">
                  <c:v>719.558582</c:v>
                </c:pt>
                <c:pt idx="5">
                  <c:v>342.71848999999997</c:v>
                </c:pt>
              </c:numCache>
            </c:numRef>
          </c:val>
        </c:ser>
        <c:ser>
          <c:idx val="13"/>
          <c:order val="13"/>
          <c:tx>
            <c:strRef>
              <c:f>'9'!$A$19</c:f>
              <c:strCache>
                <c:ptCount val="1"/>
                <c:pt idx="0">
                  <c:v>Ostatní</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('9'!$B$19:$C$19,'9'!$E$19:$F$19,'9'!$H$19:$I$19)</c:f>
              <c:numCache>
                <c:formatCode>#,##0.0</c:formatCode>
                <c:ptCount val="6"/>
                <c:pt idx="0">
                  <c:v>0</c:v>
                </c:pt>
                <c:pt idx="1">
                  <c:v>0</c:v>
                </c:pt>
                <c:pt idx="2">
                  <c:v>0</c:v>
                </c:pt>
                <c:pt idx="3">
                  <c:v>0</c:v>
                </c:pt>
                <c:pt idx="4">
                  <c:v>0</c:v>
                </c:pt>
                <c:pt idx="5">
                  <c:v>0</c:v>
                </c:pt>
              </c:numCache>
            </c:numRef>
          </c:val>
        </c:ser>
        <c:ser>
          <c:idx val="14"/>
          <c:order val="14"/>
          <c:tx>
            <c:strRef>
              <c:f>'9'!$A$20</c:f>
              <c:strCache>
                <c:ptCount val="1"/>
                <c:pt idx="0">
                  <c:v>Topné oleje</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('9'!$B$20:$C$20,'9'!$E$20:$F$20,'9'!$H$20:$I$20)</c:f>
              <c:numCache>
                <c:formatCode>#,##0.0</c:formatCode>
                <c:ptCount val="6"/>
                <c:pt idx="0">
                  <c:v>24.412678000000007</c:v>
                </c:pt>
                <c:pt idx="1">
                  <c:v>0.88573560000000007</c:v>
                </c:pt>
                <c:pt idx="2">
                  <c:v>14.488106999999998</c:v>
                </c:pt>
                <c:pt idx="3">
                  <c:v>3.2459076000000002</c:v>
                </c:pt>
                <c:pt idx="4">
                  <c:v>11.792069</c:v>
                </c:pt>
                <c:pt idx="5">
                  <c:v>2.153931</c:v>
                </c:pt>
              </c:numCache>
            </c:numRef>
          </c:val>
        </c:ser>
        <c:ser>
          <c:idx val="15"/>
          <c:order val="15"/>
          <c:tx>
            <c:strRef>
              <c:f>'9'!$A$21</c:f>
              <c:strCache>
                <c:ptCount val="1"/>
                <c:pt idx="0">
                  <c:v>Zemní plyn</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('9'!$B$21:$C$21,'9'!$E$21:$F$21,'9'!$H$21:$I$21)</c:f>
              <c:numCache>
                <c:formatCode>#,##0.0</c:formatCode>
                <c:ptCount val="6"/>
                <c:pt idx="0">
                  <c:v>1152.7246250948519</c:v>
                </c:pt>
                <c:pt idx="1">
                  <c:v>455.682929</c:v>
                </c:pt>
                <c:pt idx="2">
                  <c:v>1090.7279525928584</c:v>
                </c:pt>
                <c:pt idx="3">
                  <c:v>430.26501400000001</c:v>
                </c:pt>
                <c:pt idx="4">
                  <c:v>1232.501904593151</c:v>
                </c:pt>
                <c:pt idx="5">
                  <c:v>491.85310700000002</c:v>
                </c:pt>
              </c:numCache>
            </c:numRef>
          </c:val>
        </c:ser>
        <c:dLbls>
          <c:showLegendKey val="0"/>
          <c:showVal val="0"/>
          <c:showCatName val="0"/>
          <c:showSerName val="0"/>
          <c:showPercent val="0"/>
          <c:showBubbleSize val="0"/>
        </c:dLbls>
        <c:gapWidth val="104"/>
        <c:overlap val="100"/>
        <c:axId val="219349760"/>
        <c:axId val="219351296"/>
      </c:barChart>
      <c:catAx>
        <c:axId val="219349760"/>
        <c:scaling>
          <c:orientation val="minMax"/>
        </c:scaling>
        <c:delete val="0"/>
        <c:axPos val="b"/>
        <c:numFmt formatCode="General" sourceLinked="1"/>
        <c:majorTickMark val="none"/>
        <c:minorTickMark val="none"/>
        <c:tickLblPos val="nextTo"/>
        <c:txPr>
          <a:bodyPr/>
          <a:lstStyle/>
          <a:p>
            <a:pPr>
              <a:defRPr sz="900"/>
            </a:pPr>
            <a:endParaRPr lang="cs-CZ"/>
          </a:p>
        </c:txPr>
        <c:crossAx val="219351296"/>
        <c:crosses val="autoZero"/>
        <c:auto val="1"/>
        <c:lblAlgn val="ctr"/>
        <c:lblOffset val="100"/>
        <c:noMultiLvlLbl val="0"/>
      </c:catAx>
      <c:valAx>
        <c:axId val="219351296"/>
        <c:scaling>
          <c:orientation val="minMax"/>
          <c:max val="8000"/>
        </c:scaling>
        <c:delete val="0"/>
        <c:axPos val="l"/>
        <c:majorGridlines/>
        <c:numFmt formatCode="#,##0" sourceLinked="0"/>
        <c:majorTickMark val="out"/>
        <c:minorTickMark val="none"/>
        <c:tickLblPos val="nextTo"/>
        <c:spPr>
          <a:ln>
            <a:noFill/>
          </a:ln>
        </c:spPr>
        <c:txPr>
          <a:bodyPr/>
          <a:lstStyle/>
          <a:p>
            <a:pPr>
              <a:defRPr sz="900"/>
            </a:pPr>
            <a:endParaRPr lang="cs-CZ"/>
          </a:p>
        </c:txPr>
        <c:crossAx val="2193497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z KVET</a:t>
            </a:r>
          </a:p>
        </c:rich>
      </c:tx>
      <c:layout/>
      <c:overlay val="0"/>
    </c:title>
    <c:autoTitleDeleted val="0"/>
    <c:plotArea>
      <c:layout>
        <c:manualLayout>
          <c:layoutTarget val="inner"/>
          <c:xMode val="edge"/>
          <c:yMode val="edge"/>
          <c:x val="0.23950992125984252"/>
          <c:y val="0.12881318413030871"/>
          <c:w val="0.55564682414698163"/>
          <c:h val="0.77280492769486231"/>
        </c:manualLayout>
      </c:layout>
      <c:doughnutChart>
        <c:varyColors val="1"/>
        <c:ser>
          <c:idx val="0"/>
          <c:order val="0"/>
          <c:dLbls>
            <c:dLbl>
              <c:idx val="1"/>
              <c:layout>
                <c:manualLayout>
                  <c:x val="1.5216170260079095E-2"/>
                  <c:y val="-1.1368549578960843E-2"/>
                </c:manualLayout>
              </c:layout>
              <c:showLegendKey val="0"/>
              <c:showVal val="0"/>
              <c:showCatName val="0"/>
              <c:showSerName val="0"/>
              <c:showPercent val="1"/>
              <c:showBubbleSize val="0"/>
            </c:dLbl>
            <c:dLbl>
              <c:idx val="3"/>
              <c:delete val="1"/>
            </c:dLbl>
            <c:dLbl>
              <c:idx val="4"/>
              <c:delete val="1"/>
            </c:dLbl>
            <c:dLbl>
              <c:idx val="5"/>
              <c:delete val="1"/>
            </c:dLbl>
            <c:dLbl>
              <c:idx val="7"/>
              <c:layout>
                <c:manualLayout>
                  <c:x val="-5.5378528302955071E-3"/>
                  <c:y val="-0.28768473453071897"/>
                </c:manualLayout>
              </c:layout>
              <c:tx>
                <c:rich>
                  <a:bodyPr/>
                  <a:lstStyle/>
                  <a:p>
                    <a:r>
                      <a:rPr lang="en-US"/>
                      <a:t>0,</a:t>
                    </a:r>
                    <a:r>
                      <a:rPr lang="cs-CZ"/>
                      <a:t>2</a:t>
                    </a:r>
                    <a:r>
                      <a:rPr lang="en-US"/>
                      <a:t>%</a:t>
                    </a:r>
                  </a:p>
                </c:rich>
              </c:tx>
              <c:showLegendKey val="0"/>
              <c:showVal val="0"/>
              <c:showCatName val="0"/>
              <c:showSerName val="0"/>
              <c:showPercent val="1"/>
              <c:showBubbleSize val="0"/>
            </c:dLbl>
            <c:dLbl>
              <c:idx val="8"/>
              <c:layout>
                <c:manualLayout>
                  <c:x val="-0.11405750461467744"/>
                  <c:y val="-5.9027439097399187E-2"/>
                </c:manualLayout>
              </c:layout>
              <c:tx>
                <c:rich>
                  <a:bodyPr/>
                  <a:lstStyle/>
                  <a:p>
                    <a:r>
                      <a:rPr lang="en-US"/>
                      <a:t>0,</a:t>
                    </a:r>
                    <a:r>
                      <a:rPr lang="cs-CZ"/>
                      <a:t>3</a:t>
                    </a:r>
                    <a:r>
                      <a:rPr lang="en-US"/>
                      <a:t>%</a:t>
                    </a:r>
                  </a:p>
                </c:rich>
              </c:tx>
              <c:showLegendKey val="0"/>
              <c:showVal val="0"/>
              <c:showCatName val="0"/>
              <c:showSerName val="0"/>
              <c:showPercent val="1"/>
              <c:showBubbleSize val="0"/>
            </c:dLbl>
            <c:dLbl>
              <c:idx val="9"/>
              <c:layout>
                <c:manualLayout>
                  <c:x val="-0.1211929211064094"/>
                  <c:y val="7.417708698986461E-3"/>
                </c:manualLayout>
              </c:layout>
              <c:showLegendKey val="0"/>
              <c:showVal val="0"/>
              <c:showCatName val="0"/>
              <c:showSerName val="0"/>
              <c:showPercent val="1"/>
              <c:showBubbleSize val="0"/>
            </c:dLbl>
            <c:dLbl>
              <c:idx val="10"/>
              <c:delete val="1"/>
            </c:dLbl>
            <c:dLbl>
              <c:idx val="13"/>
              <c:delete val="1"/>
            </c:dLbl>
            <c:dLbl>
              <c:idx val="14"/>
              <c:delete val="1"/>
            </c:dLbl>
            <c:numFmt formatCode="0.0%" sourceLinked="0"/>
            <c:showLegendKey val="0"/>
            <c:showVal val="0"/>
            <c:showCatName val="0"/>
            <c:showSerName val="0"/>
            <c:showPercent val="1"/>
            <c:showBubbleSize val="0"/>
            <c:showLeaderLines val="1"/>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#,##0.0</c:formatCode>
                <c:ptCount val="16"/>
                <c:pt idx="0">
                  <c:v>1896.072185</c:v>
                </c:pt>
                <c:pt idx="1">
                  <c:v>362.52238999999997</c:v>
                </c:pt>
                <c:pt idx="2">
                  <c:v>1009.6140192</c:v>
                </c:pt>
                <c:pt idx="3">
                  <c:v>0</c:v>
                </c:pt>
                <c:pt idx="4">
                  <c:v>0</c:v>
                </c:pt>
                <c:pt idx="5">
                  <c:v>0</c:v>
                </c:pt>
                <c:pt idx="6">
                  <c:v>6665.7694229999997</c:v>
                </c:pt>
                <c:pt idx="7">
                  <c:v>0</c:v>
                </c:pt>
                <c:pt idx="8">
                  <c:v>0</c:v>
                </c:pt>
                <c:pt idx="9">
                  <c:v>111.71848999999999</c:v>
                </c:pt>
                <c:pt idx="10">
                  <c:v>37.020904000000002</c:v>
                </c:pt>
                <c:pt idx="11">
                  <c:v>528.21529399999997</c:v>
                </c:pt>
                <c:pt idx="12">
                  <c:v>1090.2976170000002</c:v>
                </c:pt>
                <c:pt idx="13">
                  <c:v>0</c:v>
                </c:pt>
                <c:pt idx="14">
                  <c:v>6.2855742000000001</c:v>
                </c:pt>
                <c:pt idx="15">
                  <c:v>1377.80105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'10.1'!$B$3:$D$3</c:f>
              <c:strCache>
                <c:ptCount val="1"/>
                <c:pt idx="0">
                  <c:v>I. čtvrtletí 2018</c:v>
                </c:pt>
              </c:strCache>
            </c:strRef>
          </c:tx>
          <c:invertIfNegative val="0"/>
          <c:cat>
            <c:strRef>
              <c:f>'10.1'!$B$4:$D$4</c:f>
              <c:strCache>
                <c:ptCount val="3"/>
                <c:pt idx="0">
                  <c:v>Leden</c:v>
                </c:pt>
                <c:pt idx="1">
                  <c:v>Únor</c:v>
                </c:pt>
                <c:pt idx="2">
                  <c:v>Březen</c:v>
                </c:pt>
              </c:strCache>
            </c:strRef>
          </c:cat>
          <c:val>
            <c:numRef>
              <c:f>'10.1'!$B$6:$D$6</c:f>
              <c:numCache>
                <c:formatCode>#,##0.0</c:formatCode>
                <c:ptCount val="3"/>
                <c:pt idx="0">
                  <c:v>20085.563188418844</c:v>
                </c:pt>
                <c:pt idx="1">
                  <c:v>19762.053748910846</c:v>
                </c:pt>
                <c:pt idx="2">
                  <c:v>19520.707230305619</c:v>
                </c:pt>
              </c:numCache>
            </c:numRef>
          </c:val>
        </c:ser>
        <c:ser>
          <c:idx val="1"/>
          <c:order val="1"/>
          <c:tx>
            <c:strRef>
              <c:f>'10.1'!$E$3:$G$3</c:f>
              <c:strCache>
                <c:ptCount val="1"/>
                <c:pt idx="0">
                  <c:v>I. čtvrtletí 2017</c:v>
                </c:pt>
              </c:strCache>
            </c:strRef>
          </c:tx>
          <c:invertIfNegative val="0"/>
          <c:cat>
            <c:strRef>
              <c:f>'10.1'!$B$4:$D$4</c:f>
              <c:strCache>
                <c:ptCount val="3"/>
                <c:pt idx="0">
                  <c:v>Leden</c:v>
                </c:pt>
                <c:pt idx="1">
                  <c:v>Únor</c:v>
                </c:pt>
                <c:pt idx="2">
                  <c:v>Březen</c:v>
                </c:pt>
              </c:strCache>
            </c:strRef>
          </c:cat>
          <c:val>
            <c:numRef>
              <c:f>'10.1'!$E$6:$G$6</c:f>
              <c:numCache>
                <c:formatCode>#,##0.0</c:formatCode>
                <c:ptCount val="3"/>
                <c:pt idx="0">
                  <c:v>24714.3</c:v>
                </c:pt>
                <c:pt idx="1">
                  <c:v>18536.400000000001</c:v>
                </c:pt>
                <c:pt idx="2">
                  <c:v>16053.4</c:v>
                </c:pt>
              </c:numCache>
            </c:numRef>
          </c:val>
        </c:ser>
        <c:ser>
          <c:idx val="2"/>
          <c:order val="2"/>
          <c:tx>
            <c:strRef>
              <c:f>'10.1'!$H$3:$J$3</c:f>
              <c:strCache>
                <c:ptCount val="1"/>
                <c:pt idx="0">
                  <c:v>Rozdíl (2018 - 2017)</c:v>
                </c:pt>
              </c:strCache>
            </c:strRef>
          </c:tx>
          <c:invertIfNegative val="0"/>
          <c:cat>
            <c:strRef>
              <c:f>'10.1'!$B$4:$D$4</c:f>
              <c:strCache>
                <c:ptCount val="3"/>
                <c:pt idx="0">
                  <c:v>Leden</c:v>
                </c:pt>
                <c:pt idx="1">
                  <c:v>Únor</c:v>
                </c:pt>
                <c:pt idx="2">
                  <c:v>Březen</c:v>
                </c:pt>
              </c:strCache>
            </c:strRef>
          </c:cat>
          <c:val>
            <c:numRef>
              <c:f>'10.1'!$H$6:$J$6</c:f>
              <c:numCache>
                <c:formatCode>#,##0.0</c:formatCode>
                <c:ptCount val="3"/>
                <c:pt idx="0">
                  <c:v>-4628.7368115811551</c:v>
                </c:pt>
                <c:pt idx="1">
                  <c:v>1225.653748910845</c:v>
                </c:pt>
                <c:pt idx="2">
                  <c:v>3467.3072303056197</c:v>
                </c:pt>
              </c:numCache>
            </c:numRef>
          </c:val>
        </c:ser>
        <c:dLbls>
          <c:showLegendKey val="0"/>
          <c:showVal val="0"/>
          <c:showCatName val="0"/>
          <c:showSerName val="0"/>
          <c:showPercent val="0"/>
          <c:showBubbleSize val="0"/>
        </c:dLbls>
        <c:gapWidth val="100"/>
        <c:overlap val="-10"/>
        <c:axId val="267972608"/>
        <c:axId val="267974144"/>
      </c:barChart>
      <c:catAx>
        <c:axId val="267972608"/>
        <c:scaling>
          <c:orientation val="minMax"/>
        </c:scaling>
        <c:delete val="0"/>
        <c:axPos val="b"/>
        <c:numFmt formatCode="General" sourceLinked="1"/>
        <c:majorTickMark val="none"/>
        <c:minorTickMark val="none"/>
        <c:tickLblPos val="low"/>
        <c:txPr>
          <a:bodyPr/>
          <a:lstStyle/>
          <a:p>
            <a:pPr>
              <a:defRPr sz="900"/>
            </a:pPr>
            <a:endParaRPr lang="cs-CZ"/>
          </a:p>
        </c:txPr>
        <c:crossAx val="267974144"/>
        <c:crosses val="autoZero"/>
        <c:auto val="1"/>
        <c:lblAlgn val="ctr"/>
        <c:lblOffset val="100"/>
        <c:noMultiLvlLbl val="0"/>
      </c:catAx>
      <c:valAx>
        <c:axId val="267974144"/>
        <c:scaling>
          <c:orientation val="minMax"/>
          <c:max val="30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267972608"/>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'10.1'!$B$3:$D$3</c:f>
              <c:strCache>
                <c:ptCount val="1"/>
                <c:pt idx="0">
                  <c:v>I. čtvrtletí 2018</c:v>
                </c:pt>
              </c:strCache>
            </c:strRef>
          </c:tx>
          <c:invertIfNegative val="0"/>
          <c:cat>
            <c:strRef>
              <c:f>'10.1'!$B$4:$D$4</c:f>
              <c:strCache>
                <c:ptCount val="3"/>
                <c:pt idx="0">
                  <c:v>Leden</c:v>
                </c:pt>
                <c:pt idx="1">
                  <c:v>Únor</c:v>
                </c:pt>
                <c:pt idx="2">
                  <c:v>Březen</c:v>
                </c:pt>
              </c:strCache>
            </c:strRef>
          </c:cat>
          <c:val>
            <c:numRef>
              <c:f>'10.1'!$B$8:$D$8</c:f>
              <c:numCache>
                <c:formatCode>#,##0.0</c:formatCode>
                <c:ptCount val="3"/>
                <c:pt idx="0">
                  <c:v>12352.970570099547</c:v>
                </c:pt>
                <c:pt idx="1">
                  <c:v>13032.725145299893</c:v>
                </c:pt>
                <c:pt idx="2">
                  <c:v>12514.681696406891</c:v>
                </c:pt>
              </c:numCache>
            </c:numRef>
          </c:val>
        </c:ser>
        <c:ser>
          <c:idx val="1"/>
          <c:order val="1"/>
          <c:tx>
            <c:strRef>
              <c:f>'10.1'!$E$3:$G$3</c:f>
              <c:strCache>
                <c:ptCount val="1"/>
                <c:pt idx="0">
                  <c:v>I. čtvrtletí 2017</c:v>
                </c:pt>
              </c:strCache>
            </c:strRef>
          </c:tx>
          <c:invertIfNegative val="0"/>
          <c:cat>
            <c:strRef>
              <c:f>'10.1'!$B$4:$D$4</c:f>
              <c:strCache>
                <c:ptCount val="3"/>
                <c:pt idx="0">
                  <c:v>Leden</c:v>
                </c:pt>
                <c:pt idx="1">
                  <c:v>Únor</c:v>
                </c:pt>
                <c:pt idx="2">
                  <c:v>Březen</c:v>
                </c:pt>
              </c:strCache>
            </c:strRef>
          </c:cat>
          <c:val>
            <c:numRef>
              <c:f>'10.1'!$E$8:$G$8</c:f>
              <c:numCache>
                <c:formatCode>#,##0.0</c:formatCode>
                <c:ptCount val="3"/>
                <c:pt idx="0">
                  <c:v>16416.5</c:v>
                </c:pt>
                <c:pt idx="1">
                  <c:v>11608</c:v>
                </c:pt>
                <c:pt idx="2">
                  <c:v>9326.7999999999993</c:v>
                </c:pt>
              </c:numCache>
            </c:numRef>
          </c:val>
        </c:ser>
        <c:ser>
          <c:idx val="2"/>
          <c:order val="2"/>
          <c:tx>
            <c:strRef>
              <c:f>'10.1'!$H$3:$J$3</c:f>
              <c:strCache>
                <c:ptCount val="1"/>
                <c:pt idx="0">
                  <c:v>Rozdíl (2018 - 2017)</c:v>
                </c:pt>
              </c:strCache>
            </c:strRef>
          </c:tx>
          <c:invertIfNegative val="0"/>
          <c:cat>
            <c:strRef>
              <c:f>'10.1'!$B$4:$D$4</c:f>
              <c:strCache>
                <c:ptCount val="3"/>
                <c:pt idx="0">
                  <c:v>Leden</c:v>
                </c:pt>
                <c:pt idx="1">
                  <c:v>Únor</c:v>
                </c:pt>
                <c:pt idx="2">
                  <c:v>Březen</c:v>
                </c:pt>
              </c:strCache>
            </c:strRef>
          </c:cat>
          <c:val>
            <c:numRef>
              <c:f>'10.1'!$H$8:$J$8</c:f>
              <c:numCache>
                <c:formatCode>#,##0.0</c:formatCode>
                <c:ptCount val="3"/>
                <c:pt idx="0">
                  <c:v>-4063.5294299004527</c:v>
                </c:pt>
                <c:pt idx="1">
                  <c:v>1424.7251452998935</c:v>
                </c:pt>
                <c:pt idx="2">
                  <c:v>3187.8816964068919</c:v>
                </c:pt>
              </c:numCache>
            </c:numRef>
          </c:val>
        </c:ser>
        <c:dLbls>
          <c:showLegendKey val="0"/>
          <c:showVal val="0"/>
          <c:showCatName val="0"/>
          <c:showSerName val="0"/>
          <c:showPercent val="0"/>
          <c:showBubbleSize val="0"/>
        </c:dLbls>
        <c:gapWidth val="100"/>
        <c:overlap val="-10"/>
        <c:axId val="268135424"/>
        <c:axId val="268145408"/>
      </c:barChart>
      <c:catAx>
        <c:axId val="268135424"/>
        <c:scaling>
          <c:orientation val="minMax"/>
        </c:scaling>
        <c:delete val="0"/>
        <c:axPos val="b"/>
        <c:numFmt formatCode="General" sourceLinked="1"/>
        <c:majorTickMark val="none"/>
        <c:minorTickMark val="none"/>
        <c:tickLblPos val="low"/>
        <c:txPr>
          <a:bodyPr/>
          <a:lstStyle/>
          <a:p>
            <a:pPr>
              <a:defRPr sz="900"/>
            </a:pPr>
            <a:endParaRPr lang="cs-CZ"/>
          </a:p>
        </c:txPr>
        <c:crossAx val="268145408"/>
        <c:crosses val="autoZero"/>
        <c:auto val="1"/>
        <c:lblAlgn val="ctr"/>
        <c:lblOffset val="100"/>
        <c:noMultiLvlLbl val="0"/>
      </c:catAx>
      <c:valAx>
        <c:axId val="268145408"/>
        <c:scaling>
          <c:orientation val="minMax"/>
          <c:max val="30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268135424"/>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'10.1'!$B$14:$D$14</c:f>
              <c:strCache>
                <c:ptCount val="1"/>
                <c:pt idx="0">
                  <c:v>II. čtvrtletí 2018</c:v>
                </c:pt>
              </c:strCache>
            </c:strRef>
          </c:tx>
          <c:invertIfNegative val="0"/>
          <c:cat>
            <c:strRef>
              <c:f>'10.1'!$B$15:$D$15</c:f>
              <c:strCache>
                <c:ptCount val="3"/>
                <c:pt idx="0">
                  <c:v>Duben</c:v>
                </c:pt>
                <c:pt idx="1">
                  <c:v>Květen</c:v>
                </c:pt>
                <c:pt idx="2">
                  <c:v>Červen</c:v>
                </c:pt>
              </c:strCache>
            </c:strRef>
          </c:cat>
          <c:val>
            <c:numRef>
              <c:f>'10.1'!$B$17:$D$17</c:f>
              <c:numCache>
                <c:formatCode>#,##0.0</c:formatCode>
                <c:ptCount val="3"/>
                <c:pt idx="0">
                  <c:v>11040.709761</c:v>
                </c:pt>
                <c:pt idx="1">
                  <c:v>9060.451557999997</c:v>
                </c:pt>
                <c:pt idx="2">
                  <c:v>8276.4077340000003</c:v>
                </c:pt>
              </c:numCache>
            </c:numRef>
          </c:val>
        </c:ser>
        <c:ser>
          <c:idx val="1"/>
          <c:order val="1"/>
          <c:tx>
            <c:strRef>
              <c:f>'10.1'!$E$14:$G$14</c:f>
              <c:strCache>
                <c:ptCount val="1"/>
                <c:pt idx="0">
                  <c:v>II. čtvrtletí 2017</c:v>
                </c:pt>
              </c:strCache>
            </c:strRef>
          </c:tx>
          <c:invertIfNegative val="0"/>
          <c:cat>
            <c:strRef>
              <c:f>'10.1'!$B$15:$D$15</c:f>
              <c:strCache>
                <c:ptCount val="3"/>
                <c:pt idx="0">
                  <c:v>Duben</c:v>
                </c:pt>
                <c:pt idx="1">
                  <c:v>Květen</c:v>
                </c:pt>
                <c:pt idx="2">
                  <c:v>Červen</c:v>
                </c:pt>
              </c:strCache>
            </c:strRef>
          </c:cat>
          <c:val>
            <c:numRef>
              <c:f>'10.1'!$E$17:$G$17</c:f>
              <c:numCache>
                <c:formatCode>#,##0.0</c:formatCode>
                <c:ptCount val="3"/>
                <c:pt idx="0">
                  <c:v>14105.7</c:v>
                </c:pt>
                <c:pt idx="1">
                  <c:v>10974.1</c:v>
                </c:pt>
                <c:pt idx="2">
                  <c:v>8405</c:v>
                </c:pt>
              </c:numCache>
            </c:numRef>
          </c:val>
        </c:ser>
        <c:ser>
          <c:idx val="2"/>
          <c:order val="2"/>
          <c:tx>
            <c:strRef>
              <c:f>'10.1'!$H$14:$J$14</c:f>
              <c:strCache>
                <c:ptCount val="1"/>
                <c:pt idx="0">
                  <c:v>Rozdíl (2018 - 2017)</c:v>
                </c:pt>
              </c:strCache>
            </c:strRef>
          </c:tx>
          <c:invertIfNegative val="0"/>
          <c:cat>
            <c:strRef>
              <c:f>'10.1'!$B$15:$D$15</c:f>
              <c:strCache>
                <c:ptCount val="3"/>
                <c:pt idx="0">
                  <c:v>Duben</c:v>
                </c:pt>
                <c:pt idx="1">
                  <c:v>Květen</c:v>
                </c:pt>
                <c:pt idx="2">
                  <c:v>Červen</c:v>
                </c:pt>
              </c:strCache>
            </c:strRef>
          </c:cat>
          <c:val>
            <c:numRef>
              <c:f>'10.1'!$H$17:$J$17</c:f>
              <c:numCache>
                <c:formatCode>#,##0.0</c:formatCode>
                <c:ptCount val="3"/>
                <c:pt idx="0">
                  <c:v>-3064.9902390000007</c:v>
                </c:pt>
                <c:pt idx="1">
                  <c:v>-1913.6484420000033</c:v>
                </c:pt>
                <c:pt idx="2">
                  <c:v>-128.59226599999965</c:v>
                </c:pt>
              </c:numCache>
            </c:numRef>
          </c:val>
        </c:ser>
        <c:dLbls>
          <c:showLegendKey val="0"/>
          <c:showVal val="0"/>
          <c:showCatName val="0"/>
          <c:showSerName val="0"/>
          <c:showPercent val="0"/>
          <c:showBubbleSize val="0"/>
        </c:dLbls>
        <c:gapWidth val="100"/>
        <c:overlap val="-10"/>
        <c:axId val="268171520"/>
        <c:axId val="268316672"/>
      </c:barChart>
      <c:catAx>
        <c:axId val="268171520"/>
        <c:scaling>
          <c:orientation val="minMax"/>
        </c:scaling>
        <c:delete val="0"/>
        <c:axPos val="b"/>
        <c:numFmt formatCode="General" sourceLinked="1"/>
        <c:majorTickMark val="none"/>
        <c:minorTickMark val="none"/>
        <c:tickLblPos val="low"/>
        <c:txPr>
          <a:bodyPr/>
          <a:lstStyle/>
          <a:p>
            <a:pPr>
              <a:defRPr sz="900"/>
            </a:pPr>
            <a:endParaRPr lang="cs-CZ"/>
          </a:p>
        </c:txPr>
        <c:crossAx val="268316672"/>
        <c:crosses val="autoZero"/>
        <c:auto val="1"/>
        <c:lblAlgn val="ctr"/>
        <c:lblOffset val="100"/>
        <c:noMultiLvlLbl val="0"/>
      </c:catAx>
      <c:valAx>
        <c:axId val="268316672"/>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268171520"/>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'10.1'!$B$14:$D$14</c:f>
              <c:strCache>
                <c:ptCount val="1"/>
                <c:pt idx="0">
                  <c:v>II. čtvrtletí 2018</c:v>
                </c:pt>
              </c:strCache>
            </c:strRef>
          </c:tx>
          <c:invertIfNegative val="0"/>
          <c:cat>
            <c:strRef>
              <c:f>'10.1'!$B$15:$D$15</c:f>
              <c:strCache>
                <c:ptCount val="3"/>
                <c:pt idx="0">
                  <c:v>Duben</c:v>
                </c:pt>
                <c:pt idx="1">
                  <c:v>Květen</c:v>
                </c:pt>
                <c:pt idx="2">
                  <c:v>Červen</c:v>
                </c:pt>
              </c:strCache>
            </c:strRef>
          </c:cat>
          <c:val>
            <c:numRef>
              <c:f>'10.1'!$B$19:$D$19</c:f>
              <c:numCache>
                <c:formatCode>#,##0.0</c:formatCode>
                <c:ptCount val="3"/>
                <c:pt idx="0">
                  <c:v>5419.833455</c:v>
                </c:pt>
                <c:pt idx="1">
                  <c:v>3700.1243949999998</c:v>
                </c:pt>
                <c:pt idx="2">
                  <c:v>3114.5204759999997</c:v>
                </c:pt>
              </c:numCache>
            </c:numRef>
          </c:val>
        </c:ser>
        <c:ser>
          <c:idx val="1"/>
          <c:order val="1"/>
          <c:tx>
            <c:strRef>
              <c:f>'10.1'!$E$14:$G$14</c:f>
              <c:strCache>
                <c:ptCount val="1"/>
                <c:pt idx="0">
                  <c:v>II. čtvrtletí 2017</c:v>
                </c:pt>
              </c:strCache>
            </c:strRef>
          </c:tx>
          <c:invertIfNegative val="0"/>
          <c:cat>
            <c:strRef>
              <c:f>'10.1'!$B$15:$D$15</c:f>
              <c:strCache>
                <c:ptCount val="3"/>
                <c:pt idx="0">
                  <c:v>Duben</c:v>
                </c:pt>
                <c:pt idx="1">
                  <c:v>Květen</c:v>
                </c:pt>
                <c:pt idx="2">
                  <c:v>Červen</c:v>
                </c:pt>
              </c:strCache>
            </c:strRef>
          </c:cat>
          <c:val>
            <c:numRef>
              <c:f>'10.1'!$E$19:$G$19</c:f>
              <c:numCache>
                <c:formatCode>#,##0.0</c:formatCode>
                <c:ptCount val="3"/>
                <c:pt idx="0">
                  <c:v>7792.2</c:v>
                </c:pt>
                <c:pt idx="1">
                  <c:v>5009.3999999999996</c:v>
                </c:pt>
                <c:pt idx="2">
                  <c:v>3145.4</c:v>
                </c:pt>
              </c:numCache>
            </c:numRef>
          </c:val>
        </c:ser>
        <c:ser>
          <c:idx val="2"/>
          <c:order val="2"/>
          <c:tx>
            <c:strRef>
              <c:f>'10.1'!$H$14:$J$14</c:f>
              <c:strCache>
                <c:ptCount val="1"/>
                <c:pt idx="0">
                  <c:v>Rozdíl (2018 - 2017)</c:v>
                </c:pt>
              </c:strCache>
            </c:strRef>
          </c:tx>
          <c:invertIfNegative val="0"/>
          <c:cat>
            <c:strRef>
              <c:f>'10.1'!$B$15:$D$15</c:f>
              <c:strCache>
                <c:ptCount val="3"/>
                <c:pt idx="0">
                  <c:v>Duben</c:v>
                </c:pt>
                <c:pt idx="1">
                  <c:v>Květen</c:v>
                </c:pt>
                <c:pt idx="2">
                  <c:v>Červen</c:v>
                </c:pt>
              </c:strCache>
            </c:strRef>
          </c:cat>
          <c:val>
            <c:numRef>
              <c:f>'10.1'!$H$19:$J$19</c:f>
              <c:numCache>
                <c:formatCode>#,##0.0</c:formatCode>
                <c:ptCount val="3"/>
                <c:pt idx="0">
                  <c:v>-2372.3665449999999</c:v>
                </c:pt>
                <c:pt idx="1">
                  <c:v>-1309.2756049999998</c:v>
                </c:pt>
                <c:pt idx="2">
                  <c:v>-30.879524000000401</c:v>
                </c:pt>
              </c:numCache>
            </c:numRef>
          </c:val>
        </c:ser>
        <c:dLbls>
          <c:showLegendKey val="0"/>
          <c:showVal val="0"/>
          <c:showCatName val="0"/>
          <c:showSerName val="0"/>
          <c:showPercent val="0"/>
          <c:showBubbleSize val="0"/>
        </c:dLbls>
        <c:gapWidth val="100"/>
        <c:overlap val="-10"/>
        <c:axId val="268342784"/>
        <c:axId val="268344320"/>
      </c:barChart>
      <c:catAx>
        <c:axId val="268342784"/>
        <c:scaling>
          <c:orientation val="minMax"/>
        </c:scaling>
        <c:delete val="0"/>
        <c:axPos val="b"/>
        <c:numFmt formatCode="General" sourceLinked="1"/>
        <c:majorTickMark val="none"/>
        <c:minorTickMark val="none"/>
        <c:tickLblPos val="low"/>
        <c:txPr>
          <a:bodyPr/>
          <a:lstStyle/>
          <a:p>
            <a:pPr>
              <a:defRPr sz="900"/>
            </a:pPr>
            <a:endParaRPr lang="cs-CZ"/>
          </a:p>
        </c:txPr>
        <c:crossAx val="268344320"/>
        <c:crosses val="autoZero"/>
        <c:auto val="1"/>
        <c:lblAlgn val="ctr"/>
        <c:lblOffset val="100"/>
        <c:noMultiLvlLbl val="0"/>
      </c:catAx>
      <c:valAx>
        <c:axId val="268344320"/>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268342784"/>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'10.2'!$B$3:$D$3</c:f>
              <c:strCache>
                <c:ptCount val="1"/>
                <c:pt idx="0">
                  <c:v>III. čtvrtletí 2018</c:v>
                </c:pt>
              </c:strCache>
            </c:strRef>
          </c:tx>
          <c:invertIfNegative val="0"/>
          <c:cat>
            <c:strRef>
              <c:f>'10.2'!$B$4:$D$4</c:f>
              <c:strCache>
                <c:ptCount val="3"/>
                <c:pt idx="0">
                  <c:v>Červenec</c:v>
                </c:pt>
                <c:pt idx="1">
                  <c:v>Srpen</c:v>
                </c:pt>
                <c:pt idx="2">
                  <c:v>Září</c:v>
                </c:pt>
              </c:strCache>
            </c:strRef>
          </c:cat>
          <c:val>
            <c:numRef>
              <c:f>'10.2'!$B$6:$D$6</c:f>
              <c:numCache>
                <c:formatCode>#,##0.0</c:formatCode>
                <c:ptCount val="3"/>
                <c:pt idx="0">
                  <c:v>7881.3030000948493</c:v>
                </c:pt>
                <c:pt idx="1">
                  <c:v>7715.4252305928558</c:v>
                </c:pt>
                <c:pt idx="2">
                  <c:v>8645.8832135931516</c:v>
                </c:pt>
              </c:numCache>
            </c:numRef>
          </c:val>
        </c:ser>
        <c:ser>
          <c:idx val="1"/>
          <c:order val="1"/>
          <c:tx>
            <c:strRef>
              <c:f>'10.2'!$E$3:$G$3</c:f>
              <c:strCache>
                <c:ptCount val="1"/>
                <c:pt idx="0">
                  <c:v>III. čtvrtletí 2017</c:v>
                </c:pt>
              </c:strCache>
            </c:strRef>
          </c:tx>
          <c:invertIfNegative val="0"/>
          <c:cat>
            <c:strRef>
              <c:f>'10.2'!$B$4:$D$4</c:f>
              <c:strCache>
                <c:ptCount val="3"/>
                <c:pt idx="0">
                  <c:v>Červenec</c:v>
                </c:pt>
                <c:pt idx="1">
                  <c:v>Srpen</c:v>
                </c:pt>
                <c:pt idx="2">
                  <c:v>Září</c:v>
                </c:pt>
              </c:strCache>
            </c:strRef>
          </c:cat>
          <c:val>
            <c:numRef>
              <c:f>'10.2'!$E$6:$G$6</c:f>
              <c:numCache>
                <c:formatCode>#,##0.0</c:formatCode>
                <c:ptCount val="3"/>
                <c:pt idx="0">
                  <c:v>7799.3</c:v>
                </c:pt>
                <c:pt idx="1">
                  <c:v>7997.9</c:v>
                </c:pt>
                <c:pt idx="2">
                  <c:v>10305.5</c:v>
                </c:pt>
              </c:numCache>
            </c:numRef>
          </c:val>
        </c:ser>
        <c:ser>
          <c:idx val="2"/>
          <c:order val="2"/>
          <c:tx>
            <c:strRef>
              <c:f>'10.2'!$H$3:$J$3</c:f>
              <c:strCache>
                <c:ptCount val="1"/>
                <c:pt idx="0">
                  <c:v>Rozdíl (2018 - 2017)</c:v>
                </c:pt>
              </c:strCache>
            </c:strRef>
          </c:tx>
          <c:invertIfNegative val="0"/>
          <c:cat>
            <c:strRef>
              <c:f>'10.2'!$B$4:$D$4</c:f>
              <c:strCache>
                <c:ptCount val="3"/>
                <c:pt idx="0">
                  <c:v>Červenec</c:v>
                </c:pt>
                <c:pt idx="1">
                  <c:v>Srpen</c:v>
                </c:pt>
                <c:pt idx="2">
                  <c:v>Září</c:v>
                </c:pt>
              </c:strCache>
            </c:strRef>
          </c:cat>
          <c:val>
            <c:numRef>
              <c:f>'10.2'!$H$6:$J$6</c:f>
              <c:numCache>
                <c:formatCode>#,##0.0</c:formatCode>
                <c:ptCount val="3"/>
                <c:pt idx="0">
                  <c:v>82.003000094849085</c:v>
                </c:pt>
                <c:pt idx="1">
                  <c:v>-282.47476940714387</c:v>
                </c:pt>
                <c:pt idx="2">
                  <c:v>-1659.6167864068484</c:v>
                </c:pt>
              </c:numCache>
            </c:numRef>
          </c:val>
        </c:ser>
        <c:dLbls>
          <c:showLegendKey val="0"/>
          <c:showVal val="0"/>
          <c:showCatName val="0"/>
          <c:showSerName val="0"/>
          <c:showPercent val="0"/>
          <c:showBubbleSize val="0"/>
        </c:dLbls>
        <c:gapWidth val="100"/>
        <c:overlap val="-10"/>
        <c:axId val="268563584"/>
        <c:axId val="268565120"/>
      </c:barChart>
      <c:catAx>
        <c:axId val="268563584"/>
        <c:scaling>
          <c:orientation val="minMax"/>
        </c:scaling>
        <c:delete val="0"/>
        <c:axPos val="b"/>
        <c:numFmt formatCode="General" sourceLinked="1"/>
        <c:majorTickMark val="none"/>
        <c:minorTickMark val="none"/>
        <c:tickLblPos val="low"/>
        <c:txPr>
          <a:bodyPr/>
          <a:lstStyle/>
          <a:p>
            <a:pPr>
              <a:defRPr sz="900"/>
            </a:pPr>
            <a:endParaRPr lang="cs-CZ"/>
          </a:p>
        </c:txPr>
        <c:crossAx val="268565120"/>
        <c:crosses val="autoZero"/>
        <c:auto val="1"/>
        <c:lblAlgn val="ctr"/>
        <c:lblOffset val="100"/>
        <c:noMultiLvlLbl val="0"/>
      </c:catAx>
      <c:valAx>
        <c:axId val="268565120"/>
        <c:scaling>
          <c:orientation val="minMax"/>
          <c:max val="12000"/>
          <c:min val="-2000"/>
        </c:scaling>
        <c:delete val="0"/>
        <c:axPos val="l"/>
        <c:majorGridlines/>
        <c:numFmt formatCode="#,##0" sourceLinked="0"/>
        <c:majorTickMark val="out"/>
        <c:minorTickMark val="none"/>
        <c:tickLblPos val="nextTo"/>
        <c:spPr>
          <a:ln>
            <a:noFill/>
          </a:ln>
        </c:spPr>
        <c:txPr>
          <a:bodyPr/>
          <a:lstStyle/>
          <a:p>
            <a:pPr>
              <a:defRPr sz="900"/>
            </a:pPr>
            <a:endParaRPr lang="cs-CZ"/>
          </a:p>
        </c:txPr>
        <c:crossAx val="268563584"/>
        <c:crosses val="autoZero"/>
        <c:crossBetween val="between"/>
        <c:majorUnit val="2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General</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General</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General</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General</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General</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General</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General</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General</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General</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General</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General</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General</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General</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General</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General</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General</c:formatCode>
                <c:ptCount val="1"/>
              </c:numCache>
            </c:numRef>
          </c:val>
        </c:ser>
        <c:dLbls>
          <c:showLegendKey val="0"/>
          <c:showVal val="0"/>
          <c:showCatName val="0"/>
          <c:showSerName val="0"/>
          <c:showPercent val="0"/>
          <c:showBubbleSize val="0"/>
        </c:dLbls>
        <c:gapWidth val="150"/>
        <c:axId val="207451264"/>
        <c:axId val="207452800"/>
      </c:barChart>
      <c:catAx>
        <c:axId val="207451264"/>
        <c:scaling>
          <c:orientation val="minMax"/>
        </c:scaling>
        <c:delete val="1"/>
        <c:axPos val="b"/>
        <c:numFmt formatCode="General" sourceLinked="1"/>
        <c:majorTickMark val="out"/>
        <c:minorTickMark val="none"/>
        <c:tickLblPos val="nextTo"/>
        <c:crossAx val="207452800"/>
        <c:crosses val="autoZero"/>
        <c:auto val="1"/>
        <c:lblAlgn val="ctr"/>
        <c:lblOffset val="100"/>
        <c:noMultiLvlLbl val="0"/>
      </c:catAx>
      <c:valAx>
        <c:axId val="207452800"/>
        <c:scaling>
          <c:orientation val="minMax"/>
        </c:scaling>
        <c:delete val="1"/>
        <c:axPos val="l"/>
        <c:numFmt formatCode="General" sourceLinked="1"/>
        <c:majorTickMark val="out"/>
        <c:minorTickMark val="none"/>
        <c:tickLblPos val="nextTo"/>
        <c:crossAx val="2074512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'10.2'!$B$3:$D$3</c:f>
              <c:strCache>
                <c:ptCount val="1"/>
                <c:pt idx="0">
                  <c:v>III. čtvrtletí 2018</c:v>
                </c:pt>
              </c:strCache>
            </c:strRef>
          </c:tx>
          <c:invertIfNegative val="0"/>
          <c:cat>
            <c:strRef>
              <c:f>'10.2'!$B$4:$D$4</c:f>
              <c:strCache>
                <c:ptCount val="3"/>
                <c:pt idx="0">
                  <c:v>Červenec</c:v>
                </c:pt>
                <c:pt idx="1">
                  <c:v>Srpen</c:v>
                </c:pt>
                <c:pt idx="2">
                  <c:v>Září</c:v>
                </c:pt>
              </c:strCache>
            </c:strRef>
          </c:cat>
          <c:val>
            <c:numRef>
              <c:f>'10.2'!$B$8:$D$8</c:f>
              <c:numCache>
                <c:formatCode>#,##0.0</c:formatCode>
                <c:ptCount val="3"/>
                <c:pt idx="0">
                  <c:v>2995.1182510151025</c:v>
                </c:pt>
                <c:pt idx="1">
                  <c:v>2942.3561532416934</c:v>
                </c:pt>
                <c:pt idx="2">
                  <c:v>3621.9466272868276</c:v>
                </c:pt>
              </c:numCache>
            </c:numRef>
          </c:val>
        </c:ser>
        <c:ser>
          <c:idx val="1"/>
          <c:order val="1"/>
          <c:tx>
            <c:strRef>
              <c:f>'10.2'!$E$3:$G$3</c:f>
              <c:strCache>
                <c:ptCount val="1"/>
                <c:pt idx="0">
                  <c:v>III. čtvrtletí 2017</c:v>
                </c:pt>
              </c:strCache>
            </c:strRef>
          </c:tx>
          <c:invertIfNegative val="0"/>
          <c:cat>
            <c:strRef>
              <c:f>'10.2'!$B$4:$D$4</c:f>
              <c:strCache>
                <c:ptCount val="3"/>
                <c:pt idx="0">
                  <c:v>Červenec</c:v>
                </c:pt>
                <c:pt idx="1">
                  <c:v>Srpen</c:v>
                </c:pt>
                <c:pt idx="2">
                  <c:v>Září</c:v>
                </c:pt>
              </c:strCache>
            </c:strRef>
          </c:cat>
          <c:val>
            <c:numRef>
              <c:f>'10.2'!$E$8:$G$8</c:f>
              <c:numCache>
                <c:formatCode>#,##0.0</c:formatCode>
                <c:ptCount val="3"/>
                <c:pt idx="0">
                  <c:v>2988.2</c:v>
                </c:pt>
                <c:pt idx="1">
                  <c:v>3053.6</c:v>
                </c:pt>
                <c:pt idx="2">
                  <c:v>4753.3</c:v>
                </c:pt>
              </c:numCache>
            </c:numRef>
          </c:val>
        </c:ser>
        <c:ser>
          <c:idx val="2"/>
          <c:order val="2"/>
          <c:tx>
            <c:strRef>
              <c:f>'10.2'!$H$3:$J$3</c:f>
              <c:strCache>
                <c:ptCount val="1"/>
                <c:pt idx="0">
                  <c:v>Rozdíl (2018 - 2017)</c:v>
                </c:pt>
              </c:strCache>
            </c:strRef>
          </c:tx>
          <c:invertIfNegative val="0"/>
          <c:cat>
            <c:strRef>
              <c:f>'10.2'!$B$4:$D$4</c:f>
              <c:strCache>
                <c:ptCount val="3"/>
                <c:pt idx="0">
                  <c:v>Červenec</c:v>
                </c:pt>
                <c:pt idx="1">
                  <c:v>Srpen</c:v>
                </c:pt>
                <c:pt idx="2">
                  <c:v>Září</c:v>
                </c:pt>
              </c:strCache>
            </c:strRef>
          </c:cat>
          <c:val>
            <c:numRef>
              <c:f>'10.2'!$H$8:$J$8</c:f>
              <c:numCache>
                <c:formatCode>#,##0.0</c:formatCode>
                <c:ptCount val="3"/>
                <c:pt idx="0">
                  <c:v>6.918251015102669</c:v>
                </c:pt>
                <c:pt idx="1">
                  <c:v>-111.24384675830652</c:v>
                </c:pt>
                <c:pt idx="2">
                  <c:v>-1131.3533727131726</c:v>
                </c:pt>
              </c:numCache>
            </c:numRef>
          </c:val>
        </c:ser>
        <c:dLbls>
          <c:showLegendKey val="0"/>
          <c:showVal val="0"/>
          <c:showCatName val="0"/>
          <c:showSerName val="0"/>
          <c:showPercent val="0"/>
          <c:showBubbleSize val="0"/>
        </c:dLbls>
        <c:gapWidth val="100"/>
        <c:overlap val="-10"/>
        <c:axId val="268747136"/>
        <c:axId val="268748672"/>
      </c:barChart>
      <c:catAx>
        <c:axId val="268747136"/>
        <c:scaling>
          <c:orientation val="minMax"/>
        </c:scaling>
        <c:delete val="0"/>
        <c:axPos val="b"/>
        <c:numFmt formatCode="General" sourceLinked="1"/>
        <c:majorTickMark val="none"/>
        <c:minorTickMark val="none"/>
        <c:tickLblPos val="low"/>
        <c:txPr>
          <a:bodyPr/>
          <a:lstStyle/>
          <a:p>
            <a:pPr>
              <a:defRPr sz="900"/>
            </a:pPr>
            <a:endParaRPr lang="cs-CZ"/>
          </a:p>
        </c:txPr>
        <c:crossAx val="268748672"/>
        <c:crosses val="autoZero"/>
        <c:auto val="1"/>
        <c:lblAlgn val="ctr"/>
        <c:lblOffset val="100"/>
        <c:noMultiLvlLbl val="0"/>
      </c:catAx>
      <c:valAx>
        <c:axId val="268748672"/>
        <c:scaling>
          <c:orientation val="minMax"/>
          <c:max val="12000"/>
          <c:min val="-2000"/>
        </c:scaling>
        <c:delete val="0"/>
        <c:axPos val="l"/>
        <c:majorGridlines/>
        <c:numFmt formatCode="#,##0" sourceLinked="0"/>
        <c:majorTickMark val="out"/>
        <c:minorTickMark val="none"/>
        <c:tickLblPos val="nextTo"/>
        <c:spPr>
          <a:ln>
            <a:noFill/>
          </a:ln>
        </c:spPr>
        <c:txPr>
          <a:bodyPr/>
          <a:lstStyle/>
          <a:p>
            <a:pPr>
              <a:defRPr sz="900"/>
            </a:pPr>
            <a:endParaRPr lang="cs-CZ"/>
          </a:p>
        </c:txPr>
        <c:crossAx val="268747136"/>
        <c:crosses val="autoZero"/>
        <c:crossBetween val="between"/>
        <c:majorUnit val="2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'10.2'!$B$14:$D$14</c:f>
              <c:strCache>
                <c:ptCount val="1"/>
                <c:pt idx="0">
                  <c:v>IV. čtvrtletí 2018</c:v>
                </c:pt>
              </c:strCache>
            </c:strRef>
          </c:tx>
          <c:invertIfNegative val="0"/>
          <c:cat>
            <c:multiLvlStrRef>
              <c:f>'10.2'!$B$15:$D$15</c:f>
            </c:multiLvlStrRef>
          </c:cat>
          <c:val>
            <c:numRef>
              <c:f>'10.2'!$B$17:$D$17</c:f>
            </c:numRef>
          </c:val>
        </c:ser>
        <c:ser>
          <c:idx val="1"/>
          <c:order val="1"/>
          <c:tx>
            <c:strRef>
              <c:f>'10.2'!$E$14:$G$14</c:f>
              <c:strCache>
                <c:ptCount val="1"/>
                <c:pt idx="0">
                  <c:v>IV. čtvrtletí 2017</c:v>
                </c:pt>
              </c:strCache>
            </c:strRef>
          </c:tx>
          <c:invertIfNegative val="0"/>
          <c:cat>
            <c:multiLvlStrRef>
              <c:f>'10.2'!$B$15:$D$15</c:f>
            </c:multiLvlStrRef>
          </c:cat>
          <c:val>
            <c:numRef>
              <c:f>'10.2'!$E$17:$G$17</c:f>
            </c:numRef>
          </c:val>
        </c:ser>
        <c:ser>
          <c:idx val="2"/>
          <c:order val="2"/>
          <c:tx>
            <c:strRef>
              <c:f>'10.2'!$H$14:$J$14</c:f>
              <c:strCache>
                <c:ptCount val="1"/>
                <c:pt idx="0">
                  <c:v>Rozdíl (2018 - 2017)</c:v>
                </c:pt>
              </c:strCache>
            </c:strRef>
          </c:tx>
          <c:invertIfNegative val="0"/>
          <c:cat>
            <c:multiLvlStrRef>
              <c:f>'10.2'!$B$15:$D$15</c:f>
            </c:multiLvlStrRef>
          </c:cat>
          <c:val>
            <c:numRef>
              <c:f>'10.2'!$H$17:$J$17</c:f>
            </c:numRef>
          </c:val>
        </c:ser>
        <c:dLbls>
          <c:showLegendKey val="0"/>
          <c:showVal val="0"/>
          <c:showCatName val="0"/>
          <c:showSerName val="0"/>
          <c:showPercent val="0"/>
          <c:showBubbleSize val="0"/>
        </c:dLbls>
        <c:gapWidth val="100"/>
        <c:overlap val="-10"/>
        <c:axId val="268762496"/>
        <c:axId val="270029952"/>
      </c:barChart>
      <c:catAx>
        <c:axId val="268762496"/>
        <c:scaling>
          <c:orientation val="minMax"/>
        </c:scaling>
        <c:delete val="0"/>
        <c:axPos val="b"/>
        <c:numFmt formatCode="General" sourceLinked="1"/>
        <c:majorTickMark val="none"/>
        <c:minorTickMark val="none"/>
        <c:tickLblPos val="low"/>
        <c:txPr>
          <a:bodyPr/>
          <a:lstStyle/>
          <a:p>
            <a:pPr>
              <a:defRPr sz="900"/>
            </a:pPr>
            <a:endParaRPr lang="cs-CZ"/>
          </a:p>
        </c:txPr>
        <c:crossAx val="270029952"/>
        <c:crosses val="autoZero"/>
        <c:auto val="1"/>
        <c:lblAlgn val="ctr"/>
        <c:lblOffset val="100"/>
        <c:noMultiLvlLbl val="0"/>
      </c:catAx>
      <c:valAx>
        <c:axId val="270029952"/>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68762496"/>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'10.2'!$B$14:$D$14</c:f>
              <c:strCache>
                <c:ptCount val="1"/>
                <c:pt idx="0">
                  <c:v>IV. čtvrtletí 2018</c:v>
                </c:pt>
              </c:strCache>
            </c:strRef>
          </c:tx>
          <c:invertIfNegative val="0"/>
          <c:cat>
            <c:multiLvlStrRef>
              <c:f>'10.2'!$B$15:$D$15</c:f>
            </c:multiLvlStrRef>
          </c:cat>
          <c:val>
            <c:numRef>
              <c:f>'10.2'!$B$19:$D$19</c:f>
            </c:numRef>
          </c:val>
        </c:ser>
        <c:ser>
          <c:idx val="1"/>
          <c:order val="1"/>
          <c:tx>
            <c:strRef>
              <c:f>'10.2'!$E$14:$G$14</c:f>
              <c:strCache>
                <c:ptCount val="1"/>
                <c:pt idx="0">
                  <c:v>IV. čtvrtletí 2017</c:v>
                </c:pt>
              </c:strCache>
            </c:strRef>
          </c:tx>
          <c:invertIfNegative val="0"/>
          <c:cat>
            <c:multiLvlStrRef>
              <c:f>'10.2'!$B$15:$D$15</c:f>
            </c:multiLvlStrRef>
          </c:cat>
          <c:val>
            <c:numRef>
              <c:f>'10.2'!$E$19:$G$19</c:f>
            </c:numRef>
          </c:val>
        </c:ser>
        <c:ser>
          <c:idx val="2"/>
          <c:order val="2"/>
          <c:tx>
            <c:strRef>
              <c:f>'10.2'!$H$14:$J$14</c:f>
              <c:strCache>
                <c:ptCount val="1"/>
                <c:pt idx="0">
                  <c:v>Rozdíl (2018 - 2017)</c:v>
                </c:pt>
              </c:strCache>
            </c:strRef>
          </c:tx>
          <c:invertIfNegative val="0"/>
          <c:cat>
            <c:multiLvlStrRef>
              <c:f>'10.2'!$B$15:$D$15</c:f>
            </c:multiLvlStrRef>
          </c:cat>
          <c:val>
            <c:numRef>
              <c:f>'10.2'!$H$19:$J$19</c:f>
            </c:numRef>
          </c:val>
        </c:ser>
        <c:dLbls>
          <c:showLegendKey val="0"/>
          <c:showVal val="0"/>
          <c:showCatName val="0"/>
          <c:showSerName val="0"/>
          <c:showPercent val="0"/>
          <c:showBubbleSize val="0"/>
        </c:dLbls>
        <c:gapWidth val="100"/>
        <c:overlap val="-10"/>
        <c:axId val="270064256"/>
        <c:axId val="270070144"/>
      </c:barChart>
      <c:catAx>
        <c:axId val="270064256"/>
        <c:scaling>
          <c:orientation val="minMax"/>
        </c:scaling>
        <c:delete val="0"/>
        <c:axPos val="b"/>
        <c:numFmt formatCode="General" sourceLinked="1"/>
        <c:majorTickMark val="none"/>
        <c:minorTickMark val="none"/>
        <c:tickLblPos val="low"/>
        <c:txPr>
          <a:bodyPr/>
          <a:lstStyle/>
          <a:p>
            <a:pPr>
              <a:defRPr sz="900"/>
            </a:pPr>
            <a:endParaRPr lang="cs-CZ"/>
          </a:p>
        </c:txPr>
        <c:crossAx val="270070144"/>
        <c:crosses val="autoZero"/>
        <c:auto val="1"/>
        <c:lblAlgn val="ctr"/>
        <c:lblOffset val="100"/>
        <c:noMultiLvlLbl val="0"/>
      </c:catAx>
      <c:valAx>
        <c:axId val="270070144"/>
        <c:scaling>
          <c:orientation val="minMax"/>
          <c:max val="15000"/>
          <c:min val="-15000"/>
        </c:scaling>
        <c:delete val="0"/>
        <c:axPos val="l"/>
        <c:majorGridlines/>
        <c:numFmt formatCode="#,##0" sourceLinked="0"/>
        <c:majorTickMark val="out"/>
        <c:minorTickMark val="none"/>
        <c:tickLblPos val="nextTo"/>
        <c:spPr>
          <a:ln>
            <a:noFill/>
          </a:ln>
        </c:spPr>
        <c:txPr>
          <a:bodyPr/>
          <a:lstStyle/>
          <a:p>
            <a:pPr>
              <a:defRPr sz="900"/>
            </a:pPr>
            <a:endParaRPr lang="cs-CZ"/>
          </a:p>
        </c:txPr>
        <c:crossAx val="270064256"/>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baseline="0"/>
              <a:t>uhlí</a:t>
            </a:r>
            <a:r>
              <a:rPr lang="en-US" sz="1000"/>
              <a:t> na </a:t>
            </a:r>
            <a:r>
              <a:rPr lang="cs-CZ" sz="1000"/>
              <a:t>dodávkách tepla</a:t>
            </a:r>
            <a:endParaRPr lang="en-US" sz="1000"/>
          </a:p>
        </c:rich>
      </c:tx>
      <c:layout>
        <c:manualLayout>
          <c:xMode val="edge"/>
          <c:yMode val="edge"/>
          <c:x val="0.1356477012954026"/>
          <c:y val="7.5122299853363408E-3"/>
        </c:manualLayout>
      </c:layout>
      <c:overlay val="1"/>
    </c:title>
    <c:autoTitleDeleted val="0"/>
    <c:plotArea>
      <c:layout>
        <c:manualLayout>
          <c:layoutTarget val="inner"/>
          <c:xMode val="edge"/>
          <c:yMode val="edge"/>
          <c:x val="0.28611209889086447"/>
          <c:y val="0.30733919676051508"/>
          <c:w val="0.46404411142155616"/>
          <c:h val="0.52073703602710841"/>
        </c:manualLayout>
      </c:layout>
      <c:doughnutChart>
        <c:varyColors val="1"/>
        <c:ser>
          <c:idx val="0"/>
          <c:order val="0"/>
          <c:dLbls>
            <c:dLbl>
              <c:idx val="0"/>
              <c:layout>
                <c:manualLayout>
                  <c:x val="1.6129032258064516E-2"/>
                  <c:y val="-0.11256820580838431"/>
                </c:manualLayout>
              </c:layout>
              <c:numFmt formatCode="0.0%" sourceLinked="0"/>
              <c:spPr/>
              <c:txPr>
                <a:bodyPr/>
                <a:lstStyle/>
                <a:p>
                  <a:pPr>
                    <a:defRPr sz="900"/>
                  </a:pPr>
                  <a:endParaRPr lang="cs-CZ"/>
                </a:p>
              </c:txPr>
              <c:showLegendKey val="0"/>
              <c:showVal val="1"/>
              <c:showCatName val="0"/>
              <c:showSerName val="0"/>
              <c:showPercent val="0"/>
              <c:showBubbleSize val="0"/>
            </c:dLbl>
            <c:dLbl>
              <c:idx val="2"/>
              <c:layout>
                <c:manualLayout>
                  <c:x val="0.11827914655829322"/>
                  <c:y val="-5.1989856657352396E-2"/>
                </c:manualLayout>
              </c:layout>
              <c:numFmt formatCode="0.0%" sourceLinked="0"/>
              <c:spPr/>
              <c:txPr>
                <a:bodyPr/>
                <a:lstStyle/>
                <a:p>
                  <a:pPr>
                    <a:defRPr sz="900"/>
                  </a:pPr>
                  <a:endParaRPr lang="cs-CZ"/>
                </a:p>
              </c:txPr>
              <c:showLegendKey val="0"/>
              <c:showVal val="1"/>
              <c:showCatName val="0"/>
              <c:showSerName val="0"/>
              <c:showPercent val="0"/>
              <c:showBubbleSize val="0"/>
            </c:dLbl>
            <c:dLbl>
              <c:idx val="5"/>
              <c:delete val="1"/>
            </c:dLbl>
            <c:dLbl>
              <c:idx val="6"/>
              <c:delete val="1"/>
            </c:dLbl>
            <c:dLbl>
              <c:idx val="7"/>
              <c:delete val="1"/>
            </c:dLbl>
            <c:txPr>
              <a:bodyPr/>
              <a:lstStyle/>
              <a:p>
                <a:pPr>
                  <a:defRPr sz="900"/>
                </a:pPr>
                <a:endParaRPr lang="cs-CZ"/>
              </a:p>
            </c:txPr>
            <c:showLegendKey val="0"/>
            <c:showVal val="1"/>
            <c:showCatName val="0"/>
            <c:showSerName val="0"/>
            <c:showPercent val="0"/>
            <c:showBubbleSize val="0"/>
            <c:showLeaderLines val="1"/>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1.1832351580413746E-3</c:v>
                </c:pt>
                <c:pt idx="1">
                  <c:v>0.15787414149554435</c:v>
                </c:pt>
                <c:pt idx="2">
                  <c:v>4.3616146047425527E-3</c:v>
                </c:pt>
                <c:pt idx="3">
                  <c:v>9.436814094666926E-2</c:v>
                </c:pt>
                <c:pt idx="4">
                  <c:v>0.74206106363497737</c:v>
                </c:pt>
                <c:pt idx="5">
                  <c:v>1.5180416002516357E-4</c:v>
                </c:pt>
                <c:pt idx="6">
                  <c:v>0</c:v>
                </c:pt>
                <c:pt idx="7">
                  <c:v>0</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Bilance tepla </a:t>
            </a:r>
            <a:r>
              <a:rPr lang="en-US" sz="1000"/>
              <a:t>[</a:t>
            </a:r>
            <a:r>
              <a:rPr lang="cs-CZ" sz="1000"/>
              <a:t>TJ</a:t>
            </a:r>
            <a:r>
              <a:rPr lang="en-US" sz="1000"/>
              <a:t>]</a:t>
            </a:r>
            <a:endParaRPr lang="cs-CZ" sz="1000"/>
          </a:p>
        </c:rich>
      </c:tx>
      <c:layout/>
      <c:overlay val="0"/>
    </c:title>
    <c:autoTitleDeleted val="0"/>
    <c:plotArea>
      <c:layout/>
      <c:barChart>
        <c:barDir val="col"/>
        <c:grouping val="stacked"/>
        <c:varyColors val="0"/>
        <c:ser>
          <c:idx val="0"/>
          <c:order val="0"/>
          <c:tx>
            <c:strRef>
              <c:f>'3'!$A$18</c:f>
              <c:strCache>
                <c:ptCount val="1"/>
                <c:pt idx="0">
                  <c:v>Výroba tepla brutto</c:v>
                </c:pt>
              </c:strCache>
            </c:strRef>
          </c:tx>
          <c:invertIfNegative val="0"/>
          <c:val>
            <c:numRef>
              <c:f>'3'!$B$18:$M$18</c:f>
              <c:numCache>
                <c:formatCode>#,##0.0</c:formatCode>
                <c:ptCount val="12"/>
                <c:pt idx="0">
                  <c:v>20085.563188418844</c:v>
                </c:pt>
                <c:pt idx="1">
                  <c:v>19762.053748910846</c:v>
                </c:pt>
                <c:pt idx="2">
                  <c:v>19520.707230305619</c:v>
                </c:pt>
                <c:pt idx="3">
                  <c:v>11040.709761</c:v>
                </c:pt>
                <c:pt idx="4">
                  <c:v>9060.451557999997</c:v>
                </c:pt>
                <c:pt idx="5">
                  <c:v>8276.4077340000003</c:v>
                </c:pt>
                <c:pt idx="6">
                  <c:v>7881.3030000948493</c:v>
                </c:pt>
                <c:pt idx="7">
                  <c:v>7715.4252305928558</c:v>
                </c:pt>
                <c:pt idx="8">
                  <c:v>8645.8832135931516</c:v>
                </c:pt>
                <c:pt idx="9">
                  <c:v>0</c:v>
                </c:pt>
                <c:pt idx="10">
                  <c:v>0</c:v>
                </c:pt>
                <c:pt idx="11">
                  <c:v>0</c:v>
                </c:pt>
              </c:numCache>
            </c:numRef>
          </c:val>
        </c:ser>
        <c:ser>
          <c:idx val="1"/>
          <c:order val="1"/>
          <c:tx>
            <c:strRef>
              <c:f>'3'!$A$19</c:f>
              <c:strCache>
                <c:ptCount val="1"/>
                <c:pt idx="0">
                  <c:v>Technologická vlastní spotřeba tepla </c:v>
                </c:pt>
              </c:strCache>
            </c:strRef>
          </c:tx>
          <c:invertIfNegative val="0"/>
          <c:val>
            <c:numRef>
              <c:f>'3'!$B$19:$M$19</c:f>
              <c:numCache>
                <c:formatCode>#,##0.0</c:formatCode>
                <c:ptCount val="12"/>
                <c:pt idx="0">
                  <c:v>-1133.0304499999984</c:v>
                </c:pt>
                <c:pt idx="1">
                  <c:v>-962.71682400000032</c:v>
                </c:pt>
                <c:pt idx="2">
                  <c:v>-980.47091200000057</c:v>
                </c:pt>
                <c:pt idx="3">
                  <c:v>-917.38474600000029</c:v>
                </c:pt>
                <c:pt idx="4">
                  <c:v>-812.95008999999914</c:v>
                </c:pt>
                <c:pt idx="5">
                  <c:v>-856.04139499999974</c:v>
                </c:pt>
                <c:pt idx="6">
                  <c:v>-766.15707500000008</c:v>
                </c:pt>
                <c:pt idx="7">
                  <c:v>-750.65519500000039</c:v>
                </c:pt>
                <c:pt idx="8">
                  <c:v>-849.6783470000006</c:v>
                </c:pt>
                <c:pt idx="9">
                  <c:v>0</c:v>
                </c:pt>
                <c:pt idx="10">
                  <c:v>0</c:v>
                </c:pt>
                <c:pt idx="11">
                  <c:v>0</c:v>
                </c:pt>
              </c:numCache>
            </c:numRef>
          </c:val>
        </c:ser>
        <c:ser>
          <c:idx val="2"/>
          <c:order val="2"/>
          <c:tx>
            <c:strRef>
              <c:f>'3'!$A$20</c:f>
              <c:strCache>
                <c:ptCount val="1"/>
                <c:pt idx="0">
                  <c:v>Ztráty</c:v>
                </c:pt>
              </c:strCache>
            </c:strRef>
          </c:tx>
          <c:invertIfNegative val="0"/>
          <c:val>
            <c:numRef>
              <c:f>'3'!$B$20:$M$20</c:f>
              <c:numCache>
                <c:formatCode>#,##0.0</c:formatCode>
                <c:ptCount val="12"/>
                <c:pt idx="0">
                  <c:v>-1382.6788473792953</c:v>
                </c:pt>
                <c:pt idx="1">
                  <c:v>-1326.2664939309507</c:v>
                </c:pt>
                <c:pt idx="2">
                  <c:v>-1325.4432862987321</c:v>
                </c:pt>
                <c:pt idx="3">
                  <c:v>-1004.1944946199998</c:v>
                </c:pt>
                <c:pt idx="4">
                  <c:v>-940.21915543999967</c:v>
                </c:pt>
                <c:pt idx="5">
                  <c:v>-789.95186648000004</c:v>
                </c:pt>
                <c:pt idx="6">
                  <c:v>-694.99105187974999</c:v>
                </c:pt>
                <c:pt idx="7">
                  <c:v>-704.36009135116535</c:v>
                </c:pt>
                <c:pt idx="8">
                  <c:v>-741.08461930632257</c:v>
                </c:pt>
                <c:pt idx="9">
                  <c:v>0</c:v>
                </c:pt>
                <c:pt idx="10">
                  <c:v>0</c:v>
                </c:pt>
                <c:pt idx="11">
                  <c:v>0</c:v>
                </c:pt>
              </c:numCache>
            </c:numRef>
          </c:val>
        </c:ser>
        <c:ser>
          <c:idx val="3"/>
          <c:order val="3"/>
          <c:tx>
            <c:strRef>
              <c:f>'3'!$A$21</c:f>
              <c:strCache>
                <c:ptCount val="1"/>
                <c:pt idx="0">
                  <c:v>Dodávky tepla do vlastního podniku</c:v>
                </c:pt>
              </c:strCache>
            </c:strRef>
          </c:tx>
          <c:invertIfNegative val="0"/>
          <c:val>
            <c:numRef>
              <c:f>'3'!$B$21:$M$21</c:f>
              <c:numCache>
                <c:formatCode>#,##0.0</c:formatCode>
                <c:ptCount val="12"/>
                <c:pt idx="0">
                  <c:v>-5200.5324389400021</c:v>
                </c:pt>
                <c:pt idx="1">
                  <c:v>-4424.0201666799994</c:v>
                </c:pt>
                <c:pt idx="2">
                  <c:v>-4684.9502495999968</c:v>
                </c:pt>
                <c:pt idx="3">
                  <c:v>-3676.2257953800026</c:v>
                </c:pt>
                <c:pt idx="4">
                  <c:v>-3590.5347825599983</c:v>
                </c:pt>
                <c:pt idx="5">
                  <c:v>-3500.4729245199983</c:v>
                </c:pt>
                <c:pt idx="6">
                  <c:v>-3409.0767511999979</c:v>
                </c:pt>
                <c:pt idx="7">
                  <c:v>-3301.3258159999987</c:v>
                </c:pt>
                <c:pt idx="8">
                  <c:v>-3417.2236920000032</c:v>
                </c:pt>
                <c:pt idx="9">
                  <c:v>0</c:v>
                </c:pt>
                <c:pt idx="10">
                  <c:v>0</c:v>
                </c:pt>
                <c:pt idx="11">
                  <c:v>0</c:v>
                </c:pt>
              </c:numCache>
            </c:numRef>
          </c:val>
        </c:ser>
        <c:ser>
          <c:idx val="4"/>
          <c:order val="4"/>
          <c:tx>
            <c:strRef>
              <c:f>'3'!$A$22</c:f>
              <c:strCache>
                <c:ptCount val="1"/>
                <c:pt idx="0">
                  <c:v>Dodávky tepla cizím subjektům</c:v>
                </c:pt>
              </c:strCache>
            </c:strRef>
          </c:tx>
          <c:invertIfNegative val="0"/>
          <c:val>
            <c:numRef>
              <c:f>'3'!$B$22:$M$22</c:f>
              <c:numCache>
                <c:formatCode>#,##0.0</c:formatCode>
                <c:ptCount val="12"/>
                <c:pt idx="0">
                  <c:v>-12352.970570099547</c:v>
                </c:pt>
                <c:pt idx="1">
                  <c:v>-13032.725145299893</c:v>
                </c:pt>
                <c:pt idx="2">
                  <c:v>-12514.681696406891</c:v>
                </c:pt>
                <c:pt idx="3">
                  <c:v>-5419.833455</c:v>
                </c:pt>
                <c:pt idx="4">
                  <c:v>-3700.1243949999998</c:v>
                </c:pt>
                <c:pt idx="5">
                  <c:v>-3114.5204759999997</c:v>
                </c:pt>
                <c:pt idx="6">
                  <c:v>-2995.1182510151025</c:v>
                </c:pt>
                <c:pt idx="7">
                  <c:v>-2942.3561532416934</c:v>
                </c:pt>
                <c:pt idx="8">
                  <c:v>-3621.9466272868276</c:v>
                </c:pt>
                <c:pt idx="9">
                  <c:v>0</c:v>
                </c:pt>
                <c:pt idx="10">
                  <c:v>0</c:v>
                </c:pt>
                <c:pt idx="11">
                  <c:v>0</c:v>
                </c:pt>
              </c:numCache>
            </c:numRef>
          </c:val>
        </c:ser>
        <c:ser>
          <c:idx val="5"/>
          <c:order val="5"/>
          <c:tx>
            <c:strRef>
              <c:f>'3'!$A$23</c:f>
              <c:strCache>
                <c:ptCount val="1"/>
                <c:pt idx="0">
                  <c:v>Bilanční rozdíl</c:v>
                </c:pt>
              </c:strCache>
            </c:strRef>
          </c:tx>
          <c:invertIfNegative val="0"/>
          <c:val>
            <c:numRef>
              <c:f>'3'!$B$23:$M$23</c:f>
              <c:numCache>
                <c:formatCode>#,##0.0</c:formatCode>
                <c:ptCount val="12"/>
                <c:pt idx="0">
                  <c:v>-16.350882000002457</c:v>
                </c:pt>
                <c:pt idx="1">
                  <c:v>-16.325119000004634</c:v>
                </c:pt>
                <c:pt idx="2">
                  <c:v>-15.161086000000068</c:v>
                </c:pt>
                <c:pt idx="3">
                  <c:v>-23.071269999997639</c:v>
                </c:pt>
                <c:pt idx="4">
                  <c:v>-16.62313500000073</c:v>
                </c:pt>
                <c:pt idx="5">
                  <c:v>-15.421072000002368</c:v>
                </c:pt>
                <c:pt idx="6">
                  <c:v>-15.959870999999112</c:v>
                </c:pt>
                <c:pt idx="7">
                  <c:v>-16.727974999997969</c:v>
                </c:pt>
                <c:pt idx="8">
                  <c:v>-15.949927999997271</c:v>
                </c:pt>
                <c:pt idx="9">
                  <c:v>0</c:v>
                </c:pt>
                <c:pt idx="10">
                  <c:v>0</c:v>
                </c:pt>
                <c:pt idx="11">
                  <c:v>0</c:v>
                </c:pt>
              </c:numCache>
            </c:numRef>
          </c:val>
        </c:ser>
        <c:dLbls>
          <c:showLegendKey val="0"/>
          <c:showVal val="0"/>
          <c:showCatName val="0"/>
          <c:showSerName val="0"/>
          <c:showPercent val="0"/>
          <c:showBubbleSize val="0"/>
        </c:dLbls>
        <c:gapWidth val="104"/>
        <c:overlap val="100"/>
        <c:axId val="205051008"/>
        <c:axId val="205052544"/>
      </c:barChart>
      <c:catAx>
        <c:axId val="205051008"/>
        <c:scaling>
          <c:orientation val="minMax"/>
        </c:scaling>
        <c:delete val="0"/>
        <c:axPos val="b"/>
        <c:majorTickMark val="none"/>
        <c:minorTickMark val="none"/>
        <c:tickLblPos val="low"/>
        <c:txPr>
          <a:bodyPr/>
          <a:lstStyle/>
          <a:p>
            <a:pPr>
              <a:defRPr sz="900"/>
            </a:pPr>
            <a:endParaRPr lang="cs-CZ"/>
          </a:p>
        </c:txPr>
        <c:crossAx val="205052544"/>
        <c:crosses val="autoZero"/>
        <c:auto val="1"/>
        <c:lblAlgn val="ctr"/>
        <c:lblOffset val="100"/>
        <c:noMultiLvlLbl val="0"/>
      </c:catAx>
      <c:valAx>
        <c:axId val="205052544"/>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05051008"/>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uhlí </a:t>
            </a:r>
            <a:r>
              <a:rPr lang="en-US" sz="1000"/>
              <a:t>[</a:t>
            </a:r>
            <a:r>
              <a:rPr lang="cs-CZ" sz="1000"/>
              <a:t>GJ</a:t>
            </a:r>
            <a:r>
              <a:rPr lang="en-US" sz="1000"/>
              <a:t>]</a:t>
            </a:r>
          </a:p>
        </c:rich>
      </c:tx>
      <c:layout>
        <c:manualLayout>
          <c:xMode val="edge"/>
          <c:yMode val="edge"/>
          <c:x val="0.28527758465510089"/>
          <c:y val="0"/>
        </c:manualLayout>
      </c:layout>
      <c:overlay val="1"/>
    </c:title>
    <c:autoTitleDeleted val="0"/>
    <c:plotArea>
      <c:layout>
        <c:manualLayout>
          <c:layoutTarget val="inner"/>
          <c:xMode val="edge"/>
          <c:yMode val="edge"/>
          <c:x val="0.14918381912787218"/>
          <c:y val="0.198089705453485"/>
          <c:w val="0.85081618087212785"/>
          <c:h val="0.60623015456401286"/>
        </c:manualLayout>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spPr>
              <a:solidFill>
                <a:srgbClr val="FFC000"/>
              </a:solidFill>
            </c:spPr>
          </c:dPt>
          <c:cat>
            <c:strRef>
              <c:f>'5.4'!$B$4:$D$4</c:f>
              <c:strCache>
                <c:ptCount val="3"/>
                <c:pt idx="0">
                  <c:v>Červenec</c:v>
                </c:pt>
                <c:pt idx="1">
                  <c:v>Srpen</c:v>
                </c:pt>
                <c:pt idx="2">
                  <c:v>Září</c:v>
                </c:pt>
              </c:strCache>
            </c:strRef>
          </c:cat>
          <c:val>
            <c:numRef>
              <c:f>'5.4'!$B$7:$D$7</c:f>
              <c:numCache>
                <c:formatCode>#,##0.0</c:formatCode>
                <c:ptCount val="3"/>
                <c:pt idx="0">
                  <c:v>4181.1139999999996</c:v>
                </c:pt>
                <c:pt idx="1">
                  <c:v>384</c:v>
                </c:pt>
                <c:pt idx="2">
                  <c:v>983</c:v>
                </c:pt>
              </c:numCache>
            </c:numRef>
          </c:val>
        </c:ser>
        <c:ser>
          <c:idx val="1"/>
          <c:order val="1"/>
          <c:tx>
            <c:strRef>
              <c:f>'5.4'!$A$8</c:f>
              <c:strCache>
                <c:ptCount val="1"/>
                <c:pt idx="0">
                  <c:v>Černé uhlí průmyslové</c:v>
                </c:pt>
              </c:strCache>
            </c:strRef>
          </c:tx>
          <c:invertIfNegative val="0"/>
          <c:cat>
            <c:strRef>
              <c:f>'5.4'!$B$4:$D$4</c:f>
              <c:strCache>
                <c:ptCount val="3"/>
                <c:pt idx="0">
                  <c:v>Červenec</c:v>
                </c:pt>
                <c:pt idx="1">
                  <c:v>Srpen</c:v>
                </c:pt>
                <c:pt idx="2">
                  <c:v>Září</c:v>
                </c:pt>
              </c:strCache>
            </c:strRef>
          </c:cat>
          <c:val>
            <c:numRef>
              <c:f>'5.4'!$B$8:$D$8</c:f>
              <c:numCache>
                <c:formatCode>#,##0.0</c:formatCode>
                <c:ptCount val="3"/>
                <c:pt idx="0">
                  <c:v>221432.48600000003</c:v>
                </c:pt>
                <c:pt idx="1">
                  <c:v>215660.905</c:v>
                </c:pt>
                <c:pt idx="2">
                  <c:v>303168.364</c:v>
                </c:pt>
              </c:numCache>
            </c:numRef>
          </c:val>
        </c:ser>
        <c:ser>
          <c:idx val="2"/>
          <c:order val="2"/>
          <c:tx>
            <c:strRef>
              <c:f>'5.4'!$A$9</c:f>
              <c:strCache>
                <c:ptCount val="1"/>
                <c:pt idx="0">
                  <c:v>Černouhelné kaly a granulát</c:v>
                </c:pt>
              </c:strCache>
            </c:strRef>
          </c:tx>
          <c:invertIfNegative val="0"/>
          <c:cat>
            <c:strRef>
              <c:f>'5.4'!$B$4:$D$4</c:f>
              <c:strCache>
                <c:ptCount val="3"/>
                <c:pt idx="0">
                  <c:v>Červenec</c:v>
                </c:pt>
                <c:pt idx="1">
                  <c:v>Srpen</c:v>
                </c:pt>
                <c:pt idx="2">
                  <c:v>Září</c:v>
                </c:pt>
              </c:strCache>
            </c:strRef>
          </c:cat>
          <c:val>
            <c:numRef>
              <c:f>'5.4'!$B$9:$D$9</c:f>
              <c:numCache>
                <c:formatCode>#,##0.0</c:formatCode>
                <c:ptCount val="3"/>
                <c:pt idx="0">
                  <c:v>4394.1490000000003</c:v>
                </c:pt>
                <c:pt idx="1">
                  <c:v>5901.625</c:v>
                </c:pt>
                <c:pt idx="2">
                  <c:v>10155.558000000001</c:v>
                </c:pt>
              </c:numCache>
            </c:numRef>
          </c:val>
        </c:ser>
        <c:ser>
          <c:idx val="3"/>
          <c:order val="3"/>
          <c:tx>
            <c:strRef>
              <c:f>'5.4'!$A$10</c:f>
              <c:strCache>
                <c:ptCount val="1"/>
                <c:pt idx="0">
                  <c:v>Hnědé uhlí tříděné</c:v>
                </c:pt>
              </c:strCache>
            </c:strRef>
          </c:tx>
          <c:invertIfNegative val="0"/>
          <c:cat>
            <c:strRef>
              <c:f>'5.4'!$B$4:$D$4</c:f>
              <c:strCache>
                <c:ptCount val="3"/>
                <c:pt idx="0">
                  <c:v>Červenec</c:v>
                </c:pt>
                <c:pt idx="1">
                  <c:v>Srpen</c:v>
                </c:pt>
                <c:pt idx="2">
                  <c:v>Září</c:v>
                </c:pt>
              </c:strCache>
            </c:strRef>
          </c:cat>
          <c:val>
            <c:numRef>
              <c:f>'5.4'!$B$10:$D$10</c:f>
              <c:numCache>
                <c:formatCode>#,##0.0</c:formatCode>
                <c:ptCount val="3"/>
                <c:pt idx="0">
                  <c:v>120932.431</c:v>
                </c:pt>
                <c:pt idx="1">
                  <c:v>125361.76400000001</c:v>
                </c:pt>
                <c:pt idx="2">
                  <c:v>196191.98399999997</c:v>
                </c:pt>
              </c:numCache>
            </c:numRef>
          </c:val>
        </c:ser>
        <c:ser>
          <c:idx val="4"/>
          <c:order val="4"/>
          <c:tx>
            <c:strRef>
              <c:f>'5.4'!$A$11</c:f>
              <c:strCache>
                <c:ptCount val="1"/>
                <c:pt idx="0">
                  <c:v>Hnědé uhlí průmyslové</c:v>
                </c:pt>
              </c:strCache>
            </c:strRef>
          </c:tx>
          <c:invertIfNegative val="0"/>
          <c:cat>
            <c:strRef>
              <c:f>'5.4'!$B$4:$D$4</c:f>
              <c:strCache>
                <c:ptCount val="3"/>
                <c:pt idx="0">
                  <c:v>Červenec</c:v>
                </c:pt>
                <c:pt idx="1">
                  <c:v>Srpen</c:v>
                </c:pt>
                <c:pt idx="2">
                  <c:v>Září</c:v>
                </c:pt>
              </c:strCache>
            </c:strRef>
          </c:cat>
          <c:val>
            <c:numRef>
              <c:f>'5.4'!$B$11:$D$11</c:f>
              <c:numCache>
                <c:formatCode>#,##0.0</c:formatCode>
                <c:ptCount val="3"/>
                <c:pt idx="0">
                  <c:v>991346.67099999997</c:v>
                </c:pt>
                <c:pt idx="1">
                  <c:v>1030888.7929999999</c:v>
                </c:pt>
                <c:pt idx="2">
                  <c:v>1457241.416</c:v>
                </c:pt>
              </c:numCache>
            </c:numRef>
          </c:val>
        </c:ser>
        <c:ser>
          <c:idx val="5"/>
          <c:order val="5"/>
          <c:tx>
            <c:strRef>
              <c:f>'5.4'!$A$12</c:f>
              <c:strCache>
                <c:ptCount val="1"/>
                <c:pt idx="0">
                  <c:v>Hnědé uhlí - Brikety</c:v>
                </c:pt>
              </c:strCache>
            </c:strRef>
          </c:tx>
          <c:invertIfNegative val="0"/>
          <c:cat>
            <c:strRef>
              <c:f>'5.4'!$B$4:$D$4</c:f>
              <c:strCache>
                <c:ptCount val="3"/>
                <c:pt idx="0">
                  <c:v>Červenec</c:v>
                </c:pt>
                <c:pt idx="1">
                  <c:v>Srpen</c:v>
                </c:pt>
                <c:pt idx="2">
                  <c:v>Září</c:v>
                </c:pt>
              </c:strCache>
            </c:strRef>
          </c:cat>
          <c:val>
            <c:numRef>
              <c:f>'5.4'!$B$12:$D$12</c:f>
              <c:numCache>
                <c:formatCode>#,##0.0</c:formatCode>
                <c:ptCount val="3"/>
                <c:pt idx="0">
                  <c:v>161.84</c:v>
                </c:pt>
                <c:pt idx="1">
                  <c:v>242.75</c:v>
                </c:pt>
                <c:pt idx="2">
                  <c:v>307.20999999999998</c:v>
                </c:pt>
              </c:numCache>
            </c:numRef>
          </c:val>
        </c:ser>
        <c:ser>
          <c:idx val="6"/>
          <c:order val="6"/>
          <c:tx>
            <c:strRef>
              <c:f>'5.4'!$A$13</c:f>
              <c:strCache>
                <c:ptCount val="1"/>
                <c:pt idx="0">
                  <c:v>Hnědé uhlí - Lignit</c:v>
                </c:pt>
              </c:strCache>
            </c:strRef>
          </c:tx>
          <c:invertIfNegative val="0"/>
          <c:cat>
            <c:strRef>
              <c:f>'5.4'!$B$4:$D$4</c:f>
              <c:strCache>
                <c:ptCount val="3"/>
                <c:pt idx="0">
                  <c:v>Červenec</c:v>
                </c:pt>
                <c:pt idx="1">
                  <c:v>Srpen</c:v>
                </c:pt>
                <c:pt idx="2">
                  <c:v>Září</c:v>
                </c:pt>
              </c:strCache>
            </c:strRef>
          </c:cat>
          <c:val>
            <c:numRef>
              <c:f>'5.4'!$B$13:$D$13</c:f>
              <c:numCache>
                <c:formatCode>#,##0.0</c:formatCode>
                <c:ptCount val="3"/>
                <c:pt idx="0">
                  <c:v>0</c:v>
                </c:pt>
                <c:pt idx="1">
                  <c:v>0</c:v>
                </c:pt>
                <c:pt idx="2">
                  <c:v>0</c:v>
                </c:pt>
              </c:numCache>
            </c:numRef>
          </c:val>
        </c:ser>
        <c:ser>
          <c:idx val="7"/>
          <c:order val="7"/>
          <c:tx>
            <c:strRef>
              <c:f>'5.4'!$A$14</c:f>
              <c:strCache>
                <c:ptCount val="1"/>
                <c:pt idx="0">
                  <c:v>Hnědé uhlí - Mourové kaly</c:v>
                </c:pt>
              </c:strCache>
            </c:strRef>
          </c:tx>
          <c:invertIfNegative val="0"/>
          <c:cat>
            <c:strRef>
              <c:f>'5.4'!$B$4:$D$4</c:f>
              <c:strCache>
                <c:ptCount val="3"/>
                <c:pt idx="0">
                  <c:v>Červenec</c:v>
                </c:pt>
                <c:pt idx="1">
                  <c:v>Srpen</c:v>
                </c:pt>
                <c:pt idx="2">
                  <c:v>Září</c:v>
                </c:pt>
              </c:strCache>
            </c:strRef>
          </c:cat>
          <c:val>
            <c:numRef>
              <c:f>'5.4'!$B$14:$D$14</c:f>
              <c:numCache>
                <c:formatCode>#,##0.0</c:formatCode>
                <c:ptCount val="3"/>
                <c:pt idx="0">
                  <c:v>0</c:v>
                </c:pt>
                <c:pt idx="1">
                  <c:v>0</c:v>
                </c:pt>
                <c:pt idx="2">
                  <c:v>0</c:v>
                </c:pt>
              </c:numCache>
            </c:numRef>
          </c:val>
        </c:ser>
        <c:dLbls>
          <c:showLegendKey val="0"/>
          <c:showVal val="0"/>
          <c:showCatName val="0"/>
          <c:showSerName val="0"/>
          <c:showPercent val="0"/>
          <c:showBubbleSize val="0"/>
        </c:dLbls>
        <c:gapWidth val="104"/>
        <c:overlap val="100"/>
        <c:axId val="205488512"/>
        <c:axId val="205490048"/>
      </c:barChart>
      <c:catAx>
        <c:axId val="205488512"/>
        <c:scaling>
          <c:orientation val="minMax"/>
        </c:scaling>
        <c:delete val="0"/>
        <c:axPos val="b"/>
        <c:numFmt formatCode="General" sourceLinked="1"/>
        <c:majorTickMark val="none"/>
        <c:minorTickMark val="none"/>
        <c:tickLblPos val="nextTo"/>
        <c:txPr>
          <a:bodyPr/>
          <a:lstStyle/>
          <a:p>
            <a:pPr>
              <a:defRPr sz="900"/>
            </a:pPr>
            <a:endParaRPr lang="cs-CZ"/>
          </a:p>
        </c:txPr>
        <c:crossAx val="205490048"/>
        <c:crosses val="autoZero"/>
        <c:auto val="1"/>
        <c:lblAlgn val="ctr"/>
        <c:lblOffset val="100"/>
        <c:noMultiLvlLbl val="0"/>
      </c:catAx>
      <c:valAx>
        <c:axId val="2054900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5488512"/>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a:t>
            </a:r>
            <a:r>
              <a:rPr lang="cs-CZ" sz="1000"/>
              <a:t>dodávkách tepla</a:t>
            </a:r>
          </a:p>
        </c:rich>
      </c:tx>
      <c:layout>
        <c:manualLayout>
          <c:xMode val="edge"/>
          <c:yMode val="edge"/>
          <c:x val="0.18856132659553795"/>
          <c:y val="0"/>
        </c:manualLayout>
      </c:layout>
      <c:overlay val="0"/>
    </c:title>
    <c:autoTitleDeleted val="0"/>
    <c:plotArea>
      <c:layout>
        <c:manualLayout>
          <c:layoutTarget val="inner"/>
          <c:xMode val="edge"/>
          <c:yMode val="edge"/>
          <c:x val="2.2846465797971702E-2"/>
          <c:y val="0.28369476037717506"/>
          <c:w val="0.9452459627370009"/>
          <c:h val="0.53134566537244698"/>
        </c:manualLayout>
      </c:layout>
      <c:doughnutChart>
        <c:varyColors val="1"/>
        <c:ser>
          <c:idx val="0"/>
          <c:order val="0"/>
          <c:dLbls>
            <c:dLbl>
              <c:idx val="2"/>
              <c:delete val="1"/>
            </c:dLbl>
            <c:dLbl>
              <c:idx val="3"/>
              <c:delete val="1"/>
            </c:dLbl>
            <c:dLbl>
              <c:idx val="4"/>
              <c:delete val="1"/>
            </c:dLbl>
            <c:txPr>
              <a:bodyPr/>
              <a:lstStyle/>
              <a:p>
                <a:pPr>
                  <a:defRPr sz="900"/>
                </a:pPr>
                <a:endParaRPr lang="cs-CZ"/>
              </a:p>
            </c:txPr>
            <c:showLegendKey val="0"/>
            <c:showVal val="1"/>
            <c:showCatName val="0"/>
            <c:showSerName val="0"/>
            <c:showPercent val="0"/>
            <c:showBubbleSize val="0"/>
            <c:showLeaderLines val="1"/>
          </c:dLbls>
          <c:cat>
            <c:strRef>
              <c:f>'5.4'!$A$25:$A$31</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'5.4'!$E$25:$E$31</c:f>
              <c:numCache>
                <c:formatCode>0%</c:formatCode>
                <c:ptCount val="7"/>
                <c:pt idx="0">
                  <c:v>7.8714344662203867E-2</c:v>
                </c:pt>
                <c:pt idx="1">
                  <c:v>0.19062539059893491</c:v>
                </c:pt>
                <c:pt idx="2">
                  <c:v>1.4831388463196364E-4</c:v>
                </c:pt>
                <c:pt idx="3">
                  <c:v>0</c:v>
                </c:pt>
                <c:pt idx="4">
                  <c:v>0</c:v>
                </c:pt>
                <c:pt idx="5">
                  <c:v>0.69148926939658029</c:v>
                </c:pt>
                <c:pt idx="6">
                  <c:v>3.9022681457648901E-2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a:t>
            </a:r>
            <a:r>
              <a:rPr lang="cs-CZ" sz="1000" b="1" i="0" u="none" strike="noStrike" baseline="0">
                <a:effectLst/>
              </a:rPr>
              <a:t>biomasy</a:t>
            </a:r>
            <a:r>
              <a:rPr lang="cs-CZ" sz="1000"/>
              <a:t> </a:t>
            </a:r>
            <a:r>
              <a:rPr lang="en-US" sz="1000"/>
              <a:t>[</a:t>
            </a:r>
            <a:r>
              <a:rPr lang="cs-CZ" sz="1000"/>
              <a:t>GJ</a:t>
            </a:r>
            <a:r>
              <a:rPr lang="en-US" sz="1000"/>
              <a:t>]</a:t>
            </a:r>
          </a:p>
        </c:rich>
      </c:tx>
      <c:layout>
        <c:manualLayout>
          <c:xMode val="edge"/>
          <c:yMode val="edge"/>
          <c:x val="0.20314207295459261"/>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'5.4'!$A$25</c:f>
              <c:strCache>
                <c:ptCount val="1"/>
                <c:pt idx="0">
                  <c:v>Brikety a pelety</c:v>
                </c:pt>
              </c:strCache>
            </c:strRef>
          </c:tx>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spPr>
              <a:solidFill>
                <a:srgbClr val="FFC000"/>
              </a:solidFill>
            </c:spPr>
          </c:dPt>
          <c:cat>
            <c:strRef>
              <c:f>'5.4'!$B$22:$D$22</c:f>
              <c:strCache>
                <c:ptCount val="3"/>
                <c:pt idx="0">
                  <c:v>Červenec</c:v>
                </c:pt>
                <c:pt idx="1">
                  <c:v>Srpen</c:v>
                </c:pt>
                <c:pt idx="2">
                  <c:v>Září</c:v>
                </c:pt>
              </c:strCache>
            </c:strRef>
          </c:cat>
          <c:val>
            <c:numRef>
              <c:f>'5.4'!$B$25:$D$25</c:f>
              <c:numCache>
                <c:formatCode>#,##0.0</c:formatCode>
                <c:ptCount val="3"/>
                <c:pt idx="0">
                  <c:v>18552.440259670955</c:v>
                </c:pt>
                <c:pt idx="1">
                  <c:v>19643.372457228455</c:v>
                </c:pt>
                <c:pt idx="2">
                  <c:v>21033.442090231219</c:v>
                </c:pt>
              </c:numCache>
            </c:numRef>
          </c:val>
        </c:ser>
        <c:ser>
          <c:idx val="1"/>
          <c:order val="1"/>
          <c:tx>
            <c:strRef>
              <c:f>'5.4'!$A$26</c:f>
              <c:strCache>
                <c:ptCount val="1"/>
                <c:pt idx="0">
                  <c:v>Celulózové výluhy</c:v>
                </c:pt>
              </c:strCache>
            </c:strRef>
          </c:tx>
          <c:invertIfNegative val="0"/>
          <c:cat>
            <c:strRef>
              <c:f>'5.4'!$B$22:$D$22</c:f>
              <c:strCache>
                <c:ptCount val="3"/>
                <c:pt idx="0">
                  <c:v>Červenec</c:v>
                </c:pt>
                <c:pt idx="1">
                  <c:v>Srpen</c:v>
                </c:pt>
                <c:pt idx="2">
                  <c:v>Září</c:v>
                </c:pt>
              </c:strCache>
            </c:strRef>
          </c:cat>
          <c:val>
            <c:numRef>
              <c:f>'5.4'!$B$26:$D$26</c:f>
              <c:numCache>
                <c:formatCode>#,##0.0</c:formatCode>
                <c:ptCount val="3"/>
                <c:pt idx="0">
                  <c:v>51108.37</c:v>
                </c:pt>
                <c:pt idx="1">
                  <c:v>45046.879999999997</c:v>
                </c:pt>
                <c:pt idx="2">
                  <c:v>47282.39</c:v>
                </c:pt>
              </c:numCache>
            </c:numRef>
          </c:val>
        </c:ser>
        <c:ser>
          <c:idx val="2"/>
          <c:order val="2"/>
          <c:tx>
            <c:strRef>
              <c:f>'5.4'!$A$27</c:f>
              <c:strCache>
                <c:ptCount val="1"/>
                <c:pt idx="0">
                  <c:v>Kapalná biopaliva</c:v>
                </c:pt>
              </c:strCache>
            </c:strRef>
          </c:tx>
          <c:invertIfNegative val="0"/>
          <c:cat>
            <c:strRef>
              <c:f>'5.4'!$B$22:$D$22</c:f>
              <c:strCache>
                <c:ptCount val="3"/>
                <c:pt idx="0">
                  <c:v>Červenec</c:v>
                </c:pt>
                <c:pt idx="1">
                  <c:v>Srpen</c:v>
                </c:pt>
                <c:pt idx="2">
                  <c:v>Září</c:v>
                </c:pt>
              </c:strCache>
            </c:strRef>
          </c:cat>
          <c:val>
            <c:numRef>
              <c:f>'5.4'!$B$27:$D$27</c:f>
              <c:numCache>
                <c:formatCode>#,##0.0</c:formatCode>
                <c:ptCount val="3"/>
                <c:pt idx="0">
                  <c:v>111.6</c:v>
                </c:pt>
                <c:pt idx="1">
                  <c:v>0</c:v>
                </c:pt>
                <c:pt idx="2">
                  <c:v>0</c:v>
                </c:pt>
              </c:numCache>
            </c:numRef>
          </c:val>
        </c:ser>
        <c:ser>
          <c:idx val="3"/>
          <c:order val="3"/>
          <c:tx>
            <c:strRef>
              <c:f>'5.4'!$A$28</c:f>
              <c:strCache>
                <c:ptCount val="1"/>
                <c:pt idx="0">
                  <c:v>Ostatní biomasa</c:v>
                </c:pt>
              </c:strCache>
            </c:strRef>
          </c:tx>
          <c:invertIfNegative val="0"/>
          <c:cat>
            <c:strRef>
              <c:f>'5.4'!$B$22:$D$22</c:f>
              <c:strCache>
                <c:ptCount val="3"/>
                <c:pt idx="0">
                  <c:v>Červenec</c:v>
                </c:pt>
                <c:pt idx="1">
                  <c:v>Srpen</c:v>
                </c:pt>
                <c:pt idx="2">
                  <c:v>Září</c:v>
                </c:pt>
              </c:strCache>
            </c:strRef>
          </c:cat>
          <c:val>
            <c:numRef>
              <c:f>'5.4'!$B$28:$D$28</c:f>
              <c:numCache>
                <c:formatCode>#,##0.0</c:formatCode>
                <c:ptCount val="3"/>
                <c:pt idx="0">
                  <c:v>0</c:v>
                </c:pt>
                <c:pt idx="1">
                  <c:v>0</c:v>
                </c:pt>
                <c:pt idx="2">
                  <c:v>0</c:v>
                </c:pt>
              </c:numCache>
            </c:numRef>
          </c:val>
        </c:ser>
        <c:ser>
          <c:idx val="4"/>
          <c:order val="4"/>
          <c:tx>
            <c:strRef>
              <c:f>'5.4'!$A$29</c:f>
              <c:strCache>
                <c:ptCount val="1"/>
                <c:pt idx="0">
                  <c:v>Palivové dříví</c:v>
                </c:pt>
              </c:strCache>
            </c:strRef>
          </c:tx>
          <c:invertIfNegative val="0"/>
          <c:cat>
            <c:strRef>
              <c:f>'5.4'!$B$22:$D$22</c:f>
              <c:strCache>
                <c:ptCount val="3"/>
                <c:pt idx="0">
                  <c:v>Červenec</c:v>
                </c:pt>
                <c:pt idx="1">
                  <c:v>Srpen</c:v>
                </c:pt>
                <c:pt idx="2">
                  <c:v>Září</c:v>
                </c:pt>
              </c:strCache>
            </c:strRef>
          </c:cat>
          <c:val>
            <c:numRef>
              <c:f>'5.4'!$B$29:$D$29</c:f>
              <c:numCache>
                <c:formatCode>#,##0.0</c:formatCode>
                <c:ptCount val="3"/>
                <c:pt idx="0">
                  <c:v>0</c:v>
                </c:pt>
                <c:pt idx="1">
                  <c:v>0</c:v>
                </c:pt>
                <c:pt idx="2">
                  <c:v>0</c:v>
                </c:pt>
              </c:numCache>
            </c:numRef>
          </c:val>
        </c:ser>
        <c:ser>
          <c:idx val="5"/>
          <c:order val="5"/>
          <c:tx>
            <c:strRef>
              <c:f>'5.4'!$A$30</c:f>
              <c:strCache>
                <c:ptCount val="1"/>
                <c:pt idx="0">
                  <c:v>Piliny, kůra, štěpky, dřevní odpad</c:v>
                </c:pt>
              </c:strCache>
            </c:strRef>
          </c:tx>
          <c:invertIfNegative val="0"/>
          <c:cat>
            <c:strRef>
              <c:f>'5.4'!$B$22:$D$22</c:f>
              <c:strCache>
                <c:ptCount val="3"/>
                <c:pt idx="0">
                  <c:v>Červenec</c:v>
                </c:pt>
                <c:pt idx="1">
                  <c:v>Srpen</c:v>
                </c:pt>
                <c:pt idx="2">
                  <c:v>Září</c:v>
                </c:pt>
              </c:strCache>
            </c:strRef>
          </c:cat>
          <c:val>
            <c:numRef>
              <c:f>'5.4'!$B$30:$D$30</c:f>
              <c:numCache>
                <c:formatCode>#,##0.0</c:formatCode>
                <c:ptCount val="3"/>
                <c:pt idx="0">
                  <c:v>151274.50874032907</c:v>
                </c:pt>
                <c:pt idx="1">
                  <c:v>138241.50354277156</c:v>
                </c:pt>
                <c:pt idx="2">
                  <c:v>230800.76490976871</c:v>
                </c:pt>
              </c:numCache>
            </c:numRef>
          </c:val>
        </c:ser>
        <c:ser>
          <c:idx val="6"/>
          <c:order val="6"/>
          <c:tx>
            <c:strRef>
              <c:f>'5.4'!$A$31</c:f>
              <c:strCache>
                <c:ptCount val="1"/>
                <c:pt idx="0">
                  <c:v>Rostlinné materiály neaglomerované</c:v>
                </c:pt>
              </c:strCache>
            </c:strRef>
          </c:tx>
          <c:invertIfNegative val="0"/>
          <c:cat>
            <c:strRef>
              <c:f>'5.4'!$B$22:$D$22</c:f>
              <c:strCache>
                <c:ptCount val="3"/>
                <c:pt idx="0">
                  <c:v>Červenec</c:v>
                </c:pt>
                <c:pt idx="1">
                  <c:v>Srpen</c:v>
                </c:pt>
                <c:pt idx="2">
                  <c:v>Září</c:v>
                </c:pt>
              </c:strCache>
            </c:strRef>
          </c:cat>
          <c:val>
            <c:numRef>
              <c:f>'5.4'!$B$31:$D$31</c:f>
              <c:numCache>
                <c:formatCode>#,##0.0</c:formatCode>
                <c:ptCount val="3"/>
                <c:pt idx="0">
                  <c:v>8085.8879999999999</c:v>
                </c:pt>
                <c:pt idx="1">
                  <c:v>9451.7990000000009</c:v>
                </c:pt>
                <c:pt idx="2">
                  <c:v>11825.25</c:v>
                </c:pt>
              </c:numCache>
            </c:numRef>
          </c:val>
        </c:ser>
        <c:dLbls>
          <c:showLegendKey val="0"/>
          <c:showVal val="0"/>
          <c:showCatName val="0"/>
          <c:showSerName val="0"/>
          <c:showPercent val="0"/>
          <c:showBubbleSize val="0"/>
        </c:dLbls>
        <c:gapWidth val="104"/>
        <c:overlap val="100"/>
        <c:axId val="208376960"/>
        <c:axId val="208378496"/>
      </c:barChart>
      <c:catAx>
        <c:axId val="208376960"/>
        <c:scaling>
          <c:orientation val="minMax"/>
        </c:scaling>
        <c:delete val="0"/>
        <c:axPos val="b"/>
        <c:numFmt formatCode="General" sourceLinked="1"/>
        <c:majorTickMark val="none"/>
        <c:minorTickMark val="none"/>
        <c:tickLblPos val="nextTo"/>
        <c:txPr>
          <a:bodyPr/>
          <a:lstStyle/>
          <a:p>
            <a:pPr>
              <a:defRPr sz="900"/>
            </a:pPr>
            <a:endParaRPr lang="cs-CZ"/>
          </a:p>
        </c:txPr>
        <c:crossAx val="208378496"/>
        <c:crosses val="autoZero"/>
        <c:auto val="1"/>
        <c:lblAlgn val="ctr"/>
        <c:lblOffset val="100"/>
        <c:noMultiLvlLbl val="0"/>
      </c:catAx>
      <c:valAx>
        <c:axId val="208378496"/>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08376960"/>
        <c:crosses val="autoZero"/>
        <c:crossBetween val="between"/>
        <c:majorUnit val="10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a:t>
            </a:r>
            <a:r>
              <a:rPr lang="cs-CZ" sz="1000"/>
              <a:t>dodávkách tepla</a:t>
            </a:r>
          </a:p>
        </c:rich>
      </c:tx>
      <c:layout>
        <c:manualLayout>
          <c:xMode val="edge"/>
          <c:yMode val="edge"/>
          <c:x val="0.18327903344065799"/>
          <c:y val="0"/>
        </c:manualLayout>
      </c:layout>
      <c:overlay val="0"/>
    </c:title>
    <c:autoTitleDeleted val="0"/>
    <c:plotArea>
      <c:layout>
        <c:manualLayout>
          <c:layoutTarget val="inner"/>
          <c:xMode val="edge"/>
          <c:yMode val="edge"/>
          <c:x val="0.28113147799844856"/>
          <c:y val="0.32918707079423293"/>
          <c:w val="0.42666709171475026"/>
          <c:h val="0.65053520590051783"/>
        </c:manualLayout>
      </c:layout>
      <c:doughnutChart>
        <c:varyColors val="1"/>
        <c:ser>
          <c:idx val="0"/>
          <c:order val="0"/>
          <c:dLbls>
            <c:dLbl>
              <c:idx val="0"/>
              <c:numFmt formatCode="0%" sourceLinked="0"/>
              <c:spPr/>
              <c:txPr>
                <a:bodyPr/>
                <a:lstStyle/>
                <a:p>
                  <a:pPr>
                    <a:defRPr sz="900"/>
                  </a:pPr>
                  <a:endParaRPr lang="cs-CZ"/>
                </a:p>
              </c:txPr>
              <c:showLegendKey val="0"/>
              <c:showVal val="1"/>
              <c:showCatName val="0"/>
              <c:showSerName val="0"/>
              <c:showPercent val="0"/>
              <c:showBubbleSize val="0"/>
            </c:dLbl>
            <c:dLbl>
              <c:idx val="1"/>
              <c:layout>
                <c:manualLayout>
                  <c:x val="6.4777327935222673E-2"/>
                  <c:y val="-0.10884353741496594"/>
                </c:manualLayout>
              </c:layout>
              <c:spPr>
                <a:ln w="3175"/>
              </c:spPr>
              <c:txPr>
                <a:bodyPr/>
                <a:lstStyle/>
                <a:p>
                  <a:pPr>
                    <a:defRPr sz="900"/>
                  </a:pPr>
                  <a:endParaRPr lang="cs-CZ"/>
                </a:p>
              </c:txPr>
              <c:showLegendKey val="0"/>
              <c:showVal val="1"/>
              <c:showCatName val="0"/>
              <c:showSerName val="0"/>
              <c:showPercent val="0"/>
              <c:showBubbleSize val="0"/>
            </c:dLbl>
            <c:txPr>
              <a:bodyPr/>
              <a:lstStyle/>
              <a:p>
                <a:pPr>
                  <a:defRPr sz="900"/>
                </a:pPr>
                <a:endParaRPr lang="cs-CZ"/>
              </a:p>
            </c:txPr>
            <c:showLegendKey val="0"/>
            <c:showVal val="1"/>
            <c:showCatName val="0"/>
            <c:showSerName val="0"/>
            <c:showPercent val="0"/>
            <c:showBubbleSize val="0"/>
            <c:showLeaderLines val="1"/>
          </c:dLbls>
          <c:cat>
            <c:strRef>
              <c:f>'5.4'!$A$42:$A$44</c:f>
              <c:strCache>
                <c:ptCount val="3"/>
                <c:pt idx="0">
                  <c:v>Skládkový plyn</c:v>
                </c:pt>
                <c:pt idx="1">
                  <c:v>Kalový plyn (ČOV)</c:v>
                </c:pt>
                <c:pt idx="2">
                  <c:v>Ostatní bioplyn</c:v>
                </c:pt>
              </c:strCache>
            </c:strRef>
          </c:cat>
          <c:val>
            <c:numRef>
              <c:f>'5.4'!$E$42:$E$44</c:f>
              <c:numCache>
                <c:formatCode>0%</c:formatCode>
                <c:ptCount val="3"/>
                <c:pt idx="0">
                  <c:v>9.1701465322851283E-2</c:v>
                </c:pt>
                <c:pt idx="1">
                  <c:v>1.1623776952507686E-2</c:v>
                </c:pt>
                <c:pt idx="2">
                  <c:v>0.896674757724641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cs-CZ" sz="1000" baseline="0"/>
              <a:t>z bioplynu </a:t>
            </a:r>
            <a:r>
              <a:rPr lang="en-US" sz="1000" baseline="0"/>
              <a:t>[</a:t>
            </a:r>
            <a:r>
              <a:rPr lang="cs-CZ" sz="1000" baseline="0"/>
              <a:t>GJ</a:t>
            </a:r>
            <a:r>
              <a:rPr lang="en-US" sz="1000" baseline="0"/>
              <a:t>]</a:t>
            </a:r>
            <a:endParaRPr lang="cs-CZ" sz="1000"/>
          </a:p>
        </c:rich>
      </c:tx>
      <c:layout>
        <c:manualLayout>
          <c:xMode val="edge"/>
          <c:yMode val="edge"/>
          <c:x val="0.22604023205586388"/>
          <c:y val="0"/>
        </c:manualLayout>
      </c:layout>
      <c:overlay val="0"/>
    </c:title>
    <c:autoTitleDeleted val="0"/>
    <c:plotArea>
      <c:layout>
        <c:manualLayout>
          <c:layoutTarget val="inner"/>
          <c:xMode val="edge"/>
          <c:yMode val="edge"/>
          <c:x val="0.1236734401910453"/>
          <c:y val="0.31457901816926032"/>
          <c:w val="0.84557883094801833"/>
          <c:h val="0.50766019337575363"/>
        </c:manualLayout>
      </c:layout>
      <c:barChart>
        <c:barDir val="col"/>
        <c:grouping val="stacked"/>
        <c:varyColors val="0"/>
        <c:ser>
          <c:idx val="0"/>
          <c:order val="0"/>
          <c:tx>
            <c:strRef>
              <c:f>'5.4'!$A$42</c:f>
              <c:strCache>
                <c:ptCount val="1"/>
                <c:pt idx="0">
                  <c:v>Skládkový plyn</c:v>
                </c:pt>
              </c:strCache>
            </c:strRef>
          </c:tx>
          <c:invertIfNegative val="0"/>
          <c:cat>
            <c:strRef>
              <c:f>'5.4'!$B$39:$D$39</c:f>
              <c:strCache>
                <c:ptCount val="3"/>
                <c:pt idx="0">
                  <c:v>Červenec</c:v>
                </c:pt>
                <c:pt idx="1">
                  <c:v>Srpen</c:v>
                </c:pt>
                <c:pt idx="2">
                  <c:v>Září</c:v>
                </c:pt>
              </c:strCache>
            </c:strRef>
          </c:cat>
          <c:val>
            <c:numRef>
              <c:f>'5.4'!$B$42:$D$42</c:f>
              <c:numCache>
                <c:formatCode>#,##0.0</c:formatCode>
                <c:ptCount val="3"/>
                <c:pt idx="0">
                  <c:v>2397</c:v>
                </c:pt>
                <c:pt idx="1">
                  <c:v>2191</c:v>
                </c:pt>
                <c:pt idx="2">
                  <c:v>2741</c:v>
                </c:pt>
              </c:numCache>
            </c:numRef>
          </c:val>
        </c:ser>
        <c:ser>
          <c:idx val="1"/>
          <c:order val="1"/>
          <c:tx>
            <c:strRef>
              <c:f>'5.4'!$A$43</c:f>
              <c:strCache>
                <c:ptCount val="1"/>
                <c:pt idx="0">
                  <c:v>Kalový plyn (ČOV)</c:v>
                </c:pt>
              </c:strCache>
            </c:strRef>
          </c:tx>
          <c:invertIfNegative val="0"/>
          <c:cat>
            <c:strRef>
              <c:f>'5.4'!$B$39:$D$39</c:f>
              <c:strCache>
                <c:ptCount val="3"/>
                <c:pt idx="0">
                  <c:v>Červenec</c:v>
                </c:pt>
                <c:pt idx="1">
                  <c:v>Srpen</c:v>
                </c:pt>
                <c:pt idx="2">
                  <c:v>Září</c:v>
                </c:pt>
              </c:strCache>
            </c:strRef>
          </c:cat>
          <c:val>
            <c:numRef>
              <c:f>'5.4'!$B$43:$D$43</c:f>
              <c:numCache>
                <c:formatCode>#,##0.0</c:formatCode>
                <c:ptCount val="3"/>
                <c:pt idx="0">
                  <c:v>385</c:v>
                </c:pt>
                <c:pt idx="1">
                  <c:v>212</c:v>
                </c:pt>
                <c:pt idx="2">
                  <c:v>332</c:v>
                </c:pt>
              </c:numCache>
            </c:numRef>
          </c:val>
        </c:ser>
        <c:ser>
          <c:idx val="2"/>
          <c:order val="2"/>
          <c:tx>
            <c:strRef>
              <c:f>'5.4'!$A$44</c:f>
              <c:strCache>
                <c:ptCount val="1"/>
                <c:pt idx="0">
                  <c:v>Ostatní bioplyn</c:v>
                </c:pt>
              </c:strCache>
            </c:strRef>
          </c:tx>
          <c:invertIfNegative val="0"/>
          <c:cat>
            <c:strRef>
              <c:f>'5.4'!$B$39:$D$39</c:f>
              <c:strCache>
                <c:ptCount val="3"/>
                <c:pt idx="0">
                  <c:v>Červenec</c:v>
                </c:pt>
                <c:pt idx="1">
                  <c:v>Srpen</c:v>
                </c:pt>
                <c:pt idx="2">
                  <c:v>Září</c:v>
                </c:pt>
              </c:strCache>
            </c:strRef>
          </c:cat>
          <c:val>
            <c:numRef>
              <c:f>'5.4'!$B$44:$D$44</c:f>
              <c:numCache>
                <c:formatCode>#,##0.0</c:formatCode>
                <c:ptCount val="3"/>
                <c:pt idx="0">
                  <c:v>23247.553</c:v>
                </c:pt>
                <c:pt idx="1">
                  <c:v>20539.329999999994</c:v>
                </c:pt>
                <c:pt idx="2">
                  <c:v>27877.504000000004</c:v>
                </c:pt>
              </c:numCache>
            </c:numRef>
          </c:val>
        </c:ser>
        <c:dLbls>
          <c:showLegendKey val="0"/>
          <c:showVal val="0"/>
          <c:showCatName val="0"/>
          <c:showSerName val="0"/>
          <c:showPercent val="0"/>
          <c:showBubbleSize val="0"/>
        </c:dLbls>
        <c:gapWidth val="104"/>
        <c:overlap val="100"/>
        <c:axId val="209533952"/>
        <c:axId val="209543936"/>
      </c:barChart>
      <c:catAx>
        <c:axId val="209533952"/>
        <c:scaling>
          <c:orientation val="minMax"/>
        </c:scaling>
        <c:delete val="0"/>
        <c:axPos val="b"/>
        <c:numFmt formatCode="General" sourceLinked="1"/>
        <c:majorTickMark val="none"/>
        <c:minorTickMark val="none"/>
        <c:tickLblPos val="nextTo"/>
        <c:txPr>
          <a:bodyPr/>
          <a:lstStyle/>
          <a:p>
            <a:pPr>
              <a:defRPr sz="900"/>
            </a:pPr>
            <a:endParaRPr lang="cs-CZ"/>
          </a:p>
        </c:txPr>
        <c:crossAx val="209543936"/>
        <c:crosses val="autoZero"/>
        <c:auto val="1"/>
        <c:lblAlgn val="ctr"/>
        <c:lblOffset val="100"/>
        <c:noMultiLvlLbl val="0"/>
      </c:catAx>
      <c:valAx>
        <c:axId val="2095439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95339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'5.4'!$F$25</c:f>
              <c:strCache>
                <c:ptCount val="1"/>
              </c:strCache>
            </c:strRef>
          </c:tx>
          <c:invertIfNegative val="0"/>
          <c:cat>
            <c:numRef>
              <c:f>'5.4'!$G$24</c:f>
              <c:numCache>
                <c:formatCode>General</c:formatCode>
                <c:ptCount val="1"/>
              </c:numCache>
            </c:numRef>
          </c:cat>
          <c:val>
            <c:numRef>
              <c:f>'5.4'!$G$25</c:f>
              <c:numCache>
                <c:formatCode>General</c:formatCode>
                <c:ptCount val="1"/>
              </c:numCache>
            </c:numRef>
          </c:val>
        </c:ser>
        <c:ser>
          <c:idx val="1"/>
          <c:order val="1"/>
          <c:tx>
            <c:strRef>
              <c:f>'5.4'!$F$26</c:f>
              <c:strCache>
                <c:ptCount val="1"/>
              </c:strCache>
            </c:strRef>
          </c:tx>
          <c:invertIfNegative val="0"/>
          <c:cat>
            <c:numRef>
              <c:f>'5.4'!$G$24</c:f>
              <c:numCache>
                <c:formatCode>General</c:formatCode>
                <c:ptCount val="1"/>
              </c:numCache>
            </c:numRef>
          </c:cat>
          <c:val>
            <c:numRef>
              <c:f>'5.4'!$G$26</c:f>
              <c:numCache>
                <c:formatCode>General</c:formatCode>
                <c:ptCount val="1"/>
              </c:numCache>
            </c:numRef>
          </c:val>
        </c:ser>
        <c:ser>
          <c:idx val="2"/>
          <c:order val="2"/>
          <c:tx>
            <c:strRef>
              <c:f>'5.4'!$F$27</c:f>
              <c:strCache>
                <c:ptCount val="1"/>
              </c:strCache>
            </c:strRef>
          </c:tx>
          <c:invertIfNegative val="0"/>
          <c:cat>
            <c:numRef>
              <c:f>'5.4'!$G$24</c:f>
              <c:numCache>
                <c:formatCode>General</c:formatCode>
                <c:ptCount val="1"/>
              </c:numCache>
            </c:numRef>
          </c:cat>
          <c:val>
            <c:numRef>
              <c:f>'5.4'!$G$27</c:f>
              <c:numCache>
                <c:formatCode>General</c:formatCode>
                <c:ptCount val="1"/>
              </c:numCache>
            </c:numRef>
          </c:val>
        </c:ser>
        <c:ser>
          <c:idx val="3"/>
          <c:order val="3"/>
          <c:tx>
            <c:strRef>
              <c:f>'5.4'!$F$28</c:f>
              <c:strCache>
                <c:ptCount val="1"/>
              </c:strCache>
            </c:strRef>
          </c:tx>
          <c:invertIfNegative val="0"/>
          <c:cat>
            <c:numRef>
              <c:f>'5.4'!$G$24</c:f>
              <c:numCache>
                <c:formatCode>General</c:formatCode>
                <c:ptCount val="1"/>
              </c:numCache>
            </c:numRef>
          </c:cat>
          <c:val>
            <c:numRef>
              <c:f>'5.4'!$G$28</c:f>
              <c:numCache>
                <c:formatCode>General</c:formatCode>
                <c:ptCount val="1"/>
              </c:numCache>
            </c:numRef>
          </c:val>
        </c:ser>
        <c:ser>
          <c:idx val="4"/>
          <c:order val="4"/>
          <c:tx>
            <c:strRef>
              <c:f>'5.4'!$F$29</c:f>
              <c:strCache>
                <c:ptCount val="1"/>
              </c:strCache>
            </c:strRef>
          </c:tx>
          <c:invertIfNegative val="0"/>
          <c:cat>
            <c:numRef>
              <c:f>'5.4'!$G$24</c:f>
              <c:numCache>
                <c:formatCode>General</c:formatCode>
                <c:ptCount val="1"/>
              </c:numCache>
            </c:numRef>
          </c:cat>
          <c:val>
            <c:numRef>
              <c:f>'5.4'!$G$29</c:f>
              <c:numCache>
                <c:formatCode>General</c:formatCode>
                <c:ptCount val="1"/>
              </c:numCache>
            </c:numRef>
          </c:val>
        </c:ser>
        <c:ser>
          <c:idx val="5"/>
          <c:order val="5"/>
          <c:tx>
            <c:strRef>
              <c:f>'5.4'!$F$30</c:f>
              <c:strCache>
                <c:ptCount val="1"/>
              </c:strCache>
            </c:strRef>
          </c:tx>
          <c:invertIfNegative val="0"/>
          <c:cat>
            <c:numRef>
              <c:f>'5.4'!$G$24</c:f>
              <c:numCache>
                <c:formatCode>General</c:formatCode>
                <c:ptCount val="1"/>
              </c:numCache>
            </c:numRef>
          </c:cat>
          <c:val>
            <c:numRef>
              <c:f>'5.4'!$G$30</c:f>
              <c:numCache>
                <c:formatCode>General</c:formatCode>
                <c:ptCount val="1"/>
              </c:numCache>
            </c:numRef>
          </c:val>
        </c:ser>
        <c:ser>
          <c:idx val="6"/>
          <c:order val="6"/>
          <c:tx>
            <c:strRef>
              <c:f>'5.4'!$F$31</c:f>
              <c:strCache>
                <c:ptCount val="1"/>
              </c:strCache>
            </c:strRef>
          </c:tx>
          <c:invertIfNegative val="0"/>
          <c:cat>
            <c:numRef>
              <c:f>'5.4'!$G$24</c:f>
              <c:numCache>
                <c:formatCode>General</c:formatCode>
                <c:ptCount val="1"/>
              </c:numCache>
            </c:numRef>
          </c:cat>
          <c:val>
            <c:numRef>
              <c:f>'5.4'!$G$31</c:f>
              <c:numCache>
                <c:formatCode>General</c:formatCode>
                <c:ptCount val="1"/>
              </c:numCache>
            </c:numRef>
          </c:val>
        </c:ser>
        <c:dLbls>
          <c:showLegendKey val="0"/>
          <c:showVal val="0"/>
          <c:showCatName val="0"/>
          <c:showSerName val="0"/>
          <c:showPercent val="0"/>
          <c:showBubbleSize val="0"/>
        </c:dLbls>
        <c:gapWidth val="150"/>
        <c:axId val="209564800"/>
        <c:axId val="209566336"/>
      </c:barChart>
      <c:catAx>
        <c:axId val="209564800"/>
        <c:scaling>
          <c:orientation val="minMax"/>
        </c:scaling>
        <c:delete val="1"/>
        <c:axPos val="b"/>
        <c:numFmt formatCode="General" sourceLinked="1"/>
        <c:majorTickMark val="out"/>
        <c:minorTickMark val="none"/>
        <c:tickLblPos val="nextTo"/>
        <c:crossAx val="209566336"/>
        <c:crosses val="autoZero"/>
        <c:auto val="1"/>
        <c:lblAlgn val="ctr"/>
        <c:lblOffset val="100"/>
        <c:noMultiLvlLbl val="0"/>
      </c:catAx>
      <c:valAx>
        <c:axId val="209566336"/>
        <c:scaling>
          <c:orientation val="minMax"/>
        </c:scaling>
        <c:delete val="1"/>
        <c:axPos val="l"/>
        <c:numFmt formatCode="General" sourceLinked="1"/>
        <c:majorTickMark val="out"/>
        <c:minorTickMark val="none"/>
        <c:tickLblPos val="nextTo"/>
        <c:crossAx val="2095648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'5.4'!$F$42</c:f>
              <c:strCache>
                <c:ptCount val="1"/>
              </c:strCache>
            </c:strRef>
          </c:tx>
          <c:invertIfNegative val="0"/>
          <c:cat>
            <c:numRef>
              <c:f>'5.4'!$G$41</c:f>
              <c:numCache>
                <c:formatCode>General</c:formatCode>
                <c:ptCount val="1"/>
              </c:numCache>
            </c:numRef>
          </c:cat>
          <c:val>
            <c:numRef>
              <c:f>'5.4'!$G$42</c:f>
              <c:numCache>
                <c:formatCode>General</c:formatCode>
                <c:ptCount val="1"/>
              </c:numCache>
            </c:numRef>
          </c:val>
        </c:ser>
        <c:ser>
          <c:idx val="1"/>
          <c:order val="1"/>
          <c:tx>
            <c:strRef>
              <c:f>'5.4'!$F$43</c:f>
              <c:strCache>
                <c:ptCount val="1"/>
              </c:strCache>
            </c:strRef>
          </c:tx>
          <c:invertIfNegative val="0"/>
          <c:cat>
            <c:numRef>
              <c:f>'5.4'!$G$41</c:f>
              <c:numCache>
                <c:formatCode>General</c:formatCode>
                <c:ptCount val="1"/>
              </c:numCache>
            </c:numRef>
          </c:cat>
          <c:val>
            <c:numRef>
              <c:f>'5.4'!$G$43</c:f>
              <c:numCache>
                <c:formatCode>General</c:formatCode>
                <c:ptCount val="1"/>
              </c:numCache>
            </c:numRef>
          </c:val>
        </c:ser>
        <c:ser>
          <c:idx val="2"/>
          <c:order val="2"/>
          <c:tx>
            <c:strRef>
              <c:f>'5.4'!$F$44</c:f>
              <c:strCache>
                <c:ptCount val="1"/>
              </c:strCache>
            </c:strRef>
          </c:tx>
          <c:invertIfNegative val="0"/>
          <c:cat>
            <c:numRef>
              <c:f>'5.4'!$G$41</c:f>
              <c:numCache>
                <c:formatCode>General</c:formatCode>
                <c:ptCount val="1"/>
              </c:numCache>
            </c:numRef>
          </c:cat>
          <c:val>
            <c:numRef>
              <c:f>'5.4'!$G$44</c:f>
              <c:numCache>
                <c:formatCode>General</c:formatCode>
                <c:ptCount val="1"/>
              </c:numCache>
            </c:numRef>
          </c:val>
        </c:ser>
        <c:dLbls>
          <c:showLegendKey val="0"/>
          <c:showVal val="0"/>
          <c:showCatName val="0"/>
          <c:showSerName val="0"/>
          <c:showPercent val="0"/>
          <c:showBubbleSize val="0"/>
        </c:dLbls>
        <c:gapWidth val="150"/>
        <c:axId val="209661952"/>
        <c:axId val="209663488"/>
      </c:barChart>
      <c:catAx>
        <c:axId val="209661952"/>
        <c:scaling>
          <c:orientation val="minMax"/>
        </c:scaling>
        <c:delete val="1"/>
        <c:axPos val="b"/>
        <c:numFmt formatCode="General" sourceLinked="1"/>
        <c:majorTickMark val="out"/>
        <c:minorTickMark val="none"/>
        <c:tickLblPos val="nextTo"/>
        <c:crossAx val="209663488"/>
        <c:crosses val="autoZero"/>
        <c:auto val="1"/>
        <c:lblAlgn val="ctr"/>
        <c:lblOffset val="100"/>
        <c:noMultiLvlLbl val="0"/>
      </c:catAx>
      <c:valAx>
        <c:axId val="209663488"/>
        <c:scaling>
          <c:orientation val="minMax"/>
        </c:scaling>
        <c:delete val="1"/>
        <c:axPos val="l"/>
        <c:numFmt formatCode="General" sourceLinked="1"/>
        <c:majorTickMark val="out"/>
        <c:minorTickMark val="none"/>
        <c:tickLblPos val="nextTo"/>
        <c:crossAx val="2096619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'5.4'!$F$7</c:f>
              <c:strCache>
                <c:ptCount val="1"/>
              </c:strCache>
            </c:strRef>
          </c:tx>
          <c:invertIfNegative val="0"/>
          <c:cat>
            <c:numRef>
              <c:f>'5.4'!$G$6</c:f>
              <c:numCache>
                <c:formatCode>General</c:formatCode>
                <c:ptCount val="1"/>
              </c:numCache>
            </c:numRef>
          </c:cat>
          <c:val>
            <c:numRef>
              <c:f>'5.4'!$G$7</c:f>
              <c:numCache>
                <c:formatCode>General</c:formatCode>
                <c:ptCount val="1"/>
              </c:numCache>
            </c:numRef>
          </c:val>
        </c:ser>
        <c:ser>
          <c:idx val="1"/>
          <c:order val="1"/>
          <c:tx>
            <c:strRef>
              <c:f>'5.4'!$F$8</c:f>
              <c:strCache>
                <c:ptCount val="1"/>
              </c:strCache>
            </c:strRef>
          </c:tx>
          <c:invertIfNegative val="0"/>
          <c:cat>
            <c:numRef>
              <c:f>'5.4'!$G$6</c:f>
              <c:numCache>
                <c:formatCode>General</c:formatCode>
                <c:ptCount val="1"/>
              </c:numCache>
            </c:numRef>
          </c:cat>
          <c:val>
            <c:numRef>
              <c:f>'5.4'!$G$8</c:f>
              <c:numCache>
                <c:formatCode>General</c:formatCode>
                <c:ptCount val="1"/>
              </c:numCache>
            </c:numRef>
          </c:val>
        </c:ser>
        <c:ser>
          <c:idx val="2"/>
          <c:order val="2"/>
          <c:tx>
            <c:strRef>
              <c:f>'5.4'!$F$9</c:f>
              <c:strCache>
                <c:ptCount val="1"/>
              </c:strCache>
            </c:strRef>
          </c:tx>
          <c:invertIfNegative val="0"/>
          <c:cat>
            <c:numRef>
              <c:f>'5.4'!$G$6</c:f>
              <c:numCache>
                <c:formatCode>General</c:formatCode>
                <c:ptCount val="1"/>
              </c:numCache>
            </c:numRef>
          </c:cat>
          <c:val>
            <c:numRef>
              <c:f>'5.4'!$G$9</c:f>
              <c:numCache>
                <c:formatCode>General</c:formatCode>
                <c:ptCount val="1"/>
              </c:numCache>
            </c:numRef>
          </c:val>
        </c:ser>
        <c:ser>
          <c:idx val="3"/>
          <c:order val="3"/>
          <c:tx>
            <c:strRef>
              <c:f>'5.4'!$F$10</c:f>
              <c:strCache>
                <c:ptCount val="1"/>
              </c:strCache>
            </c:strRef>
          </c:tx>
          <c:invertIfNegative val="0"/>
          <c:cat>
            <c:numRef>
              <c:f>'5.4'!$G$6</c:f>
              <c:numCache>
                <c:formatCode>General</c:formatCode>
                <c:ptCount val="1"/>
              </c:numCache>
            </c:numRef>
          </c:cat>
          <c:val>
            <c:numRef>
              <c:f>'5.4'!$G$10</c:f>
              <c:numCache>
                <c:formatCode>General</c:formatCode>
                <c:ptCount val="1"/>
              </c:numCache>
            </c:numRef>
          </c:val>
        </c:ser>
        <c:ser>
          <c:idx val="4"/>
          <c:order val="4"/>
          <c:tx>
            <c:strRef>
              <c:f>'5.4'!$F$11</c:f>
              <c:strCache>
                <c:ptCount val="1"/>
              </c:strCache>
            </c:strRef>
          </c:tx>
          <c:invertIfNegative val="0"/>
          <c:cat>
            <c:numRef>
              <c:f>'5.4'!$G$6</c:f>
              <c:numCache>
                <c:formatCode>General</c:formatCode>
                <c:ptCount val="1"/>
              </c:numCache>
            </c:numRef>
          </c:cat>
          <c:val>
            <c:numRef>
              <c:f>'5.4'!$G$11</c:f>
              <c:numCache>
                <c:formatCode>General</c:formatCode>
                <c:ptCount val="1"/>
              </c:numCache>
            </c:numRef>
          </c:val>
        </c:ser>
        <c:ser>
          <c:idx val="5"/>
          <c:order val="5"/>
          <c:tx>
            <c:strRef>
              <c:f>'5.4'!$F$12</c:f>
              <c:strCache>
                <c:ptCount val="1"/>
              </c:strCache>
            </c:strRef>
          </c:tx>
          <c:invertIfNegative val="0"/>
          <c:cat>
            <c:numRef>
              <c:f>'5.4'!$G$6</c:f>
              <c:numCache>
                <c:formatCode>General</c:formatCode>
                <c:ptCount val="1"/>
              </c:numCache>
            </c:numRef>
          </c:cat>
          <c:val>
            <c:numRef>
              <c:f>'5.4'!$G$12</c:f>
              <c:numCache>
                <c:formatCode>General</c:formatCode>
                <c:ptCount val="1"/>
              </c:numCache>
            </c:numRef>
          </c:val>
        </c:ser>
        <c:ser>
          <c:idx val="6"/>
          <c:order val="6"/>
          <c:tx>
            <c:strRef>
              <c:f>'5.4'!$F$13</c:f>
              <c:strCache>
                <c:ptCount val="1"/>
              </c:strCache>
            </c:strRef>
          </c:tx>
          <c:invertIfNegative val="0"/>
          <c:cat>
            <c:numRef>
              <c:f>'5.4'!$G$6</c:f>
              <c:numCache>
                <c:formatCode>General</c:formatCode>
                <c:ptCount val="1"/>
              </c:numCache>
            </c:numRef>
          </c:cat>
          <c:val>
            <c:numRef>
              <c:f>'5.4'!$G$13</c:f>
              <c:numCache>
                <c:formatCode>General</c:formatCode>
                <c:ptCount val="1"/>
              </c:numCache>
            </c:numRef>
          </c:val>
        </c:ser>
        <c:ser>
          <c:idx val="7"/>
          <c:order val="7"/>
          <c:tx>
            <c:strRef>
              <c:f>'5.4'!$F$14</c:f>
              <c:strCache>
                <c:ptCount val="1"/>
              </c:strCache>
            </c:strRef>
          </c:tx>
          <c:invertIfNegative val="0"/>
          <c:cat>
            <c:numRef>
              <c:f>'5.4'!$G$6</c:f>
              <c:numCache>
                <c:formatCode>General</c:formatCode>
                <c:ptCount val="1"/>
              </c:numCache>
            </c:numRef>
          </c:cat>
          <c:val>
            <c:numRef>
              <c:f>'5.4'!$G$14</c:f>
              <c:numCache>
                <c:formatCode>General</c:formatCode>
                <c:ptCount val="1"/>
              </c:numCache>
            </c:numRef>
          </c:val>
        </c:ser>
        <c:dLbls>
          <c:showLegendKey val="0"/>
          <c:showVal val="0"/>
          <c:showCatName val="0"/>
          <c:showSerName val="0"/>
          <c:showPercent val="0"/>
          <c:showBubbleSize val="0"/>
        </c:dLbls>
        <c:gapWidth val="150"/>
        <c:axId val="209709696"/>
        <c:axId val="210375040"/>
      </c:barChart>
      <c:catAx>
        <c:axId val="209709696"/>
        <c:scaling>
          <c:orientation val="minMax"/>
        </c:scaling>
        <c:delete val="1"/>
        <c:axPos val="b"/>
        <c:numFmt formatCode="General" sourceLinked="1"/>
        <c:majorTickMark val="out"/>
        <c:minorTickMark val="none"/>
        <c:tickLblPos val="nextTo"/>
        <c:crossAx val="210375040"/>
        <c:crosses val="autoZero"/>
        <c:auto val="1"/>
        <c:lblAlgn val="ctr"/>
        <c:lblOffset val="100"/>
        <c:noMultiLvlLbl val="0"/>
      </c:catAx>
      <c:valAx>
        <c:axId val="210375040"/>
        <c:scaling>
          <c:orientation val="minMax"/>
        </c:scaling>
        <c:delete val="1"/>
        <c:axPos val="l"/>
        <c:numFmt formatCode="General" sourceLinked="1"/>
        <c:majorTickMark val="out"/>
        <c:minorTickMark val="none"/>
        <c:tickLblPos val="nextTo"/>
        <c:crossAx val="20970969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a:t>
            </a:r>
            <a:r>
              <a:rPr lang="en-US" sz="1000"/>
              <a:t>instalované</a:t>
            </a:r>
            <a:r>
              <a:rPr lang="cs-CZ" sz="1000"/>
              <a:t>m</a:t>
            </a:r>
            <a:r>
              <a:rPr lang="en-US" sz="1000"/>
              <a:t> výkonu v</a:t>
            </a:r>
            <a:r>
              <a:rPr lang="cs-CZ" sz="1000"/>
              <a:t>ýroben tepla</a:t>
            </a:r>
            <a:endParaRPr lang="en-US" sz="1000"/>
          </a:p>
        </c:rich>
      </c:tx>
      <c:layout>
        <c:manualLayout>
          <c:xMode val="edge"/>
          <c:yMode val="edge"/>
          <c:x val="0.18980038608765357"/>
          <c:y val="1.3055488457540993E-3"/>
        </c:manualLayout>
      </c:layout>
      <c:overlay val="0"/>
      <c:spPr>
        <a:solidFill>
          <a:sysClr val="window" lastClr="FFFFFF"/>
        </a:solidFill>
      </c:spPr>
    </c:title>
    <c:autoTitleDeleted val="0"/>
    <c:plotArea>
      <c:layout>
        <c:manualLayout>
          <c:layoutTarget val="inner"/>
          <c:xMode val="edge"/>
          <c:yMode val="edge"/>
          <c:x val="0.26536747007093553"/>
          <c:y val="0.19038626455472518"/>
          <c:w val="0.94094703852648942"/>
          <c:h val="0.61841029137688064"/>
        </c:manualLayout>
      </c:layout>
      <c:doughnutChart>
        <c:varyColors val="1"/>
        <c:ser>
          <c:idx val="0"/>
          <c:order val="0"/>
          <c:dPt>
            <c:idx val="5"/>
            <c:bubble3D val="0"/>
          </c:dPt>
          <c:dPt>
            <c:idx val="7"/>
            <c:bubble3D val="0"/>
          </c:dPt>
          <c:dLbls>
            <c:dLbl>
              <c:idx val="5"/>
              <c:layout>
                <c:manualLayout>
                  <c:x val="1.8738806286325408E-2"/>
                  <c:y val="3.5180289287241799E-3"/>
                </c:manualLayout>
              </c:layout>
              <c:showLegendKey val="0"/>
              <c:showVal val="0"/>
              <c:showCatName val="0"/>
              <c:showSerName val="0"/>
              <c:showPercent val="1"/>
              <c:showBubbleSize val="0"/>
            </c:dLbl>
            <c:dLbl>
              <c:idx val="6"/>
              <c:layout>
                <c:manualLayout>
                  <c:x val="1.8975294551140907E-2"/>
                  <c:y val="1.407211571489672E-2"/>
                </c:manualLayout>
              </c:layout>
              <c:showLegendKey val="0"/>
              <c:showVal val="0"/>
              <c:showCatName val="0"/>
              <c:showSerName val="0"/>
              <c:showPercent val="1"/>
              <c:showBubbleSize val="0"/>
            </c:dLbl>
            <c:dLbl>
              <c:idx val="8"/>
              <c:layout>
                <c:manualLayout>
                  <c:x val="6.7973043932638075E-3"/>
                  <c:y val="3.5180289287241799E-3"/>
                </c:manualLayout>
              </c:layout>
              <c:numFmt formatCode="0%" sourceLinked="0"/>
              <c:spPr/>
              <c:txPr>
                <a:bodyPr/>
                <a:lstStyle/>
                <a:p>
                  <a:pPr>
                    <a:defRPr sz="900"/>
                  </a:pPr>
                  <a:endParaRPr lang="cs-CZ"/>
                </a:p>
              </c:txPr>
              <c:showLegendKey val="0"/>
              <c:showVal val="0"/>
              <c:showCatName val="0"/>
              <c:showSerName val="0"/>
              <c:showPercent val="1"/>
              <c:showBubbleSize val="0"/>
            </c:dLbl>
            <c:dLbl>
              <c:idx val="10"/>
              <c:layout>
                <c:manualLayout>
                  <c:x val="8.2732376681384065E-4"/>
                  <c:y val="1.0554086786172539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2163.0479999999989</c:v>
                </c:pt>
                <c:pt idx="1">
                  <c:v>7886.4870000000019</c:v>
                </c:pt>
                <c:pt idx="2">
                  <c:v>1991.8149999999994</c:v>
                </c:pt>
                <c:pt idx="3">
                  <c:v>3143.3070000000002</c:v>
                </c:pt>
                <c:pt idx="4">
                  <c:v>6273.0969999999979</c:v>
                </c:pt>
                <c:pt idx="5">
                  <c:v>1133.1834999999987</c:v>
                </c:pt>
                <c:pt idx="6">
                  <c:v>587.58100000000047</c:v>
                </c:pt>
                <c:pt idx="7">
                  <c:v>7590.9439999999977</c:v>
                </c:pt>
                <c:pt idx="8">
                  <c:v>1322.828</c:v>
                </c:pt>
                <c:pt idx="9">
                  <c:v>3705.677999999999</c:v>
                </c:pt>
                <c:pt idx="10">
                  <c:v>1271.8209999999995</c:v>
                </c:pt>
                <c:pt idx="11">
                  <c:v>6315.4580000000051</c:v>
                </c:pt>
                <c:pt idx="12">
                  <c:v>14661.830000000002</c:v>
                </c:pt>
                <c:pt idx="13">
                  <c:v>1784.5169999999998</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r>
              <a:rPr lang="cs-CZ" sz="1000" baseline="-25000"/>
              <a:t>t</a:t>
            </a:r>
            <a:r>
              <a:rPr lang="en-US" sz="1000"/>
              <a:t>]</a:t>
            </a:r>
          </a:p>
        </c:rich>
      </c:tx>
      <c:layout>
        <c:manualLayout>
          <c:xMode val="edge"/>
          <c:yMode val="edge"/>
          <c:x val="0.33404804953533973"/>
          <c:y val="1.8970400977105584E-3"/>
        </c:manualLayout>
      </c:layout>
      <c:overlay val="0"/>
    </c:title>
    <c:autoTitleDeleted val="0"/>
    <c:plotArea>
      <c:layout>
        <c:manualLayout>
          <c:layoutTarget val="inner"/>
          <c:xMode val="edge"/>
          <c:yMode val="edge"/>
          <c:x val="9.1786081118097995E-2"/>
          <c:y val="0.14708333333333337"/>
          <c:w val="0.90821391888190195"/>
          <c:h val="0.48846027909877604"/>
        </c:manualLayout>
      </c:layout>
      <c:barChart>
        <c:barDir val="col"/>
        <c:grouping val="clustered"/>
        <c:varyColors val="0"/>
        <c:ser>
          <c:idx val="0"/>
          <c:order val="0"/>
          <c:tx>
            <c:strRef>
              <c:f>'6'!$A$23</c:f>
              <c:strCache>
                <c:ptCount val="1"/>
                <c:pt idx="0">
                  <c:v>PHA</c:v>
                </c:pt>
              </c:strCache>
            </c:strRef>
          </c:tx>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2163.0479999999989</c:v>
                </c:pt>
              </c:numCache>
            </c:numRef>
          </c:val>
        </c:ser>
        <c:ser>
          <c:idx val="1"/>
          <c:order val="1"/>
          <c:tx>
            <c:strRef>
              <c:f>'6'!$A$24</c:f>
              <c:strCache>
                <c:ptCount val="1"/>
                <c:pt idx="0">
                  <c:v>JHČ</c:v>
                </c:pt>
              </c:strCache>
            </c:strRef>
          </c:tx>
          <c:invertIfNegative val="0"/>
          <c:val>
            <c:numRef>
              <c:f>('6'!$B$22,'6'!$B$24)</c:f>
              <c:numCache>
                <c:formatCode>General</c:formatCode>
                <c:ptCount val="2"/>
                <c:pt idx="1">
                  <c:v>7886.4870000000019</c:v>
                </c:pt>
              </c:numCache>
            </c:numRef>
          </c:val>
        </c:ser>
        <c:ser>
          <c:idx val="2"/>
          <c:order val="2"/>
          <c:tx>
            <c:strRef>
              <c:f>'6'!$A$25</c:f>
              <c:strCache>
                <c:ptCount val="1"/>
                <c:pt idx="0">
                  <c:v>JHM</c:v>
                </c:pt>
              </c:strCache>
            </c:strRef>
          </c:tx>
          <c:invertIfNegative val="0"/>
          <c:val>
            <c:numRef>
              <c:f>('6'!$B$22,'6'!$B$22,'6'!$B$25)</c:f>
              <c:numCache>
                <c:formatCode>General</c:formatCode>
                <c:ptCount val="3"/>
                <c:pt idx="2">
                  <c:v>1991.8149999999994</c:v>
                </c:pt>
              </c:numCache>
            </c:numRef>
          </c:val>
        </c:ser>
        <c:ser>
          <c:idx val="3"/>
          <c:order val="3"/>
          <c:tx>
            <c:strRef>
              <c:f>'6'!$A$26</c:f>
              <c:strCache>
                <c:ptCount val="1"/>
                <c:pt idx="0">
                  <c:v>KVK</c:v>
                </c:pt>
              </c:strCache>
            </c:strRef>
          </c:tx>
          <c:invertIfNegative val="0"/>
          <c:val>
            <c:numRef>
              <c:f>('6'!$B$22,'6'!$B$22,'6'!$B$22,'6'!$B$26)</c:f>
              <c:numCache>
                <c:formatCode>General</c:formatCode>
                <c:ptCount val="4"/>
                <c:pt idx="3">
                  <c:v>3143.3070000000002</c:v>
                </c:pt>
              </c:numCache>
            </c:numRef>
          </c:val>
        </c:ser>
        <c:ser>
          <c:idx val="4"/>
          <c:order val="4"/>
          <c:tx>
            <c:strRef>
              <c:f>'6'!$A$27</c:f>
              <c:strCache>
                <c:ptCount val="1"/>
                <c:pt idx="0">
                  <c:v>VYS</c:v>
                </c:pt>
              </c:strCache>
            </c:strRef>
          </c:tx>
          <c:invertIfNegative val="0"/>
          <c:val>
            <c:numRef>
              <c:f>('6'!$B$22,'6'!$B$22,'6'!$B$22,'6'!$B$22,'6'!$B$27)</c:f>
              <c:numCache>
                <c:formatCode>General</c:formatCode>
                <c:ptCount val="5"/>
                <c:pt idx="4">
                  <c:v>6273.0969999999979</c:v>
                </c:pt>
              </c:numCache>
            </c:numRef>
          </c:val>
        </c:ser>
        <c:ser>
          <c:idx val="5"/>
          <c:order val="5"/>
          <c:tx>
            <c:strRef>
              <c:f>'6'!$A$28</c:f>
              <c:strCache>
                <c:ptCount val="1"/>
                <c:pt idx="0">
                  <c:v>HKK</c:v>
                </c:pt>
              </c:strCache>
            </c:strRef>
          </c:tx>
          <c:invertIfNegative val="0"/>
          <c:val>
            <c:numRef>
              <c:f>('6'!$B$22,'6'!$B$22,'6'!$B$22,'6'!$B$22,'6'!$B$22,'6'!$B$28)</c:f>
              <c:numCache>
                <c:formatCode>General</c:formatCode>
                <c:ptCount val="6"/>
                <c:pt idx="5">
                  <c:v>1133.1834999999987</c:v>
                </c:pt>
              </c:numCache>
            </c:numRef>
          </c:val>
        </c:ser>
        <c:ser>
          <c:idx val="6"/>
          <c:order val="6"/>
          <c:tx>
            <c:strRef>
              <c:f>'6'!$A$29</c:f>
              <c:strCache>
                <c:ptCount val="1"/>
                <c:pt idx="0">
                  <c:v>LBK</c:v>
                </c:pt>
              </c:strCache>
            </c:strRef>
          </c:tx>
          <c:invertIfNegative val="0"/>
          <c:val>
            <c:numRef>
              <c:f>('6'!$B$22,'6'!$B$22,'6'!$B$22,'6'!$B$22,'6'!$B$22,'6'!$B$22,'6'!$B$29)</c:f>
              <c:numCache>
                <c:formatCode>General</c:formatCode>
                <c:ptCount val="7"/>
                <c:pt idx="6">
                  <c:v>587.58100000000047</c:v>
                </c:pt>
              </c:numCache>
            </c:numRef>
          </c:val>
        </c:ser>
        <c:ser>
          <c:idx val="7"/>
          <c:order val="7"/>
          <c:tx>
            <c:strRef>
              <c:f>'6'!$A$30</c:f>
              <c:strCache>
                <c:ptCount val="1"/>
                <c:pt idx="0">
                  <c:v>MSK</c:v>
                </c:pt>
              </c:strCache>
            </c:strRef>
          </c:tx>
          <c:invertIfNegative val="0"/>
          <c:val>
            <c:numRef>
              <c:f>('6'!$B$22,'6'!$B$22,'6'!$B$22,'6'!$B$22,'6'!$B$22,'6'!$B$22,'6'!$B$22,'6'!$B$30)</c:f>
              <c:numCache>
                <c:formatCode>General</c:formatCode>
                <c:ptCount val="8"/>
                <c:pt idx="7">
                  <c:v>7590.9439999999977</c:v>
                </c:pt>
              </c:numCache>
            </c:numRef>
          </c:val>
        </c:ser>
        <c:ser>
          <c:idx val="8"/>
          <c:order val="8"/>
          <c:tx>
            <c:strRef>
              <c:f>'6'!$A$31</c:f>
              <c:strCache>
                <c:ptCount val="1"/>
                <c:pt idx="0">
                  <c:v>OLK</c:v>
                </c:pt>
              </c:strCache>
            </c:strRef>
          </c:tx>
          <c:invertIfNegative val="0"/>
          <c:val>
            <c:numRef>
              <c:f>('6'!$B$22,'6'!$B$22,'6'!$B$22,'6'!$B$22,'6'!$B$22,'6'!$B$22,'6'!$B$22,'6'!$B$22,'6'!$B$31)</c:f>
              <c:numCache>
                <c:formatCode>General</c:formatCode>
                <c:ptCount val="9"/>
                <c:pt idx="8">
                  <c:v>1322.828</c:v>
                </c:pt>
              </c:numCache>
            </c:numRef>
          </c:val>
        </c:ser>
        <c:ser>
          <c:idx val="9"/>
          <c:order val="9"/>
          <c:tx>
            <c:strRef>
              <c:f>'6'!$A$32</c:f>
              <c:strCache>
                <c:ptCount val="1"/>
                <c:pt idx="0">
                  <c:v>PAK</c:v>
                </c:pt>
              </c:strCache>
            </c:strRef>
          </c:tx>
          <c:invertIfNegative val="0"/>
          <c:val>
            <c:numRef>
              <c:f>('6'!$B$22,'6'!$B$22,'6'!$B$22,'6'!$B$22,'6'!$B$22,'6'!$B$22,'6'!$B$22,'6'!$B$22,'6'!$B$22,'6'!$B$32)</c:f>
              <c:numCache>
                <c:formatCode>General</c:formatCode>
                <c:ptCount val="10"/>
                <c:pt idx="9">
                  <c:v>3705.677999999999</c:v>
                </c:pt>
              </c:numCache>
            </c:numRef>
          </c:val>
        </c:ser>
        <c:ser>
          <c:idx val="10"/>
          <c:order val="10"/>
          <c:tx>
            <c:strRef>
              <c:f>'6'!$A$33</c:f>
              <c:strCache>
                <c:ptCount val="1"/>
                <c:pt idx="0">
                  <c:v>PLK</c:v>
                </c:pt>
              </c:strCache>
            </c:strRef>
          </c:tx>
          <c:invertIfNegative val="0"/>
          <c:val>
            <c:numRef>
              <c:f>('6'!$B$22,'6'!$B$22,'6'!$B$22,'6'!$B$22,'6'!$B$22,'6'!$B$22,'6'!$B$22,'6'!$B$22,'6'!$B$22,'6'!$B$22,'6'!$B$33)</c:f>
              <c:numCache>
                <c:formatCode>General</c:formatCode>
                <c:ptCount val="11"/>
                <c:pt idx="10">
                  <c:v>1271.8209999999995</c:v>
                </c:pt>
              </c:numCache>
            </c:numRef>
          </c:val>
        </c:ser>
        <c:ser>
          <c:idx val="11"/>
          <c:order val="11"/>
          <c:tx>
            <c:strRef>
              <c:f>'6'!$A$34</c:f>
              <c:strCache>
                <c:ptCount val="1"/>
                <c:pt idx="0">
                  <c:v>STČ</c:v>
                </c:pt>
              </c:strCache>
            </c:strRef>
          </c:tx>
          <c:invertIfNegative val="0"/>
          <c:val>
            <c:numRef>
              <c:f>('6'!$B$22,'6'!$B$22,'6'!$B$22,'6'!$B$22,'6'!$B$22,'6'!$B$22,'6'!$B$22,'6'!$B$22,'6'!$B$22,'6'!$B$22,'6'!$B$22,'6'!$B$34)</c:f>
              <c:numCache>
                <c:formatCode>General</c:formatCode>
                <c:ptCount val="12"/>
                <c:pt idx="11">
                  <c:v>6315.4580000000051</c:v>
                </c:pt>
              </c:numCache>
            </c:numRef>
          </c:val>
        </c:ser>
        <c:ser>
          <c:idx val="12"/>
          <c:order val="12"/>
          <c:tx>
            <c:strRef>
              <c:f>'6'!$A$35</c:f>
              <c:strCache>
                <c:ptCount val="1"/>
                <c:pt idx="0">
                  <c:v>ULK</c:v>
                </c:pt>
              </c:strCache>
            </c:strRef>
          </c:tx>
          <c:invertIfNegative val="0"/>
          <c:val>
            <c:numRef>
              <c:f>('6'!$B$22,'6'!$B$22,'6'!$B$22,'6'!$B$22,'6'!$B$22,'6'!$B$22,'6'!$B$22,'6'!$B$22,'6'!$B$22,'6'!$B$22,'6'!$B$22,'6'!$B$22,'6'!$B$35)</c:f>
              <c:numCache>
                <c:formatCode>General</c:formatCode>
                <c:ptCount val="13"/>
                <c:pt idx="12">
                  <c:v>14661.830000000002</c:v>
                </c:pt>
              </c:numCache>
            </c:numRef>
          </c:val>
        </c:ser>
        <c:ser>
          <c:idx val="13"/>
          <c:order val="13"/>
          <c:tx>
            <c:strRef>
              <c:f>'6'!$A$36</c:f>
              <c:strCache>
                <c:ptCount val="1"/>
                <c:pt idx="0">
                  <c:v>ZLK</c:v>
                </c:pt>
              </c:strCache>
            </c:strRef>
          </c:tx>
          <c:invertIfNegative val="0"/>
          <c:val>
            <c:numRef>
              <c:f>('6'!$B$22,'6'!$B$22,'6'!$B$22,'6'!$B$22,'6'!$B$22,'6'!$B$22,'6'!$B$22,'6'!$B$22,'6'!$B$22,'6'!$B$22,'6'!$B$22,'6'!$B$22,'6'!$B$22,'6'!$B$36)</c:f>
              <c:numCache>
                <c:formatCode>General</c:formatCode>
                <c:ptCount val="14"/>
                <c:pt idx="13">
                  <c:v>1784.5169999999998</c:v>
                </c:pt>
              </c:numCache>
            </c:numRef>
          </c:val>
        </c:ser>
        <c:dLbls>
          <c:showLegendKey val="0"/>
          <c:showVal val="0"/>
          <c:showCatName val="0"/>
          <c:showSerName val="0"/>
          <c:showPercent val="0"/>
          <c:showBubbleSize val="0"/>
        </c:dLbls>
        <c:gapWidth val="104"/>
        <c:overlap val="100"/>
        <c:axId val="209893248"/>
        <c:axId val="209894784"/>
      </c:barChart>
      <c:catAx>
        <c:axId val="209893248"/>
        <c:scaling>
          <c:orientation val="minMax"/>
        </c:scaling>
        <c:delete val="0"/>
        <c:axPos val="b"/>
        <c:numFmt formatCode="General" sourceLinked="1"/>
        <c:majorTickMark val="none"/>
        <c:minorTickMark val="none"/>
        <c:tickLblPos val="nextTo"/>
        <c:txPr>
          <a:bodyPr/>
          <a:lstStyle/>
          <a:p>
            <a:pPr>
              <a:defRPr sz="900"/>
            </a:pPr>
            <a:endParaRPr lang="cs-CZ"/>
          </a:p>
        </c:txPr>
        <c:crossAx val="209894784"/>
        <c:crosses val="autoZero"/>
        <c:auto val="1"/>
        <c:lblAlgn val="ctr"/>
        <c:lblOffset val="100"/>
        <c:noMultiLvlLbl val="0"/>
      </c:catAx>
      <c:valAx>
        <c:axId val="2098947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98932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a:t>
            </a:r>
            <a:r>
              <a:rPr lang="en-US" sz="1000"/>
              <a:t>[</a:t>
            </a:r>
            <a:r>
              <a:rPr lang="cs-CZ" sz="1000"/>
              <a:t>TJ</a:t>
            </a:r>
            <a:r>
              <a:rPr lang="en-US" sz="1000"/>
              <a:t>]</a:t>
            </a:r>
            <a:endParaRPr lang="cs-CZ" sz="1000"/>
          </a:p>
        </c:rich>
      </c:tx>
      <c:layout/>
      <c:overlay val="0"/>
    </c:title>
    <c:autoTitleDeleted val="0"/>
    <c:plotArea>
      <c:layout/>
      <c:barChart>
        <c:barDir val="col"/>
        <c:grouping val="stacked"/>
        <c:varyColors val="0"/>
        <c:ser>
          <c:idx val="0"/>
          <c:order val="0"/>
          <c:tx>
            <c:strRef>
              <c:f>'4.1'!$A$7</c:f>
              <c:strCache>
                <c:ptCount val="1"/>
                <c:pt idx="0">
                  <c:v>Biomasa</c:v>
                </c:pt>
              </c:strCache>
            </c:strRef>
          </c:tx>
          <c:invertIfNegative val="0"/>
          <c:val>
            <c:numRef>
              <c:f>'4.1'!$B$7:$M$7</c:f>
              <c:numCache>
                <c:formatCode>#,##0.0</c:formatCode>
                <c:ptCount val="12"/>
                <c:pt idx="0">
                  <c:v>1727.8611920000003</c:v>
                </c:pt>
                <c:pt idx="1">
                  <c:v>1638.6944250000001</c:v>
                </c:pt>
                <c:pt idx="2">
                  <c:v>1784.8914810000006</c:v>
                </c:pt>
                <c:pt idx="3">
                  <c:v>1386.7588350000003</c:v>
                </c:pt>
                <c:pt idx="4">
                  <c:v>1312.5333279999993</c:v>
                </c:pt>
                <c:pt idx="5">
                  <c:v>1235.2531049999996</c:v>
                </c:pt>
                <c:pt idx="6">
                  <c:v>1168.6693799999998</c:v>
                </c:pt>
                <c:pt idx="7">
                  <c:v>1139.272976</c:v>
                </c:pt>
                <c:pt idx="8">
                  <c:v>1125.8247349999997</c:v>
                </c:pt>
                <c:pt idx="9">
                  <c:v>0</c:v>
                </c:pt>
                <c:pt idx="10">
                  <c:v>0</c:v>
                </c:pt>
                <c:pt idx="11">
                  <c:v>0</c:v>
                </c:pt>
              </c:numCache>
            </c:numRef>
          </c:val>
        </c:ser>
        <c:ser>
          <c:idx val="1"/>
          <c:order val="1"/>
          <c:tx>
            <c:strRef>
              <c:f>'4.1'!$A$8</c:f>
              <c:strCache>
                <c:ptCount val="1"/>
                <c:pt idx="0">
                  <c:v>Bioplyn</c:v>
                </c:pt>
              </c:strCache>
            </c:strRef>
          </c:tx>
          <c:invertIfNegative val="0"/>
          <c:val>
            <c:numRef>
              <c:f>'4.1'!$B$8:$M$8</c:f>
              <c:numCache>
                <c:formatCode>#,##0.0</c:formatCode>
                <c:ptCount val="12"/>
                <c:pt idx="0">
                  <c:v>430.7146570000005</c:v>
                </c:pt>
                <c:pt idx="1">
                  <c:v>380.49745399999995</c:v>
                </c:pt>
                <c:pt idx="2">
                  <c:v>403.37840900000015</c:v>
                </c:pt>
                <c:pt idx="3">
                  <c:v>330.88456700000017</c:v>
                </c:pt>
                <c:pt idx="4">
                  <c:v>307.08961399999976</c:v>
                </c:pt>
                <c:pt idx="5">
                  <c:v>281.93369400000012</c:v>
                </c:pt>
                <c:pt idx="6">
                  <c:v>290.65855099999993</c:v>
                </c:pt>
                <c:pt idx="7">
                  <c:v>276.31424700000014</c:v>
                </c:pt>
                <c:pt idx="8">
                  <c:v>290.00802599999992</c:v>
                </c:pt>
                <c:pt idx="9">
                  <c:v>0</c:v>
                </c:pt>
                <c:pt idx="10">
                  <c:v>0</c:v>
                </c:pt>
                <c:pt idx="11">
                  <c:v>0</c:v>
                </c:pt>
              </c:numCache>
            </c:numRef>
          </c:val>
        </c:ser>
        <c:ser>
          <c:idx val="2"/>
          <c:order val="2"/>
          <c:tx>
            <c:strRef>
              <c:f>'4.1'!$A$9</c:f>
              <c:strCache>
                <c:ptCount val="1"/>
                <c:pt idx="0">
                  <c:v>Černé uhlí</c:v>
                </c:pt>
              </c:strCache>
            </c:strRef>
          </c:tx>
          <c:invertIfNegative val="0"/>
          <c:val>
            <c:numRef>
              <c:f>'4.1'!$B$9:$M$9</c:f>
              <c:numCache>
                <c:formatCode>#,##0.0</c:formatCode>
                <c:ptCount val="12"/>
                <c:pt idx="0">
                  <c:v>2583.7770949999999</c:v>
                </c:pt>
                <c:pt idx="1">
                  <c:v>2560.4824429999999</c:v>
                </c:pt>
                <c:pt idx="2">
                  <c:v>2368.3327400000003</c:v>
                </c:pt>
                <c:pt idx="3">
                  <c:v>934.2273889999999</c:v>
                </c:pt>
                <c:pt idx="4">
                  <c:v>560.29952500000002</c:v>
                </c:pt>
                <c:pt idx="5">
                  <c:v>519.13230799999997</c:v>
                </c:pt>
                <c:pt idx="6">
                  <c:v>547.11927200000002</c:v>
                </c:pt>
                <c:pt idx="7">
                  <c:v>484.22414299999997</c:v>
                </c:pt>
                <c:pt idx="8">
                  <c:v>693.94442800000002</c:v>
                </c:pt>
                <c:pt idx="9">
                  <c:v>0</c:v>
                </c:pt>
                <c:pt idx="10">
                  <c:v>0</c:v>
                </c:pt>
                <c:pt idx="11">
                  <c:v>0</c:v>
                </c:pt>
              </c:numCache>
            </c:numRef>
          </c:val>
        </c:ser>
        <c:ser>
          <c:idx val="3"/>
          <c:order val="3"/>
          <c:tx>
            <c:strRef>
              <c:f>'4.1'!$A$10</c:f>
              <c:strCache>
                <c:ptCount val="1"/>
                <c:pt idx="0">
                  <c:v>Elektrická energie</c:v>
                </c:pt>
              </c:strCache>
            </c:strRef>
          </c:tx>
          <c:invertIfNegative val="0"/>
          <c:val>
            <c:numRef>
              <c:f>'4.1'!$B$10:$M$10</c:f>
              <c:numCache>
                <c:formatCode>#,##0.0</c:formatCode>
                <c:ptCount val="12"/>
                <c:pt idx="0">
                  <c:v>0.98224999999999996</c:v>
                </c:pt>
                <c:pt idx="1">
                  <c:v>0.92944999999999989</c:v>
                </c:pt>
                <c:pt idx="2">
                  <c:v>1.0424640000000003</c:v>
                </c:pt>
                <c:pt idx="3">
                  <c:v>0.98810100000000001</c:v>
                </c:pt>
                <c:pt idx="4">
                  <c:v>1.2493620000000001</c:v>
                </c:pt>
                <c:pt idx="5">
                  <c:v>0.94393199999999999</c:v>
                </c:pt>
                <c:pt idx="6">
                  <c:v>1.189643</c:v>
                </c:pt>
                <c:pt idx="7">
                  <c:v>2.395213</c:v>
                </c:pt>
                <c:pt idx="8">
                  <c:v>1.293596</c:v>
                </c:pt>
                <c:pt idx="9">
                  <c:v>0</c:v>
                </c:pt>
                <c:pt idx="10">
                  <c:v>0</c:v>
                </c:pt>
                <c:pt idx="11">
                  <c:v>0</c:v>
                </c:pt>
              </c:numCache>
            </c:numRef>
          </c:val>
        </c:ser>
        <c:ser>
          <c:idx val="4"/>
          <c:order val="4"/>
          <c:tx>
            <c:strRef>
              <c:f>'4.1'!$A$11</c:f>
              <c:strCache>
                <c:ptCount val="1"/>
                <c:pt idx="0">
                  <c:v>Energie prostředí (tepelné čerpadlo)</c:v>
                </c:pt>
              </c:strCache>
            </c:strRef>
          </c:tx>
          <c:invertIfNegative val="0"/>
          <c:val>
            <c:numRef>
              <c:f>'4.1'!$B$11:$M$11</c:f>
              <c:numCache>
                <c:formatCode>#,##0.0</c:formatCode>
                <c:ptCount val="12"/>
                <c:pt idx="0">
                  <c:v>1.48065</c:v>
                </c:pt>
                <c:pt idx="1">
                  <c:v>1.08081</c:v>
                </c:pt>
                <c:pt idx="2">
                  <c:v>1.3165799999999999</c:v>
                </c:pt>
                <c:pt idx="3">
                  <c:v>0.66651899999999997</c:v>
                </c:pt>
                <c:pt idx="4">
                  <c:v>0.86094799999999994</c:v>
                </c:pt>
                <c:pt idx="5">
                  <c:v>1.081194</c:v>
                </c:pt>
                <c:pt idx="6">
                  <c:v>0.66818100000000002</c:v>
                </c:pt>
                <c:pt idx="7">
                  <c:v>0.74383099999999991</c:v>
                </c:pt>
                <c:pt idx="8">
                  <c:v>0.59404800000000013</c:v>
                </c:pt>
                <c:pt idx="9">
                  <c:v>0</c:v>
                </c:pt>
                <c:pt idx="10">
                  <c:v>0</c:v>
                </c:pt>
                <c:pt idx="11">
                  <c:v>0</c:v>
                </c:pt>
              </c:numCache>
            </c:numRef>
          </c:val>
        </c:ser>
        <c:ser>
          <c:idx val="5"/>
          <c:order val="5"/>
          <c:tx>
            <c:strRef>
              <c:f>'4.1'!$A$12</c:f>
              <c:strCache>
                <c:ptCount val="1"/>
                <c:pt idx="0">
                  <c:v>Energie Slunce (solární kolektor)</c:v>
                </c:pt>
              </c:strCache>
            </c:strRef>
          </c:tx>
          <c:invertIfNegative val="0"/>
          <c:val>
            <c:numRef>
              <c:f>'4.1'!$B$12:$M$12</c:f>
              <c:numCache>
                <c:formatCode>#,##0.0</c:formatCode>
                <c:ptCount val="12"/>
                <c:pt idx="0">
                  <c:v>6.3600000000000002E-3</c:v>
                </c:pt>
                <c:pt idx="1">
                  <c:v>1.6800000000000002E-2</c:v>
                </c:pt>
                <c:pt idx="2">
                  <c:v>2.4709999999999999E-2</c:v>
                </c:pt>
                <c:pt idx="3">
                  <c:v>0.44020999999999999</c:v>
                </c:pt>
                <c:pt idx="4">
                  <c:v>7.594999999999999E-2</c:v>
                </c:pt>
                <c:pt idx="5">
                  <c:v>6.7419999999999994E-2</c:v>
                </c:pt>
                <c:pt idx="6">
                  <c:v>7.2120000000000004E-2</c:v>
                </c:pt>
                <c:pt idx="7">
                  <c:v>6.9900000000000004E-2</c:v>
                </c:pt>
                <c:pt idx="8">
                  <c:v>4.5689999999999995E-2</c:v>
                </c:pt>
                <c:pt idx="9">
                  <c:v>0</c:v>
                </c:pt>
                <c:pt idx="10">
                  <c:v>0</c:v>
                </c:pt>
                <c:pt idx="11">
                  <c:v>0</c:v>
                </c:pt>
              </c:numCache>
            </c:numRef>
          </c:val>
        </c:ser>
        <c:ser>
          <c:idx val="6"/>
          <c:order val="6"/>
          <c:tx>
            <c:strRef>
              <c:f>'4.1'!$A$13</c:f>
              <c:strCache>
                <c:ptCount val="1"/>
                <c:pt idx="0">
                  <c:v>Hnědé uhlí</c:v>
                </c:pt>
              </c:strCache>
            </c:strRef>
          </c:tx>
          <c:invertIfNegative val="0"/>
          <c:val>
            <c:numRef>
              <c:f>'4.1'!$B$13:$M$13</c:f>
              <c:numCache>
                <c:formatCode>#,##0.0</c:formatCode>
                <c:ptCount val="12"/>
                <c:pt idx="0">
                  <c:v>8862.6604560000014</c:v>
                </c:pt>
                <c:pt idx="1">
                  <c:v>8755.528988</c:v>
                </c:pt>
                <c:pt idx="2">
                  <c:v>8669.0249559999975</c:v>
                </c:pt>
                <c:pt idx="3">
                  <c:v>4874.536943000001</c:v>
                </c:pt>
                <c:pt idx="4">
                  <c:v>3669.6881839999992</c:v>
                </c:pt>
                <c:pt idx="5">
                  <c:v>3028.2305789999991</c:v>
                </c:pt>
                <c:pt idx="6">
                  <c:v>2660.996729</c:v>
                </c:pt>
                <c:pt idx="7">
                  <c:v>2740.782494999999</c:v>
                </c:pt>
                <c:pt idx="8">
                  <c:v>3565.5331290000008</c:v>
                </c:pt>
                <c:pt idx="9">
                  <c:v>0</c:v>
                </c:pt>
                <c:pt idx="10">
                  <c:v>0</c:v>
                </c:pt>
                <c:pt idx="11">
                  <c:v>0</c:v>
                </c:pt>
              </c:numCache>
            </c:numRef>
          </c:val>
        </c:ser>
        <c:ser>
          <c:idx val="7"/>
          <c:order val="7"/>
          <c:tx>
            <c:strRef>
              <c:f>'4.1'!$A$14</c:f>
              <c:strCache>
                <c:ptCount val="1"/>
                <c:pt idx="0">
                  <c:v>Jaderné palivo</c:v>
                </c:pt>
              </c:strCache>
            </c:strRef>
          </c:tx>
          <c:invertIfNegative val="0"/>
          <c:val>
            <c:numRef>
              <c:f>'4.1'!$B$14:$M$14</c:f>
              <c:numCache>
                <c:formatCode>#,##0.0</c:formatCode>
                <c:ptCount val="12"/>
                <c:pt idx="0">
                  <c:v>130.57499999999999</c:v>
                </c:pt>
                <c:pt idx="1">
                  <c:v>138.47800000000001</c:v>
                </c:pt>
                <c:pt idx="2">
                  <c:v>121.369</c:v>
                </c:pt>
                <c:pt idx="3">
                  <c:v>51.671999999999997</c:v>
                </c:pt>
                <c:pt idx="4">
                  <c:v>29.064</c:v>
                </c:pt>
                <c:pt idx="5">
                  <c:v>18.777999999999999</c:v>
                </c:pt>
                <c:pt idx="6">
                  <c:v>16.422000000000001</c:v>
                </c:pt>
                <c:pt idx="7">
                  <c:v>19.334</c:v>
                </c:pt>
                <c:pt idx="8">
                  <c:v>30.207999999999998</c:v>
                </c:pt>
                <c:pt idx="9">
                  <c:v>0</c:v>
                </c:pt>
                <c:pt idx="10">
                  <c:v>0</c:v>
                </c:pt>
                <c:pt idx="11">
                  <c:v>0</c:v>
                </c:pt>
              </c:numCache>
            </c:numRef>
          </c:val>
        </c:ser>
        <c:ser>
          <c:idx val="8"/>
          <c:order val="8"/>
          <c:tx>
            <c:strRef>
              <c:f>'4.1'!$A$15</c:f>
              <c:strCache>
                <c:ptCount val="1"/>
                <c:pt idx="0">
                  <c:v>Koks</c:v>
                </c:pt>
              </c:strCache>
            </c:strRef>
          </c:tx>
          <c:invertIfNegative val="0"/>
          <c:val>
            <c:numRef>
              <c:f>'4.1'!$B$15:$M$15</c:f>
              <c:numCache>
                <c:formatCode>#,##0.0</c:formatCode>
                <c:ptCount val="12"/>
                <c:pt idx="0">
                  <c:v>0.14965999999999999</c:v>
                </c:pt>
                <c:pt idx="1">
                  <c:v>4.3270000000000003E-2</c:v>
                </c:pt>
                <c:pt idx="2">
                  <c:v>0.11637500000000001</c:v>
                </c:pt>
                <c:pt idx="3">
                  <c:v>2.3257999999999997E-2</c:v>
                </c:pt>
                <c:pt idx="4">
                  <c:v>0</c:v>
                </c:pt>
                <c:pt idx="5">
                  <c:v>0</c:v>
                </c:pt>
                <c:pt idx="6">
                  <c:v>0</c:v>
                </c:pt>
                <c:pt idx="7">
                  <c:v>0</c:v>
                </c:pt>
                <c:pt idx="8">
                  <c:v>4.2290000000000001E-3</c:v>
                </c:pt>
                <c:pt idx="9">
                  <c:v>0</c:v>
                </c:pt>
                <c:pt idx="10">
                  <c:v>0</c:v>
                </c:pt>
                <c:pt idx="11">
                  <c:v>0</c:v>
                </c:pt>
              </c:numCache>
            </c:numRef>
          </c:val>
        </c:ser>
        <c:ser>
          <c:idx val="9"/>
          <c:order val="9"/>
          <c:tx>
            <c:strRef>
              <c:f>'4.1'!$A$16</c:f>
              <c:strCache>
                <c:ptCount val="1"/>
                <c:pt idx="0">
                  <c:v>Odpadní teplo</c:v>
                </c:pt>
              </c:strCache>
            </c:strRef>
          </c:tx>
          <c:invertIfNegative val="0"/>
          <c:val>
            <c:numRef>
              <c:f>'4.1'!$B$16:$M$16</c:f>
              <c:numCache>
                <c:formatCode>#,##0.0</c:formatCode>
                <c:ptCount val="12"/>
                <c:pt idx="0">
                  <c:v>709.77556000000004</c:v>
                </c:pt>
                <c:pt idx="1">
                  <c:v>652.47889999999995</c:v>
                </c:pt>
                <c:pt idx="2">
                  <c:v>590.88990000000013</c:v>
                </c:pt>
                <c:pt idx="3">
                  <c:v>357.17533500000002</c:v>
                </c:pt>
                <c:pt idx="4">
                  <c:v>499.74459899999994</c:v>
                </c:pt>
                <c:pt idx="5">
                  <c:v>660.81569699999989</c:v>
                </c:pt>
                <c:pt idx="6">
                  <c:v>665.61317599999995</c:v>
                </c:pt>
                <c:pt idx="7">
                  <c:v>587.05577900000003</c:v>
                </c:pt>
                <c:pt idx="8">
                  <c:v>535.48651199999995</c:v>
                </c:pt>
                <c:pt idx="9">
                  <c:v>0</c:v>
                </c:pt>
                <c:pt idx="10">
                  <c:v>0</c:v>
                </c:pt>
                <c:pt idx="11">
                  <c:v>0</c:v>
                </c:pt>
              </c:numCache>
            </c:numRef>
          </c:val>
        </c:ser>
        <c:ser>
          <c:idx val="10"/>
          <c:order val="10"/>
          <c:tx>
            <c:strRef>
              <c:f>'4.1'!$A$17</c:f>
              <c:strCache>
                <c:ptCount val="1"/>
                <c:pt idx="0">
                  <c:v>Ostatní kapalná paliva</c:v>
                </c:pt>
              </c:strCache>
            </c:strRef>
          </c:tx>
          <c:invertIfNegative val="0"/>
          <c:val>
            <c:numRef>
              <c:f>'4.1'!$B$17:$M$17</c:f>
              <c:numCache>
                <c:formatCode>#,##0.0</c:formatCode>
                <c:ptCount val="12"/>
                <c:pt idx="0">
                  <c:v>51.923550000000006</c:v>
                </c:pt>
                <c:pt idx="1">
                  <c:v>56.913880999999996</c:v>
                </c:pt>
                <c:pt idx="2">
                  <c:v>60.446658000000006</c:v>
                </c:pt>
                <c:pt idx="3">
                  <c:v>37.524505999999995</c:v>
                </c:pt>
                <c:pt idx="4">
                  <c:v>31.869070000000001</c:v>
                </c:pt>
                <c:pt idx="5">
                  <c:v>44.590392999999999</c:v>
                </c:pt>
                <c:pt idx="6">
                  <c:v>33.114145000000001</c:v>
                </c:pt>
                <c:pt idx="7">
                  <c:v>10.2944</c:v>
                </c:pt>
                <c:pt idx="8">
                  <c:v>35.631712</c:v>
                </c:pt>
                <c:pt idx="9">
                  <c:v>0</c:v>
                </c:pt>
                <c:pt idx="10">
                  <c:v>0</c:v>
                </c:pt>
                <c:pt idx="11">
                  <c:v>0</c:v>
                </c:pt>
              </c:numCache>
            </c:numRef>
          </c:val>
        </c:ser>
        <c:ser>
          <c:idx val="11"/>
          <c:order val="11"/>
          <c:tx>
            <c:strRef>
              <c:f>'4.1'!$A$18</c:f>
              <c:strCache>
                <c:ptCount val="1"/>
                <c:pt idx="0">
                  <c:v>Ostatní pevná paliva</c:v>
                </c:pt>
              </c:strCache>
            </c:strRef>
          </c:tx>
          <c:invertIfNegative val="0"/>
          <c:val>
            <c:numRef>
              <c:f>'4.1'!$B$18:$M$18</c:f>
              <c:numCache>
                <c:formatCode>#,##0.0</c:formatCode>
                <c:ptCount val="12"/>
                <c:pt idx="0">
                  <c:v>454.02767555454773</c:v>
                </c:pt>
                <c:pt idx="1">
                  <c:v>431.81917734491327</c:v>
                </c:pt>
                <c:pt idx="2">
                  <c:v>402.35447813259037</c:v>
                </c:pt>
                <c:pt idx="3">
                  <c:v>341.20781118481165</c:v>
                </c:pt>
                <c:pt idx="4">
                  <c:v>372.25736647502407</c:v>
                </c:pt>
                <c:pt idx="5">
                  <c:v>388.4385198216595</c:v>
                </c:pt>
                <c:pt idx="6">
                  <c:v>357.03190699999999</c:v>
                </c:pt>
                <c:pt idx="7">
                  <c:v>349.836455</c:v>
                </c:pt>
                <c:pt idx="8">
                  <c:v>302.46393799999993</c:v>
                </c:pt>
                <c:pt idx="9">
                  <c:v>0</c:v>
                </c:pt>
                <c:pt idx="10">
                  <c:v>0</c:v>
                </c:pt>
                <c:pt idx="11">
                  <c:v>0</c:v>
                </c:pt>
              </c:numCache>
            </c:numRef>
          </c:val>
        </c:ser>
        <c:ser>
          <c:idx val="12"/>
          <c:order val="12"/>
          <c:tx>
            <c:strRef>
              <c:f>'4.1'!$A$19</c:f>
              <c:strCache>
                <c:ptCount val="1"/>
                <c:pt idx="0">
                  <c:v>Ostatní plyny</c:v>
                </c:pt>
              </c:strCache>
            </c:strRef>
          </c:tx>
          <c:invertIfNegative val="0"/>
          <c:val>
            <c:numRef>
              <c:f>'4.1'!$B$19:$M$19</c:f>
              <c:numCache>
                <c:formatCode>#,##0.0</c:formatCode>
                <c:ptCount val="12"/>
                <c:pt idx="0">
                  <c:v>1037.9111770000002</c:v>
                </c:pt>
                <c:pt idx="1">
                  <c:v>925.63107500000024</c:v>
                </c:pt>
                <c:pt idx="2">
                  <c:v>1030.5605910000002</c:v>
                </c:pt>
                <c:pt idx="3">
                  <c:v>850.0248049999999</c:v>
                </c:pt>
                <c:pt idx="4">
                  <c:v>900.32505099999992</c:v>
                </c:pt>
                <c:pt idx="5">
                  <c:v>862.66322500000012</c:v>
                </c:pt>
                <c:pt idx="6">
                  <c:v>904.84071400000005</c:v>
                </c:pt>
                <c:pt idx="7">
                  <c:v>937.74993599999993</c:v>
                </c:pt>
                <c:pt idx="8">
                  <c:v>772.71612200000004</c:v>
                </c:pt>
                <c:pt idx="9">
                  <c:v>0</c:v>
                </c:pt>
                <c:pt idx="10">
                  <c:v>0</c:v>
                </c:pt>
                <c:pt idx="11">
                  <c:v>0</c:v>
                </c:pt>
              </c:numCache>
            </c:numRef>
          </c:val>
        </c:ser>
        <c:ser>
          <c:idx val="13"/>
          <c:order val="13"/>
          <c:tx>
            <c:strRef>
              <c:f>'4.1'!$A$20</c:f>
              <c:strCache>
                <c:ptCount val="1"/>
                <c:pt idx="0">
                  <c:v>Ostatní</c:v>
                </c:pt>
              </c:strCache>
            </c:strRef>
          </c:tx>
          <c:invertIfNegative val="0"/>
          <c:val>
            <c:numRef>
              <c:f>'4.1'!$B$20:$M$20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'4.1'!$A$21</c:f>
              <c:strCache>
                <c:ptCount val="1"/>
                <c:pt idx="0">
                  <c:v>Topné oleje</c:v>
                </c:pt>
              </c:strCache>
            </c:strRef>
          </c:tx>
          <c:invertIfNegative val="0"/>
          <c:val>
            <c:numRef>
              <c:f>'4.1'!$B$21:$M$21</c:f>
              <c:numCache>
                <c:formatCode>#,##0.0</c:formatCode>
                <c:ptCount val="12"/>
                <c:pt idx="0">
                  <c:v>16.103689000000003</c:v>
                </c:pt>
                <c:pt idx="1">
                  <c:v>19.974861999999991</c:v>
                </c:pt>
                <c:pt idx="2">
                  <c:v>18.848518000000006</c:v>
                </c:pt>
                <c:pt idx="3">
                  <c:v>5.4286909999999979</c:v>
                </c:pt>
                <c:pt idx="4">
                  <c:v>4.2287789999999985</c:v>
                </c:pt>
                <c:pt idx="5">
                  <c:v>9.2985350000000011</c:v>
                </c:pt>
                <c:pt idx="6">
                  <c:v>24.966476999999994</c:v>
                </c:pt>
                <c:pt idx="7">
                  <c:v>15.062265000000009</c:v>
                </c:pt>
                <c:pt idx="8">
                  <c:v>12.99865</c:v>
                </c:pt>
                <c:pt idx="9">
                  <c:v>0</c:v>
                </c:pt>
                <c:pt idx="10">
                  <c:v>0</c:v>
                </c:pt>
                <c:pt idx="11">
                  <c:v>0</c:v>
                </c:pt>
              </c:numCache>
            </c:numRef>
          </c:val>
        </c:ser>
        <c:ser>
          <c:idx val="15"/>
          <c:order val="15"/>
          <c:tx>
            <c:strRef>
              <c:f>'4.1'!$A$22</c:f>
              <c:strCache>
                <c:ptCount val="1"/>
                <c:pt idx="0">
                  <c:v>Zemní plyn</c:v>
                </c:pt>
              </c:strCache>
            </c:strRef>
          </c:tx>
          <c:invertIfNegative val="0"/>
          <c:val>
            <c:numRef>
              <c:f>'4.1'!$B$22:$M$22</c:f>
              <c:numCache>
                <c:formatCode>#,##0.0</c:formatCode>
                <c:ptCount val="12"/>
                <c:pt idx="0">
                  <c:v>4077.6142168642968</c:v>
                </c:pt>
                <c:pt idx="1">
                  <c:v>4199.4842135659328</c:v>
                </c:pt>
                <c:pt idx="2">
                  <c:v>4068.1103701730299</c:v>
                </c:pt>
                <c:pt idx="3">
                  <c:v>1869.1507908151884</c:v>
                </c:pt>
                <c:pt idx="4">
                  <c:v>1371.1657815249755</c:v>
                </c:pt>
                <c:pt idx="5">
                  <c:v>1225.1811321783407</c:v>
                </c:pt>
                <c:pt idx="6">
                  <c:v>1209.940705094851</c:v>
                </c:pt>
                <c:pt idx="7">
                  <c:v>1152.2895905928574</c:v>
                </c:pt>
                <c:pt idx="8">
                  <c:v>1279.1303985931513</c:v>
                </c:pt>
                <c:pt idx="9">
                  <c:v>0</c:v>
                </c:pt>
                <c:pt idx="10">
                  <c:v>0</c:v>
                </c:pt>
                <c:pt idx="11">
                  <c:v>0</c:v>
                </c:pt>
              </c:numCache>
            </c:numRef>
          </c:val>
        </c:ser>
        <c:dLbls>
          <c:showLegendKey val="0"/>
          <c:showVal val="0"/>
          <c:showCatName val="0"/>
          <c:showSerName val="0"/>
          <c:showPercent val="0"/>
          <c:showBubbleSize val="0"/>
        </c:dLbls>
        <c:gapWidth val="104"/>
        <c:overlap val="100"/>
        <c:axId val="205155328"/>
        <c:axId val="205157120"/>
      </c:barChart>
      <c:catAx>
        <c:axId val="205155328"/>
        <c:scaling>
          <c:orientation val="minMax"/>
        </c:scaling>
        <c:delete val="0"/>
        <c:axPos val="b"/>
        <c:majorTickMark val="none"/>
        <c:minorTickMark val="none"/>
        <c:tickLblPos val="nextTo"/>
        <c:txPr>
          <a:bodyPr/>
          <a:lstStyle/>
          <a:p>
            <a:pPr>
              <a:defRPr sz="900"/>
            </a:pPr>
            <a:endParaRPr lang="cs-CZ"/>
          </a:p>
        </c:txPr>
        <c:crossAx val="205157120"/>
        <c:crosses val="autoZero"/>
        <c:auto val="1"/>
        <c:lblAlgn val="ctr"/>
        <c:lblOffset val="100"/>
        <c:noMultiLvlLbl val="0"/>
      </c:catAx>
      <c:valAx>
        <c:axId val="2051571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5155328"/>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209987456"/>
        <c:axId val="209988992"/>
      </c:barChart>
      <c:catAx>
        <c:axId val="209987456"/>
        <c:scaling>
          <c:orientation val="minMax"/>
        </c:scaling>
        <c:delete val="1"/>
        <c:axPos val="b"/>
        <c:numFmt formatCode="General" sourceLinked="1"/>
        <c:majorTickMark val="out"/>
        <c:minorTickMark val="none"/>
        <c:tickLblPos val="nextTo"/>
        <c:crossAx val="209988992"/>
        <c:crosses val="autoZero"/>
        <c:auto val="1"/>
        <c:lblAlgn val="ctr"/>
        <c:lblOffset val="100"/>
        <c:noMultiLvlLbl val="0"/>
      </c:catAx>
      <c:valAx>
        <c:axId val="209988992"/>
        <c:scaling>
          <c:orientation val="minMax"/>
        </c:scaling>
        <c:delete val="1"/>
        <c:axPos val="l"/>
        <c:numFmt formatCode="General" sourceLinked="1"/>
        <c:majorTickMark val="out"/>
        <c:minorTickMark val="none"/>
        <c:tickLblPos val="nextTo"/>
        <c:crossAx val="2099874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Instalovaný výkon v ČR </a:t>
            </a:r>
            <a:r>
              <a:rPr lang="en-US" sz="1000"/>
              <a:t>[</a:t>
            </a:r>
            <a:r>
              <a:rPr lang="cs-CZ" sz="1000"/>
              <a:t>MW</a:t>
            </a:r>
            <a:r>
              <a:rPr lang="cs-CZ" sz="1000" baseline="-25000"/>
              <a:t>t</a:t>
            </a:r>
            <a:r>
              <a:rPr lang="en-US" sz="1000" baseline="0"/>
              <a:t>]</a:t>
            </a:r>
            <a:endParaRPr lang="cs-CZ" sz="1000"/>
          </a:p>
        </c:rich>
      </c:tx>
      <c:layout/>
      <c:overlay val="0"/>
    </c:title>
    <c:autoTitleDeleted val="0"/>
    <c:plotArea>
      <c:layout/>
      <c:barChart>
        <c:barDir val="col"/>
        <c:grouping val="stacked"/>
        <c:varyColors val="0"/>
        <c:ser>
          <c:idx val="0"/>
          <c:order val="0"/>
          <c:tx>
            <c:strRef>
              <c:f>'6'!$A$7</c:f>
              <c:strCache>
                <c:ptCount val="1"/>
                <c:pt idx="0">
                  <c:v>Hlavní město Praha (PHA)</c:v>
                </c:pt>
              </c:strCache>
            </c:strRef>
          </c:tx>
          <c:invertIfNegative val="0"/>
          <c:val>
            <c:numRef>
              <c:f>'6'!$B$7:$M$7</c:f>
              <c:numCache>
                <c:formatCode>#,##0.0</c:formatCode>
                <c:ptCount val="12"/>
                <c:pt idx="0">
                  <c:v>2171.822999999999</c:v>
                </c:pt>
                <c:pt idx="1">
                  <c:v>2171.822999999999</c:v>
                </c:pt>
                <c:pt idx="2">
                  <c:v>2171.822999999999</c:v>
                </c:pt>
                <c:pt idx="3">
                  <c:v>2166.0549999999985</c:v>
                </c:pt>
                <c:pt idx="4">
                  <c:v>2166.0549999999985</c:v>
                </c:pt>
                <c:pt idx="5">
                  <c:v>2166.0549999999985</c:v>
                </c:pt>
                <c:pt idx="6">
                  <c:v>2165.677999999999</c:v>
                </c:pt>
                <c:pt idx="7">
                  <c:v>2165.2779999999989</c:v>
                </c:pt>
                <c:pt idx="8">
                  <c:v>2163.0479999999989</c:v>
                </c:pt>
                <c:pt idx="9">
                  <c:v>0</c:v>
                </c:pt>
                <c:pt idx="10">
                  <c:v>0</c:v>
                </c:pt>
                <c:pt idx="11">
                  <c:v>0</c:v>
                </c:pt>
              </c:numCache>
            </c:numRef>
          </c:val>
        </c:ser>
        <c:ser>
          <c:idx val="1"/>
          <c:order val="1"/>
          <c:tx>
            <c:strRef>
              <c:f>'6'!$A$8</c:f>
              <c:strCache>
                <c:ptCount val="1"/>
                <c:pt idx="0">
                  <c:v>Jihočeský kraj (JHČ)</c:v>
                </c:pt>
              </c:strCache>
            </c:strRef>
          </c:tx>
          <c:invertIfNegative val="0"/>
          <c:val>
            <c:numRef>
              <c:f>'6'!$B$8:$M$8</c:f>
              <c:numCache>
                <c:formatCode>#,##0.0</c:formatCode>
                <c:ptCount val="12"/>
                <c:pt idx="0">
                  <c:v>7861.7830000000022</c:v>
                </c:pt>
                <c:pt idx="1">
                  <c:v>7861.7830000000022</c:v>
                </c:pt>
                <c:pt idx="2">
                  <c:v>7862.8330000000024</c:v>
                </c:pt>
                <c:pt idx="3">
                  <c:v>7850.7530000000024</c:v>
                </c:pt>
                <c:pt idx="4">
                  <c:v>7850.7530000000024</c:v>
                </c:pt>
                <c:pt idx="5">
                  <c:v>7850.2530000000024</c:v>
                </c:pt>
                <c:pt idx="6">
                  <c:v>7850.3830000000016</c:v>
                </c:pt>
                <c:pt idx="7">
                  <c:v>7851.8770000000022</c:v>
                </c:pt>
                <c:pt idx="8">
                  <c:v>7886.4870000000019</c:v>
                </c:pt>
                <c:pt idx="9">
                  <c:v>0</c:v>
                </c:pt>
                <c:pt idx="10">
                  <c:v>0</c:v>
                </c:pt>
                <c:pt idx="11">
                  <c:v>0</c:v>
                </c:pt>
              </c:numCache>
            </c:numRef>
          </c:val>
        </c:ser>
        <c:ser>
          <c:idx val="2"/>
          <c:order val="2"/>
          <c:tx>
            <c:strRef>
              <c:f>'6'!$A$9</c:f>
              <c:strCache>
                <c:ptCount val="1"/>
                <c:pt idx="0">
                  <c:v>Jihomoravský kraj (JHM)</c:v>
                </c:pt>
              </c:strCache>
            </c:strRef>
          </c:tx>
          <c:invertIfNegative val="0"/>
          <c:val>
            <c:numRef>
              <c:f>'6'!$B$9:$M$9</c:f>
              <c:numCache>
                <c:formatCode>#,##0.0</c:formatCode>
                <c:ptCount val="12"/>
                <c:pt idx="0">
                  <c:v>2000.2649999999994</c:v>
                </c:pt>
                <c:pt idx="1">
                  <c:v>2000.8179999999993</c:v>
                </c:pt>
                <c:pt idx="2">
                  <c:v>1996.9809999999995</c:v>
                </c:pt>
                <c:pt idx="3">
                  <c:v>1992.2059999999994</c:v>
                </c:pt>
                <c:pt idx="4">
                  <c:v>1993.3719999999994</c:v>
                </c:pt>
                <c:pt idx="5">
                  <c:v>1993.3719999999994</c:v>
                </c:pt>
                <c:pt idx="6">
                  <c:v>1991.8129999999994</c:v>
                </c:pt>
                <c:pt idx="7">
                  <c:v>1991.8129999999994</c:v>
                </c:pt>
                <c:pt idx="8">
                  <c:v>1991.8149999999994</c:v>
                </c:pt>
                <c:pt idx="9">
                  <c:v>0</c:v>
                </c:pt>
                <c:pt idx="10">
                  <c:v>0</c:v>
                </c:pt>
                <c:pt idx="11">
                  <c:v>0</c:v>
                </c:pt>
              </c:numCache>
            </c:numRef>
          </c:val>
        </c:ser>
        <c:ser>
          <c:idx val="3"/>
          <c:order val="3"/>
          <c:tx>
            <c:strRef>
              <c:f>'6'!$A$10</c:f>
              <c:strCache>
                <c:ptCount val="1"/>
                <c:pt idx="0">
                  <c:v>Karlovarský kraj (KVK)</c:v>
                </c:pt>
              </c:strCache>
            </c:strRef>
          </c:tx>
          <c:invertIfNegative val="0"/>
          <c:val>
            <c:numRef>
              <c:f>'6'!$B$10:$M$10</c:f>
              <c:numCache>
                <c:formatCode>#,##0.0</c:formatCode>
                <c:ptCount val="12"/>
                <c:pt idx="0">
                  <c:v>3156.9580000000005</c:v>
                </c:pt>
                <c:pt idx="1">
                  <c:v>3156.9580000000005</c:v>
                </c:pt>
                <c:pt idx="2">
                  <c:v>3156.9580000000005</c:v>
                </c:pt>
                <c:pt idx="3">
                  <c:v>3156.9580000000005</c:v>
                </c:pt>
                <c:pt idx="4">
                  <c:v>3151.6580000000004</c:v>
                </c:pt>
                <c:pt idx="5">
                  <c:v>3151.6580000000004</c:v>
                </c:pt>
                <c:pt idx="6">
                  <c:v>3143.3070000000002</c:v>
                </c:pt>
                <c:pt idx="7">
                  <c:v>3143.3070000000002</c:v>
                </c:pt>
                <c:pt idx="8">
                  <c:v>3143.3070000000002</c:v>
                </c:pt>
                <c:pt idx="9">
                  <c:v>0</c:v>
                </c:pt>
                <c:pt idx="10">
                  <c:v>0</c:v>
                </c:pt>
                <c:pt idx="11">
                  <c:v>0</c:v>
                </c:pt>
              </c:numCache>
            </c:numRef>
          </c:val>
        </c:ser>
        <c:ser>
          <c:idx val="4"/>
          <c:order val="4"/>
          <c:tx>
            <c:strRef>
              <c:f>'6'!$A$11</c:f>
              <c:strCache>
                <c:ptCount val="1"/>
                <c:pt idx="0">
                  <c:v>Kraj Vysočina (VYS)</c:v>
                </c:pt>
              </c:strCache>
            </c:strRef>
          </c:tx>
          <c:invertIfNegative val="0"/>
          <c:val>
            <c:numRef>
              <c:f>'6'!$B$11:$M$11</c:f>
              <c:numCache>
                <c:formatCode>#,##0.0</c:formatCode>
                <c:ptCount val="12"/>
                <c:pt idx="0">
                  <c:v>6295.2729999999974</c:v>
                </c:pt>
                <c:pt idx="1">
                  <c:v>6297.1269999999977</c:v>
                </c:pt>
                <c:pt idx="2">
                  <c:v>6297.1519999999982</c:v>
                </c:pt>
                <c:pt idx="3">
                  <c:v>6295.6659999999974</c:v>
                </c:pt>
                <c:pt idx="4">
                  <c:v>6295.6659999999974</c:v>
                </c:pt>
                <c:pt idx="5">
                  <c:v>6295.6659999999974</c:v>
                </c:pt>
                <c:pt idx="6">
                  <c:v>6295.1259999999975</c:v>
                </c:pt>
                <c:pt idx="7">
                  <c:v>6295.1259999999975</c:v>
                </c:pt>
                <c:pt idx="8">
                  <c:v>6273.0969999999979</c:v>
                </c:pt>
                <c:pt idx="9">
                  <c:v>0</c:v>
                </c:pt>
                <c:pt idx="10">
                  <c:v>0</c:v>
                </c:pt>
                <c:pt idx="11">
                  <c:v>0</c:v>
                </c:pt>
              </c:numCache>
            </c:numRef>
          </c:val>
        </c:ser>
        <c:ser>
          <c:idx val="5"/>
          <c:order val="5"/>
          <c:tx>
            <c:strRef>
              <c:f>'6'!$A$12</c:f>
              <c:strCache>
                <c:ptCount val="1"/>
                <c:pt idx="0">
                  <c:v>Královéhradecký kraj (HKK)</c:v>
                </c:pt>
              </c:strCache>
            </c:strRef>
          </c:tx>
          <c:invertIfNegative val="0"/>
          <c:val>
            <c:numRef>
              <c:f>'6'!$B$12:$M$12</c:f>
              <c:numCache>
                <c:formatCode>#,##0.0</c:formatCode>
                <c:ptCount val="12"/>
                <c:pt idx="0">
                  <c:v>1112.5534999999991</c:v>
                </c:pt>
                <c:pt idx="1">
                  <c:v>1112.577499999999</c:v>
                </c:pt>
                <c:pt idx="2">
                  <c:v>1112.577499999999</c:v>
                </c:pt>
                <c:pt idx="3">
                  <c:v>1114.817499999999</c:v>
                </c:pt>
                <c:pt idx="4">
                  <c:v>1114.817499999999</c:v>
                </c:pt>
                <c:pt idx="5">
                  <c:v>1114.817499999999</c:v>
                </c:pt>
                <c:pt idx="6">
                  <c:v>1136.3594999999989</c:v>
                </c:pt>
                <c:pt idx="7">
                  <c:v>1136.3594999999989</c:v>
                </c:pt>
                <c:pt idx="8">
                  <c:v>1133.1834999999987</c:v>
                </c:pt>
                <c:pt idx="9">
                  <c:v>0</c:v>
                </c:pt>
                <c:pt idx="10">
                  <c:v>0</c:v>
                </c:pt>
                <c:pt idx="11">
                  <c:v>0</c:v>
                </c:pt>
              </c:numCache>
            </c:numRef>
          </c:val>
        </c:ser>
        <c:ser>
          <c:idx val="6"/>
          <c:order val="6"/>
          <c:tx>
            <c:strRef>
              <c:f>'6'!$A$13</c:f>
              <c:strCache>
                <c:ptCount val="1"/>
                <c:pt idx="0">
                  <c:v>Liberecký kraj (LBK)</c:v>
                </c:pt>
              </c:strCache>
            </c:strRef>
          </c:tx>
          <c:invertIfNegative val="0"/>
          <c:val>
            <c:numRef>
              <c:f>'6'!$B$13:$M$13</c:f>
              <c:numCache>
                <c:formatCode>#,##0.0</c:formatCode>
                <c:ptCount val="12"/>
                <c:pt idx="0">
                  <c:v>684.58400000000063</c:v>
                </c:pt>
                <c:pt idx="1">
                  <c:v>684.34400000000062</c:v>
                </c:pt>
                <c:pt idx="2">
                  <c:v>685.27200000000062</c:v>
                </c:pt>
                <c:pt idx="3">
                  <c:v>601.50500000000045</c:v>
                </c:pt>
                <c:pt idx="4">
                  <c:v>601.47300000000041</c:v>
                </c:pt>
                <c:pt idx="5">
                  <c:v>585.49300000000039</c:v>
                </c:pt>
                <c:pt idx="6">
                  <c:v>604.09300000000053</c:v>
                </c:pt>
                <c:pt idx="7">
                  <c:v>604.06100000000049</c:v>
                </c:pt>
                <c:pt idx="8">
                  <c:v>587.58100000000047</c:v>
                </c:pt>
                <c:pt idx="9">
                  <c:v>0</c:v>
                </c:pt>
                <c:pt idx="10">
                  <c:v>0</c:v>
                </c:pt>
                <c:pt idx="11">
                  <c:v>0</c:v>
                </c:pt>
              </c:numCache>
            </c:numRef>
          </c:val>
        </c:ser>
        <c:ser>
          <c:idx val="7"/>
          <c:order val="7"/>
          <c:tx>
            <c:strRef>
              <c:f>'6'!$A$14</c:f>
              <c:strCache>
                <c:ptCount val="1"/>
                <c:pt idx="0">
                  <c:v>Moravskoslezský kraj (MSK)</c:v>
                </c:pt>
              </c:strCache>
            </c:strRef>
          </c:tx>
          <c:invertIfNegative val="0"/>
          <c:val>
            <c:numRef>
              <c:f>'6'!$B$14:$M$14</c:f>
              <c:numCache>
                <c:formatCode>#,##0.0</c:formatCode>
                <c:ptCount val="12"/>
                <c:pt idx="0">
                  <c:v>7661.6139999999996</c:v>
                </c:pt>
                <c:pt idx="1">
                  <c:v>7661.6139999999996</c:v>
                </c:pt>
                <c:pt idx="2">
                  <c:v>7661.6139999999996</c:v>
                </c:pt>
                <c:pt idx="3">
                  <c:v>7578.9499999999989</c:v>
                </c:pt>
                <c:pt idx="4">
                  <c:v>7578.9499999999989</c:v>
                </c:pt>
                <c:pt idx="5">
                  <c:v>7578.9499999999989</c:v>
                </c:pt>
                <c:pt idx="6">
                  <c:v>7581.0569999999989</c:v>
                </c:pt>
                <c:pt idx="7">
                  <c:v>7585.5199999999986</c:v>
                </c:pt>
                <c:pt idx="8">
                  <c:v>7590.9439999999977</c:v>
                </c:pt>
                <c:pt idx="9">
                  <c:v>0</c:v>
                </c:pt>
                <c:pt idx="10">
                  <c:v>0</c:v>
                </c:pt>
                <c:pt idx="11">
                  <c:v>0</c:v>
                </c:pt>
              </c:numCache>
            </c:numRef>
          </c:val>
        </c:ser>
        <c:ser>
          <c:idx val="8"/>
          <c:order val="8"/>
          <c:tx>
            <c:strRef>
              <c:f>'6'!$A$15</c:f>
              <c:strCache>
                <c:ptCount val="1"/>
                <c:pt idx="0">
                  <c:v>Olomoucký kraj (OLK)</c:v>
                </c:pt>
              </c:strCache>
            </c:strRef>
          </c:tx>
          <c:invertIfNegative val="0"/>
          <c:val>
            <c:numRef>
              <c:f>'6'!$B$15:$M$15</c:f>
              <c:numCache>
                <c:formatCode>#,##0.0</c:formatCode>
                <c:ptCount val="12"/>
                <c:pt idx="0">
                  <c:v>1331.962</c:v>
                </c:pt>
                <c:pt idx="1">
                  <c:v>1331.8999999999999</c:v>
                </c:pt>
                <c:pt idx="2">
                  <c:v>1325.9009999999998</c:v>
                </c:pt>
                <c:pt idx="3">
                  <c:v>1333.3490000000002</c:v>
                </c:pt>
                <c:pt idx="4">
                  <c:v>1333.3490000000002</c:v>
                </c:pt>
                <c:pt idx="5">
                  <c:v>1327.3500000000001</c:v>
                </c:pt>
                <c:pt idx="6">
                  <c:v>1328.827</c:v>
                </c:pt>
                <c:pt idx="7">
                  <c:v>1328.827</c:v>
                </c:pt>
                <c:pt idx="8">
                  <c:v>1322.828</c:v>
                </c:pt>
                <c:pt idx="9">
                  <c:v>0</c:v>
                </c:pt>
                <c:pt idx="10">
                  <c:v>0</c:v>
                </c:pt>
                <c:pt idx="11">
                  <c:v>0</c:v>
                </c:pt>
              </c:numCache>
            </c:numRef>
          </c:val>
        </c:ser>
        <c:ser>
          <c:idx val="9"/>
          <c:order val="9"/>
          <c:tx>
            <c:strRef>
              <c:f>'6'!$A$16</c:f>
              <c:strCache>
                <c:ptCount val="1"/>
                <c:pt idx="0">
                  <c:v>Pardubický kraj (PAK)</c:v>
                </c:pt>
              </c:strCache>
            </c:strRef>
          </c:tx>
          <c:invertIfNegative val="0"/>
          <c:val>
            <c:numRef>
              <c:f>'6'!$B$16:$M$16</c:f>
              <c:numCache>
                <c:formatCode>#,##0.0</c:formatCode>
                <c:ptCount val="12"/>
                <c:pt idx="0">
                  <c:v>3703.4749999999995</c:v>
                </c:pt>
                <c:pt idx="1">
                  <c:v>3703.4749999999995</c:v>
                </c:pt>
                <c:pt idx="2">
                  <c:v>3703.4749999999995</c:v>
                </c:pt>
                <c:pt idx="3">
                  <c:v>3704.2529999999992</c:v>
                </c:pt>
                <c:pt idx="4">
                  <c:v>3704.3329999999992</c:v>
                </c:pt>
                <c:pt idx="5">
                  <c:v>3706.2299999999991</c:v>
                </c:pt>
                <c:pt idx="6">
                  <c:v>3703.7869999999994</c:v>
                </c:pt>
                <c:pt idx="7">
                  <c:v>3703.7859999999991</c:v>
                </c:pt>
                <c:pt idx="8">
                  <c:v>3705.677999999999</c:v>
                </c:pt>
                <c:pt idx="9">
                  <c:v>0</c:v>
                </c:pt>
                <c:pt idx="10">
                  <c:v>0</c:v>
                </c:pt>
                <c:pt idx="11">
                  <c:v>0</c:v>
                </c:pt>
              </c:numCache>
            </c:numRef>
          </c:val>
        </c:ser>
        <c:ser>
          <c:idx val="10"/>
          <c:order val="10"/>
          <c:tx>
            <c:strRef>
              <c:f>'6'!$A$17</c:f>
              <c:strCache>
                <c:ptCount val="1"/>
                <c:pt idx="0">
                  <c:v>Plzeňský kraj (PLK)</c:v>
                </c:pt>
              </c:strCache>
            </c:strRef>
          </c:tx>
          <c:invertIfNegative val="0"/>
          <c:val>
            <c:numRef>
              <c:f>'6'!$B$17:$M$17</c:f>
              <c:numCache>
                <c:formatCode>#,##0.0</c:formatCode>
                <c:ptCount val="12"/>
                <c:pt idx="0">
                  <c:v>1277.0059999999996</c:v>
                </c:pt>
                <c:pt idx="1">
                  <c:v>1277.0059999999996</c:v>
                </c:pt>
                <c:pt idx="2">
                  <c:v>1277.0069999999996</c:v>
                </c:pt>
                <c:pt idx="3">
                  <c:v>1278.0039999999997</c:v>
                </c:pt>
                <c:pt idx="4">
                  <c:v>1275.9599999999994</c:v>
                </c:pt>
                <c:pt idx="5">
                  <c:v>1275.9599999999994</c:v>
                </c:pt>
                <c:pt idx="6">
                  <c:v>1298.0399999999995</c:v>
                </c:pt>
                <c:pt idx="7">
                  <c:v>1298.3159999999996</c:v>
                </c:pt>
                <c:pt idx="8">
                  <c:v>1271.8209999999995</c:v>
                </c:pt>
                <c:pt idx="9">
                  <c:v>0</c:v>
                </c:pt>
                <c:pt idx="10">
                  <c:v>0</c:v>
                </c:pt>
                <c:pt idx="11">
                  <c:v>0</c:v>
                </c:pt>
              </c:numCache>
            </c:numRef>
          </c:val>
        </c:ser>
        <c:ser>
          <c:idx val="11"/>
          <c:order val="11"/>
          <c:tx>
            <c:strRef>
              <c:f>'6'!$A$18</c:f>
              <c:strCache>
                <c:ptCount val="1"/>
                <c:pt idx="0">
                  <c:v>Středočeský kraj (STČ)</c:v>
                </c:pt>
              </c:strCache>
            </c:strRef>
          </c:tx>
          <c:invertIfNegative val="0"/>
          <c:val>
            <c:numRef>
              <c:f>'6'!$B$18:$M$18</c:f>
              <c:numCache>
                <c:formatCode>#,##0.0</c:formatCode>
                <c:ptCount val="12"/>
                <c:pt idx="0">
                  <c:v>6423.1030000000055</c:v>
                </c:pt>
                <c:pt idx="1">
                  <c:v>6423.1060000000052</c:v>
                </c:pt>
                <c:pt idx="2">
                  <c:v>6404.3620000000055</c:v>
                </c:pt>
                <c:pt idx="3">
                  <c:v>6360.1160000000064</c:v>
                </c:pt>
                <c:pt idx="4">
                  <c:v>6360.1160000000064</c:v>
                </c:pt>
                <c:pt idx="5">
                  <c:v>6358.3160000000062</c:v>
                </c:pt>
                <c:pt idx="6">
                  <c:v>6326.0010000000057</c:v>
                </c:pt>
                <c:pt idx="7">
                  <c:v>6316.556000000005</c:v>
                </c:pt>
                <c:pt idx="8">
                  <c:v>6315.4580000000051</c:v>
                </c:pt>
                <c:pt idx="9">
                  <c:v>0</c:v>
                </c:pt>
                <c:pt idx="10">
                  <c:v>0</c:v>
                </c:pt>
                <c:pt idx="11">
                  <c:v>0</c:v>
                </c:pt>
              </c:numCache>
            </c:numRef>
          </c:val>
        </c:ser>
        <c:ser>
          <c:idx val="12"/>
          <c:order val="12"/>
          <c:tx>
            <c:strRef>
              <c:f>'6'!$A$19</c:f>
              <c:strCache>
                <c:ptCount val="1"/>
                <c:pt idx="0">
                  <c:v>Ústecký kraj (ULK)</c:v>
                </c:pt>
              </c:strCache>
            </c:strRef>
          </c:tx>
          <c:invertIfNegative val="0"/>
          <c:val>
            <c:numRef>
              <c:f>'6'!$B$19:$M$19</c:f>
              <c:numCache>
                <c:formatCode>#,##0.0</c:formatCode>
                <c:ptCount val="12"/>
                <c:pt idx="0">
                  <c:v>14707.452999999998</c:v>
                </c:pt>
                <c:pt idx="1">
                  <c:v>14705.381999999998</c:v>
                </c:pt>
                <c:pt idx="2">
                  <c:v>14707.452999999998</c:v>
                </c:pt>
                <c:pt idx="3">
                  <c:v>14707.329</c:v>
                </c:pt>
                <c:pt idx="4">
                  <c:v>14704.029</c:v>
                </c:pt>
                <c:pt idx="5">
                  <c:v>14704.029</c:v>
                </c:pt>
                <c:pt idx="6">
                  <c:v>14702.871000000001</c:v>
                </c:pt>
                <c:pt idx="7">
                  <c:v>14704.843000000001</c:v>
                </c:pt>
                <c:pt idx="8">
                  <c:v>14661.830000000002</c:v>
                </c:pt>
                <c:pt idx="9">
                  <c:v>0</c:v>
                </c:pt>
                <c:pt idx="10">
                  <c:v>0</c:v>
                </c:pt>
                <c:pt idx="11">
                  <c:v>0</c:v>
                </c:pt>
              </c:numCache>
            </c:numRef>
          </c:val>
        </c:ser>
        <c:ser>
          <c:idx val="13"/>
          <c:order val="13"/>
          <c:tx>
            <c:strRef>
              <c:f>'6'!$A$20</c:f>
              <c:strCache>
                <c:ptCount val="1"/>
                <c:pt idx="0">
                  <c:v>Zlínský kraj (ZLK)</c:v>
                </c:pt>
              </c:strCache>
            </c:strRef>
          </c:tx>
          <c:invertIfNegative val="0"/>
          <c:val>
            <c:numRef>
              <c:f>'6'!$B$20:$M$20</c:f>
              <c:numCache>
                <c:formatCode>#,##0.0</c:formatCode>
                <c:ptCount val="12"/>
                <c:pt idx="0">
                  <c:v>1791.0779999999995</c:v>
                </c:pt>
                <c:pt idx="1">
                  <c:v>1791.0779999999995</c:v>
                </c:pt>
                <c:pt idx="2">
                  <c:v>1789.8039999999996</c:v>
                </c:pt>
                <c:pt idx="3">
                  <c:v>1786.6059999999998</c:v>
                </c:pt>
                <c:pt idx="4">
                  <c:v>1786.6059999999998</c:v>
                </c:pt>
                <c:pt idx="5">
                  <c:v>1785.3719999999998</c:v>
                </c:pt>
                <c:pt idx="6">
                  <c:v>1785.7909999999997</c:v>
                </c:pt>
                <c:pt idx="7">
                  <c:v>1795.2359999999996</c:v>
                </c:pt>
                <c:pt idx="8">
                  <c:v>1784.5169999999998</c:v>
                </c:pt>
                <c:pt idx="9">
                  <c:v>0</c:v>
                </c:pt>
                <c:pt idx="10">
                  <c:v>0</c:v>
                </c:pt>
                <c:pt idx="11">
                  <c:v>0</c:v>
                </c:pt>
              </c:numCache>
            </c:numRef>
          </c:val>
        </c:ser>
        <c:dLbls>
          <c:showLegendKey val="0"/>
          <c:showVal val="0"/>
          <c:showCatName val="0"/>
          <c:showSerName val="0"/>
          <c:showPercent val="0"/>
          <c:showBubbleSize val="0"/>
        </c:dLbls>
        <c:gapWidth val="104"/>
        <c:overlap val="100"/>
        <c:axId val="210056320"/>
        <c:axId val="210057856"/>
      </c:barChart>
      <c:catAx>
        <c:axId val="210056320"/>
        <c:scaling>
          <c:orientation val="minMax"/>
        </c:scaling>
        <c:delete val="0"/>
        <c:axPos val="b"/>
        <c:majorTickMark val="none"/>
        <c:minorTickMark val="none"/>
        <c:tickLblPos val="nextTo"/>
        <c:txPr>
          <a:bodyPr/>
          <a:lstStyle/>
          <a:p>
            <a:pPr>
              <a:defRPr sz="900"/>
            </a:pPr>
            <a:endParaRPr lang="cs-CZ"/>
          </a:p>
        </c:txPr>
        <c:crossAx val="210057856"/>
        <c:crosses val="autoZero"/>
        <c:auto val="1"/>
        <c:lblAlgn val="ctr"/>
        <c:lblOffset val="100"/>
        <c:noMultiLvlLbl val="0"/>
      </c:catAx>
      <c:valAx>
        <c:axId val="210057856"/>
        <c:scaling>
          <c:orientation val="minMax"/>
          <c:max val="70000"/>
        </c:scaling>
        <c:delete val="0"/>
        <c:axPos val="l"/>
        <c:majorGridlines/>
        <c:numFmt formatCode="#,##0" sourceLinked="0"/>
        <c:majorTickMark val="out"/>
        <c:minorTickMark val="none"/>
        <c:tickLblPos val="nextTo"/>
        <c:spPr>
          <a:ln>
            <a:noFill/>
          </a:ln>
        </c:spPr>
        <c:txPr>
          <a:bodyPr/>
          <a:lstStyle/>
          <a:p>
            <a:pPr>
              <a:defRPr sz="900"/>
            </a:pPr>
            <a:endParaRPr lang="cs-CZ"/>
          </a:p>
        </c:txPr>
        <c:crossAx val="2100563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 národního hospodářství </a:t>
            </a:r>
            <a:r>
              <a:rPr lang="en-US" sz="1000"/>
              <a:t>[</a:t>
            </a:r>
            <a:r>
              <a:rPr lang="cs-CZ" sz="1000"/>
              <a:t>TJ</a:t>
            </a:r>
            <a:r>
              <a:rPr lang="en-US" sz="1000"/>
              <a:t>]</a:t>
            </a:r>
          </a:p>
        </c:rich>
      </c:tx>
      <c:layout/>
      <c:overlay val="0"/>
      <c:spPr>
        <a:solidFill>
          <a:sysClr val="window" lastClr="FFFFFF"/>
        </a:solidFill>
      </c:spPr>
    </c:title>
    <c:autoTitleDeleted val="0"/>
    <c:plotArea>
      <c:layout>
        <c:manualLayout>
          <c:layoutTarget val="inner"/>
          <c:xMode val="edge"/>
          <c:yMode val="edge"/>
          <c:x val="5.0309711286089236E-2"/>
          <c:y val="0.14708333333333337"/>
          <c:w val="0.93932871391076112"/>
          <c:h val="0.74426768561480505"/>
        </c:manualLayout>
      </c:layout>
      <c:barChart>
        <c:barDir val="col"/>
        <c:grouping val="stacked"/>
        <c:varyColors val="0"/>
        <c:ser>
          <c:idx val="0"/>
          <c:order val="0"/>
          <c:tx>
            <c:strRef>
              <c:f>'7.1'!$A$7</c:f>
              <c:strCache>
                <c:ptCount val="1"/>
                <c:pt idx="0">
                  <c:v>Průmysl</c:v>
                </c:pt>
              </c:strCache>
            </c:strRef>
          </c:tx>
          <c:invertIfNegative val="0"/>
          <c:val>
            <c:numRef>
              <c:f>'7.1'!$B$7:$M$7</c:f>
              <c:numCache>
                <c:formatCode>#,##0.0</c:formatCode>
                <c:ptCount val="12"/>
                <c:pt idx="0">
                  <c:v>2426.2988394883769</c:v>
                </c:pt>
                <c:pt idx="1">
                  <c:v>2481.1915986520467</c:v>
                </c:pt>
                <c:pt idx="2">
                  <c:v>2460.8493591864685</c:v>
                </c:pt>
                <c:pt idx="3">
                  <c:v>1484.7749600000002</c:v>
                </c:pt>
                <c:pt idx="4">
                  <c:v>1306.2522760000004</c:v>
                </c:pt>
                <c:pt idx="5">
                  <c:v>1171.7565039999999</c:v>
                </c:pt>
                <c:pt idx="6">
                  <c:v>1123.4899310000001</c:v>
                </c:pt>
                <c:pt idx="7">
                  <c:v>1140.7596369999999</c:v>
                </c:pt>
                <c:pt idx="8">
                  <c:v>1097.2136429999996</c:v>
                </c:pt>
                <c:pt idx="9">
                  <c:v>0</c:v>
                </c:pt>
                <c:pt idx="10">
                  <c:v>0</c:v>
                </c:pt>
                <c:pt idx="11">
                  <c:v>0</c:v>
                </c:pt>
              </c:numCache>
            </c:numRef>
          </c:val>
        </c:ser>
        <c:ser>
          <c:idx val="1"/>
          <c:order val="1"/>
          <c:tx>
            <c:strRef>
              <c:f>'7.1'!$A$8</c:f>
              <c:strCache>
                <c:ptCount val="1"/>
                <c:pt idx="0">
                  <c:v>Energetika</c:v>
                </c:pt>
              </c:strCache>
            </c:strRef>
          </c:tx>
          <c:invertIfNegative val="0"/>
          <c:val>
            <c:numRef>
              <c:f>'7.1'!$B$8:$M$8</c:f>
              <c:numCache>
                <c:formatCode>#,##0.0</c:formatCode>
                <c:ptCount val="12"/>
                <c:pt idx="0">
                  <c:v>212.30474000000001</c:v>
                </c:pt>
                <c:pt idx="1">
                  <c:v>236.10635599999995</c:v>
                </c:pt>
                <c:pt idx="2">
                  <c:v>192.05292899999998</c:v>
                </c:pt>
                <c:pt idx="3">
                  <c:v>86.473994000000005</c:v>
                </c:pt>
                <c:pt idx="4">
                  <c:v>70.361475999999996</c:v>
                </c:pt>
                <c:pt idx="5">
                  <c:v>66.300124999999994</c:v>
                </c:pt>
                <c:pt idx="6">
                  <c:v>65.117666</c:v>
                </c:pt>
                <c:pt idx="7">
                  <c:v>110.27395900000002</c:v>
                </c:pt>
                <c:pt idx="8">
                  <c:v>82.296942999999999</c:v>
                </c:pt>
                <c:pt idx="9">
                  <c:v>0</c:v>
                </c:pt>
                <c:pt idx="10">
                  <c:v>0</c:v>
                </c:pt>
                <c:pt idx="11">
                  <c:v>0</c:v>
                </c:pt>
              </c:numCache>
            </c:numRef>
          </c:val>
        </c:ser>
        <c:ser>
          <c:idx val="2"/>
          <c:order val="2"/>
          <c:tx>
            <c:strRef>
              <c:f>'7.1'!$A$9</c:f>
              <c:strCache>
                <c:ptCount val="1"/>
                <c:pt idx="0">
                  <c:v>Doprava</c:v>
                </c:pt>
              </c:strCache>
            </c:strRef>
          </c:tx>
          <c:invertIfNegative val="0"/>
          <c:val>
            <c:numRef>
              <c:f>'7.1'!$B$9:$M$9</c:f>
              <c:numCache>
                <c:formatCode>#,##0.0</c:formatCode>
                <c:ptCount val="12"/>
                <c:pt idx="0">
                  <c:v>92.536997999999997</c:v>
                </c:pt>
                <c:pt idx="1">
                  <c:v>102.87135400000001</c:v>
                </c:pt>
                <c:pt idx="2">
                  <c:v>97.608112000000006</c:v>
                </c:pt>
                <c:pt idx="3">
                  <c:v>29.969055000000001</c:v>
                </c:pt>
                <c:pt idx="4">
                  <c:v>11.687723999999999</c:v>
                </c:pt>
                <c:pt idx="5">
                  <c:v>8.5604019999999998</c:v>
                </c:pt>
                <c:pt idx="6">
                  <c:v>6.3556749999999997</c:v>
                </c:pt>
                <c:pt idx="7">
                  <c:v>7.748138</c:v>
                </c:pt>
                <c:pt idx="8">
                  <c:v>9.9299779999999984</c:v>
                </c:pt>
                <c:pt idx="9">
                  <c:v>0</c:v>
                </c:pt>
                <c:pt idx="10">
                  <c:v>0</c:v>
                </c:pt>
                <c:pt idx="11">
                  <c:v>0</c:v>
                </c:pt>
              </c:numCache>
            </c:numRef>
          </c:val>
        </c:ser>
        <c:ser>
          <c:idx val="3"/>
          <c:order val="3"/>
          <c:tx>
            <c:strRef>
              <c:f>'7.1'!$A$10</c:f>
              <c:strCache>
                <c:ptCount val="1"/>
                <c:pt idx="0">
                  <c:v>Stavebnictví</c:v>
                </c:pt>
              </c:strCache>
            </c:strRef>
          </c:tx>
          <c:invertIfNegative val="0"/>
          <c:val>
            <c:numRef>
              <c:f>'7.1'!$B$10:$M$10</c:f>
              <c:numCache>
                <c:formatCode>#,##0.0</c:formatCode>
                <c:ptCount val="12"/>
                <c:pt idx="0">
                  <c:v>45.183922999999986</c:v>
                </c:pt>
                <c:pt idx="1">
                  <c:v>50.378723999999991</c:v>
                </c:pt>
                <c:pt idx="2">
                  <c:v>47.730316000000023</c:v>
                </c:pt>
                <c:pt idx="3">
                  <c:v>17.715539000000003</c:v>
                </c:pt>
                <c:pt idx="4">
                  <c:v>16.780303000000004</c:v>
                </c:pt>
                <c:pt idx="5">
                  <c:v>7.711964</c:v>
                </c:pt>
                <c:pt idx="6">
                  <c:v>8.130827</c:v>
                </c:pt>
                <c:pt idx="7">
                  <c:v>18.649821999999997</c:v>
                </c:pt>
                <c:pt idx="8">
                  <c:v>11.993454</c:v>
                </c:pt>
                <c:pt idx="9">
                  <c:v>0</c:v>
                </c:pt>
                <c:pt idx="10">
                  <c:v>0</c:v>
                </c:pt>
                <c:pt idx="11">
                  <c:v>0</c:v>
                </c:pt>
              </c:numCache>
            </c:numRef>
          </c:val>
        </c:ser>
        <c:ser>
          <c:idx val="4"/>
          <c:order val="4"/>
          <c:tx>
            <c:strRef>
              <c:f>'7.1'!$A$11</c:f>
              <c:strCache>
                <c:ptCount val="1"/>
                <c:pt idx="0">
                  <c:v>Zemědělství a lesnictví</c:v>
                </c:pt>
              </c:strCache>
            </c:strRef>
          </c:tx>
          <c:invertIfNegative val="0"/>
          <c:val>
            <c:numRef>
              <c:f>'7.1'!$B$11:$M$11</c:f>
              <c:numCache>
                <c:formatCode>#,##0.0</c:formatCode>
                <c:ptCount val="12"/>
                <c:pt idx="0">
                  <c:v>24.137052000000008</c:v>
                </c:pt>
                <c:pt idx="1">
                  <c:v>26.355040999999996</c:v>
                </c:pt>
                <c:pt idx="2">
                  <c:v>28.331388999999994</c:v>
                </c:pt>
                <c:pt idx="3">
                  <c:v>15.086827</c:v>
                </c:pt>
                <c:pt idx="4">
                  <c:v>11.057236999999999</c:v>
                </c:pt>
                <c:pt idx="5">
                  <c:v>8.5862660000000002</c:v>
                </c:pt>
                <c:pt idx="6">
                  <c:v>8.4710670000000032</c:v>
                </c:pt>
                <c:pt idx="7">
                  <c:v>8.328850000000001</c:v>
                </c:pt>
                <c:pt idx="8">
                  <c:v>10.882980999999999</c:v>
                </c:pt>
                <c:pt idx="9">
                  <c:v>0</c:v>
                </c:pt>
                <c:pt idx="10">
                  <c:v>0</c:v>
                </c:pt>
                <c:pt idx="11">
                  <c:v>0</c:v>
                </c:pt>
              </c:numCache>
            </c:numRef>
          </c:val>
        </c:ser>
        <c:ser>
          <c:idx val="5"/>
          <c:order val="5"/>
          <c:tx>
            <c:strRef>
              <c:f>'7.1'!$A$12</c:f>
              <c:strCache>
                <c:ptCount val="1"/>
                <c:pt idx="0">
                  <c:v>Domácnosti</c:v>
                </c:pt>
              </c:strCache>
            </c:strRef>
          </c:tx>
          <c:invertIfNegative val="0"/>
          <c:val>
            <c:numRef>
              <c:f>'7.1'!$B$12:$M$12</c:f>
              <c:numCache>
                <c:formatCode>#,##0.0</c:formatCode>
                <c:ptCount val="12"/>
                <c:pt idx="0">
                  <c:v>3864.0702500000002</c:v>
                </c:pt>
                <c:pt idx="1">
                  <c:v>4084.3045269999993</c:v>
                </c:pt>
                <c:pt idx="2">
                  <c:v>3883.7049429999988</c:v>
                </c:pt>
                <c:pt idx="3">
                  <c:v>1486.5187739999994</c:v>
                </c:pt>
                <c:pt idx="4">
                  <c:v>845.24297200000012</c:v>
                </c:pt>
                <c:pt idx="5">
                  <c:v>695.50328300000069</c:v>
                </c:pt>
                <c:pt idx="6">
                  <c:v>619.95682299999999</c:v>
                </c:pt>
                <c:pt idx="7">
                  <c:v>574.42062900000008</c:v>
                </c:pt>
                <c:pt idx="8">
                  <c:v>860.34569099999987</c:v>
                </c:pt>
                <c:pt idx="9">
                  <c:v>0</c:v>
                </c:pt>
                <c:pt idx="10">
                  <c:v>0</c:v>
                </c:pt>
                <c:pt idx="11">
                  <c:v>0</c:v>
                </c:pt>
              </c:numCache>
            </c:numRef>
          </c:val>
        </c:ser>
        <c:ser>
          <c:idx val="6"/>
          <c:order val="6"/>
          <c:tx>
            <c:strRef>
              <c:f>'7.1'!$A$13</c:f>
              <c:strCache>
                <c:ptCount val="1"/>
                <c:pt idx="0">
                  <c:v>Obchod, služby, školství, zdravotnictví</c:v>
                </c:pt>
              </c:strCache>
            </c:strRef>
          </c:tx>
          <c:invertIfNegative val="0"/>
          <c:val>
            <c:numRef>
              <c:f>'7.1'!$B$13:$M$13</c:f>
              <c:numCache>
                <c:formatCode>#,##0.0</c:formatCode>
                <c:ptCount val="12"/>
                <c:pt idx="0">
                  <c:v>2139.0818939999976</c:v>
                </c:pt>
                <c:pt idx="1">
                  <c:v>2295.4821369999991</c:v>
                </c:pt>
                <c:pt idx="2">
                  <c:v>2206.6177099999986</c:v>
                </c:pt>
                <c:pt idx="3">
                  <c:v>810.22285599999964</c:v>
                </c:pt>
                <c:pt idx="4">
                  <c:v>448.79183300000045</c:v>
                </c:pt>
                <c:pt idx="5">
                  <c:v>371.09309400000001</c:v>
                </c:pt>
                <c:pt idx="6">
                  <c:v>310.36540499999995</c:v>
                </c:pt>
                <c:pt idx="7">
                  <c:v>296.93726000000004</c:v>
                </c:pt>
                <c:pt idx="8">
                  <c:v>450.70896600000015</c:v>
                </c:pt>
                <c:pt idx="9">
                  <c:v>0</c:v>
                </c:pt>
                <c:pt idx="10">
                  <c:v>0</c:v>
                </c:pt>
                <c:pt idx="11">
                  <c:v>0</c:v>
                </c:pt>
              </c:numCache>
            </c:numRef>
          </c:val>
        </c:ser>
        <c:ser>
          <c:idx val="7"/>
          <c:order val="7"/>
          <c:tx>
            <c:strRef>
              <c:f>'7.1'!$A$14</c:f>
              <c:strCache>
                <c:ptCount val="1"/>
                <c:pt idx="0">
                  <c:v>Ostatní</c:v>
                </c:pt>
              </c:strCache>
            </c:strRef>
          </c:tx>
          <c:invertIfNegative val="0"/>
          <c:val>
            <c:numRef>
              <c:f>'7.1'!$B$14:$M$14</c:f>
              <c:numCache>
                <c:formatCode>#,##0.0</c:formatCode>
                <c:ptCount val="12"/>
                <c:pt idx="0">
                  <c:v>232.37106500000007</c:v>
                </c:pt>
                <c:pt idx="1">
                  <c:v>250.390443</c:v>
                </c:pt>
                <c:pt idx="2">
                  <c:v>234.60077499999997</c:v>
                </c:pt>
                <c:pt idx="3">
                  <c:v>85.896024999999995</c:v>
                </c:pt>
                <c:pt idx="4">
                  <c:v>47.744279999999989</c:v>
                </c:pt>
                <c:pt idx="5">
                  <c:v>42.342589999999994</c:v>
                </c:pt>
                <c:pt idx="6">
                  <c:v>23.283054</c:v>
                </c:pt>
                <c:pt idx="7">
                  <c:v>22.256091999999992</c:v>
                </c:pt>
                <c:pt idx="8">
                  <c:v>42.162153999999987</c:v>
                </c:pt>
                <c:pt idx="9">
                  <c:v>0</c:v>
                </c:pt>
                <c:pt idx="10">
                  <c:v>0</c:v>
                </c:pt>
                <c:pt idx="11">
                  <c:v>0</c:v>
                </c:pt>
              </c:numCache>
            </c:numRef>
          </c:val>
        </c:ser>
        <c:dLbls>
          <c:showLegendKey val="0"/>
          <c:showVal val="0"/>
          <c:showCatName val="0"/>
          <c:showSerName val="0"/>
          <c:showPercent val="0"/>
          <c:showBubbleSize val="0"/>
        </c:dLbls>
        <c:gapWidth val="150"/>
        <c:overlap val="100"/>
        <c:axId val="210461440"/>
        <c:axId val="210462976"/>
      </c:barChart>
      <c:catAx>
        <c:axId val="210461440"/>
        <c:scaling>
          <c:orientation val="minMax"/>
        </c:scaling>
        <c:delete val="0"/>
        <c:axPos val="b"/>
        <c:majorTickMark val="none"/>
        <c:minorTickMark val="none"/>
        <c:tickLblPos val="nextTo"/>
        <c:txPr>
          <a:bodyPr/>
          <a:lstStyle/>
          <a:p>
            <a:pPr>
              <a:defRPr sz="800"/>
            </a:pPr>
            <a:endParaRPr lang="cs-CZ"/>
          </a:p>
        </c:txPr>
        <c:crossAx val="210462976"/>
        <c:crosses val="autoZero"/>
        <c:auto val="1"/>
        <c:lblAlgn val="ctr"/>
        <c:lblOffset val="100"/>
        <c:noMultiLvlLbl val="0"/>
      </c:catAx>
      <c:valAx>
        <c:axId val="210462976"/>
        <c:scaling>
          <c:orientation val="minMax"/>
          <c:max val="10000"/>
        </c:scaling>
        <c:delete val="0"/>
        <c:axPos val="l"/>
        <c:majorGridlines/>
        <c:numFmt formatCode="#,##0" sourceLinked="0"/>
        <c:majorTickMark val="out"/>
        <c:minorTickMark val="none"/>
        <c:tickLblPos val="nextTo"/>
        <c:spPr>
          <a:ln>
            <a:noFill/>
          </a:ln>
        </c:spPr>
        <c:txPr>
          <a:bodyPr/>
          <a:lstStyle/>
          <a:p>
            <a:pPr>
              <a:defRPr sz="900"/>
            </a:pPr>
            <a:endParaRPr lang="cs-CZ"/>
          </a:p>
        </c:txPr>
        <c:crossAx val="210461440"/>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210492800"/>
        <c:axId val="210494592"/>
      </c:barChart>
      <c:catAx>
        <c:axId val="210492800"/>
        <c:scaling>
          <c:orientation val="minMax"/>
        </c:scaling>
        <c:delete val="1"/>
        <c:axPos val="b"/>
        <c:numFmt formatCode="General" sourceLinked="1"/>
        <c:majorTickMark val="out"/>
        <c:minorTickMark val="none"/>
        <c:tickLblPos val="nextTo"/>
        <c:crossAx val="210494592"/>
        <c:crosses val="autoZero"/>
        <c:auto val="1"/>
        <c:lblAlgn val="ctr"/>
        <c:lblOffset val="100"/>
        <c:noMultiLvlLbl val="0"/>
      </c:catAx>
      <c:valAx>
        <c:axId val="210494592"/>
        <c:scaling>
          <c:orientation val="minMax"/>
        </c:scaling>
        <c:delete val="1"/>
        <c:axPos val="l"/>
        <c:numFmt formatCode="0%" sourceLinked="1"/>
        <c:majorTickMark val="out"/>
        <c:minorTickMark val="none"/>
        <c:tickLblPos val="nextTo"/>
        <c:crossAx val="2104928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v krajích ČR podle sektorů národního hospodářství </a:t>
            </a:r>
            <a:r>
              <a:rPr lang="en-US" sz="1000"/>
              <a:t>[</a:t>
            </a:r>
            <a:r>
              <a:rPr lang="cs-CZ" sz="1000"/>
              <a:t>TJ</a:t>
            </a:r>
            <a:r>
              <a:rPr lang="en-US" sz="1000"/>
              <a:t>]</a:t>
            </a:r>
            <a:endParaRPr lang="cs-CZ" sz="1000"/>
          </a:p>
        </c:rich>
      </c:tx>
      <c:layout>
        <c:manualLayout>
          <c:xMode val="edge"/>
          <c:yMode val="edge"/>
          <c:x val="0.11626286352732962"/>
          <c:y val="1.9702319159471141E-2"/>
        </c:manualLayout>
      </c:layout>
      <c:overlay val="0"/>
    </c:title>
    <c:autoTitleDeleted val="0"/>
    <c:plotArea>
      <c:layout>
        <c:manualLayout>
          <c:layoutTarget val="inner"/>
          <c:xMode val="edge"/>
          <c:yMode val="edge"/>
          <c:x val="4.6612307810022749E-2"/>
          <c:y val="0.14640605169467286"/>
          <c:w val="0.54332795749197038"/>
          <c:h val="0.57831477945425613"/>
        </c:manualLayout>
      </c:layout>
      <c:barChart>
        <c:barDir val="col"/>
        <c:grouping val="stacked"/>
        <c:varyColors val="0"/>
        <c:ser>
          <c:idx val="0"/>
          <c:order val="0"/>
          <c:tx>
            <c:strRef>
              <c:f>'7.2'!$B$3</c:f>
              <c:strCache>
                <c:ptCount val="1"/>
                <c:pt idx="0">
                  <c:v>Průmysl</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22.602387</c:v>
                </c:pt>
                <c:pt idx="1">
                  <c:v>166.18836400000001</c:v>
                </c:pt>
                <c:pt idx="2">
                  <c:v>36.882604000000001</c:v>
                </c:pt>
                <c:pt idx="3">
                  <c:v>7.6310200000000004</c:v>
                </c:pt>
                <c:pt idx="4">
                  <c:v>4.5705069999999983</c:v>
                </c:pt>
                <c:pt idx="5">
                  <c:v>106.27224699999998</c:v>
                </c:pt>
                <c:pt idx="6">
                  <c:v>12.086746</c:v>
                </c:pt>
                <c:pt idx="7">
                  <c:v>816.08460700000012</c:v>
                </c:pt>
                <c:pt idx="8">
                  <c:v>60.188941999999997</c:v>
                </c:pt>
                <c:pt idx="9">
                  <c:v>32.677073000000007</c:v>
                </c:pt>
                <c:pt idx="10">
                  <c:v>21.74268</c:v>
                </c:pt>
                <c:pt idx="11">
                  <c:v>1130.643073</c:v>
                </c:pt>
                <c:pt idx="12">
                  <c:v>642.22473300000001</c:v>
                </c:pt>
                <c:pt idx="13">
                  <c:v>301.668228</c:v>
                </c:pt>
              </c:numCache>
            </c:numRef>
          </c:val>
        </c:ser>
        <c:ser>
          <c:idx val="1"/>
          <c:order val="1"/>
          <c:tx>
            <c:strRef>
              <c:f>'7.2'!$C$3</c:f>
              <c:strCache>
                <c:ptCount val="1"/>
                <c:pt idx="0">
                  <c:v>Energetika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1.192985</c:v>
                </c:pt>
                <c:pt idx="1">
                  <c:v>2.2826</c:v>
                </c:pt>
                <c:pt idx="2">
                  <c:v>0.65833000000000008</c:v>
                </c:pt>
                <c:pt idx="3">
                  <c:v>24.549620000000001</c:v>
                </c:pt>
                <c:pt idx="4">
                  <c:v>4.2029700000000005</c:v>
                </c:pt>
                <c:pt idx="5">
                  <c:v>1.5696699999999999</c:v>
                </c:pt>
                <c:pt idx="6">
                  <c:v>0.255</c:v>
                </c:pt>
                <c:pt idx="7">
                  <c:v>110.172513</c:v>
                </c:pt>
                <c:pt idx="8">
                  <c:v>0</c:v>
                </c:pt>
                <c:pt idx="9">
                  <c:v>0.26269999999999999</c:v>
                </c:pt>
                <c:pt idx="10">
                  <c:v>5.0759999999999996</c:v>
                </c:pt>
                <c:pt idx="11">
                  <c:v>21.413080000000001</c:v>
                </c:pt>
                <c:pt idx="12">
                  <c:v>80.751900000000006</c:v>
                </c:pt>
                <c:pt idx="13">
                  <c:v>5.3011999999999997</c:v>
                </c:pt>
              </c:numCache>
            </c:numRef>
          </c:val>
        </c:ser>
        <c:ser>
          <c:idx val="2"/>
          <c:order val="2"/>
          <c:tx>
            <c:strRef>
              <c:f>'7.2'!$D$3</c:f>
              <c:strCache>
                <c:ptCount val="1"/>
                <c:pt idx="0">
                  <c:v>Doprava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12.516943999999999</c:v>
                </c:pt>
                <c:pt idx="1">
                  <c:v>0.6741950000000001</c:v>
                </c:pt>
                <c:pt idx="2">
                  <c:v>0</c:v>
                </c:pt>
                <c:pt idx="3">
                  <c:v>1.2551649999999999</c:v>
                </c:pt>
                <c:pt idx="4">
                  <c:v>4.7660000000000001E-2</c:v>
                </c:pt>
                <c:pt idx="5">
                  <c:v>0.25269999999999998</c:v>
                </c:pt>
                <c:pt idx="6">
                  <c:v>3.9E-2</c:v>
                </c:pt>
                <c:pt idx="7">
                  <c:v>0.48290699999999998</c:v>
                </c:pt>
                <c:pt idx="8">
                  <c:v>7.8000000000000005E-3</c:v>
                </c:pt>
                <c:pt idx="9">
                  <c:v>2.2010000000000001</c:v>
                </c:pt>
                <c:pt idx="10">
                  <c:v>0.35102999999999995</c:v>
                </c:pt>
                <c:pt idx="11">
                  <c:v>0.94393000000000005</c:v>
                </c:pt>
                <c:pt idx="12">
                  <c:v>4.5530200000000001</c:v>
                </c:pt>
                <c:pt idx="13">
                  <c:v>0.70844000000000007</c:v>
                </c:pt>
              </c:numCache>
            </c:numRef>
          </c:val>
        </c:ser>
        <c:ser>
          <c:idx val="3"/>
          <c:order val="3"/>
          <c:tx>
            <c:strRef>
              <c:f>'7.2'!$E$3</c:f>
              <c:strCache>
                <c:ptCount val="1"/>
                <c:pt idx="0">
                  <c:v>Stavebnictví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2.6666080000000001</c:v>
                </c:pt>
                <c:pt idx="1">
                  <c:v>0.44683900000000004</c:v>
                </c:pt>
                <c:pt idx="2">
                  <c:v>0</c:v>
                </c:pt>
                <c:pt idx="3">
                  <c:v>1.17187</c:v>
                </c:pt>
                <c:pt idx="4">
                  <c:v>8.6999999999999994E-2</c:v>
                </c:pt>
                <c:pt idx="5">
                  <c:v>4.5999999999999999E-2</c:v>
                </c:pt>
                <c:pt idx="6">
                  <c:v>0</c:v>
                </c:pt>
                <c:pt idx="7">
                  <c:v>6.7260409999999995</c:v>
                </c:pt>
                <c:pt idx="8">
                  <c:v>0.3342</c:v>
                </c:pt>
                <c:pt idx="9">
                  <c:v>0.99057799999999996</c:v>
                </c:pt>
                <c:pt idx="10">
                  <c:v>0.10330000000000002</c:v>
                </c:pt>
                <c:pt idx="11">
                  <c:v>25.69839</c:v>
                </c:pt>
                <c:pt idx="12">
                  <c:v>1.4626999999999999E-2</c:v>
                </c:pt>
                <c:pt idx="13">
                  <c:v>0.48865000000000003</c:v>
                </c:pt>
              </c:numCache>
            </c:numRef>
          </c:val>
        </c:ser>
        <c:ser>
          <c:idx val="4"/>
          <c:order val="4"/>
          <c:tx>
            <c:strRef>
              <c:f>'7.2'!$F$3</c:f>
              <c:strCache>
                <c:ptCount val="1"/>
                <c:pt idx="0">
                  <c:v>Zemědělství a lesnictví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0.23563000000000001</c:v>
                </c:pt>
                <c:pt idx="1">
                  <c:v>1.7071999999999998</c:v>
                </c:pt>
                <c:pt idx="2">
                  <c:v>1.9370000000000001</c:v>
                </c:pt>
                <c:pt idx="3">
                  <c:v>1.33999</c:v>
                </c:pt>
                <c:pt idx="4">
                  <c:v>1.7552940000000001</c:v>
                </c:pt>
                <c:pt idx="5">
                  <c:v>0</c:v>
                </c:pt>
                <c:pt idx="6">
                  <c:v>3.0305699999999995</c:v>
                </c:pt>
                <c:pt idx="7">
                  <c:v>0.02</c:v>
                </c:pt>
                <c:pt idx="8">
                  <c:v>0.78193400000000002</c:v>
                </c:pt>
                <c:pt idx="9">
                  <c:v>3.67876</c:v>
                </c:pt>
                <c:pt idx="10">
                  <c:v>3.7039</c:v>
                </c:pt>
                <c:pt idx="11">
                  <c:v>2.9079400000000004</c:v>
                </c:pt>
                <c:pt idx="12">
                  <c:v>4.6366000000000005</c:v>
                </c:pt>
                <c:pt idx="13">
                  <c:v>1.94808</c:v>
                </c:pt>
              </c:numCache>
            </c:numRef>
          </c:val>
        </c:ser>
        <c:ser>
          <c:idx val="5"/>
          <c:order val="5"/>
          <c:tx>
            <c:strRef>
              <c:f>'7.2'!$G$3</c:f>
              <c:strCache>
                <c:ptCount val="1"/>
                <c:pt idx="0">
                  <c:v>Domácnosti</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558.65401600000007</c:v>
                </c:pt>
                <c:pt idx="1">
                  <c:v>151.25629599999994</c:v>
                </c:pt>
                <c:pt idx="2">
                  <c:v>229.30290899999997</c:v>
                </c:pt>
                <c:pt idx="3">
                  <c:v>96.627748000000025</c:v>
                </c:pt>
                <c:pt idx="4">
                  <c:v>51.249704000000023</c:v>
                </c:pt>
                <c:pt idx="5">
                  <c:v>49.477290000000004</c:v>
                </c:pt>
                <c:pt idx="6">
                  <c:v>85.540091000000018</c:v>
                </c:pt>
                <c:pt idx="7">
                  <c:v>286.35724099999993</c:v>
                </c:pt>
                <c:pt idx="8">
                  <c:v>83.748886999999996</c:v>
                </c:pt>
                <c:pt idx="9">
                  <c:v>93.198838000000023</c:v>
                </c:pt>
                <c:pt idx="10">
                  <c:v>139.70767999999998</c:v>
                </c:pt>
                <c:pt idx="11">
                  <c:v>73.83878799999998</c:v>
                </c:pt>
                <c:pt idx="12">
                  <c:v>73.027642999999998</c:v>
                </c:pt>
                <c:pt idx="13">
                  <c:v>82.736011999999988</c:v>
                </c:pt>
              </c:numCache>
            </c:numRef>
          </c:val>
        </c:ser>
        <c:ser>
          <c:idx val="6"/>
          <c:order val="6"/>
          <c:tx>
            <c:strRef>
              <c:f>'7.2'!$H$3</c:f>
              <c:strCache>
                <c:ptCount val="1"/>
                <c:pt idx="0">
                  <c:v>Obchod, služby, školství, zdravotnictví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258.39344499999999</c:v>
                </c:pt>
                <c:pt idx="1">
                  <c:v>152.06269100000003</c:v>
                </c:pt>
                <c:pt idx="2">
                  <c:v>47.02281399999999</c:v>
                </c:pt>
                <c:pt idx="3">
                  <c:v>57.706692000000004</c:v>
                </c:pt>
                <c:pt idx="4">
                  <c:v>15.188115</c:v>
                </c:pt>
                <c:pt idx="5">
                  <c:v>22.765713000000009</c:v>
                </c:pt>
                <c:pt idx="6">
                  <c:v>33.42194099999999</c:v>
                </c:pt>
                <c:pt idx="7">
                  <c:v>148.29146899999995</c:v>
                </c:pt>
                <c:pt idx="8">
                  <c:v>98.80464099999999</c:v>
                </c:pt>
                <c:pt idx="9">
                  <c:v>47.608704999999993</c:v>
                </c:pt>
                <c:pt idx="10">
                  <c:v>72.762294999999995</c:v>
                </c:pt>
                <c:pt idx="11">
                  <c:v>45.841251000000007</c:v>
                </c:pt>
                <c:pt idx="12">
                  <c:v>26.374582</c:v>
                </c:pt>
                <c:pt idx="13">
                  <c:v>31.767277</c:v>
                </c:pt>
              </c:numCache>
            </c:numRef>
          </c:val>
        </c:ser>
        <c:ser>
          <c:idx val="7"/>
          <c:order val="7"/>
          <c:tx>
            <c:strRef>
              <c:f>'7.2'!$I$3</c:f>
              <c:strCache>
                <c:ptCount val="1"/>
                <c:pt idx="0">
                  <c:v>Ostatní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6.743906</c:v>
                </c:pt>
                <c:pt idx="1">
                  <c:v>7.7372319999999979</c:v>
                </c:pt>
                <c:pt idx="2">
                  <c:v>39.988695000000007</c:v>
                </c:pt>
                <c:pt idx="3">
                  <c:v>14.219290000000001</c:v>
                </c:pt>
                <c:pt idx="4">
                  <c:v>6.9999999999999999E-4</c:v>
                </c:pt>
                <c:pt idx="5">
                  <c:v>1.9277359999999999</c:v>
                </c:pt>
                <c:pt idx="6">
                  <c:v>0.63712999999999997</c:v>
                </c:pt>
                <c:pt idx="7">
                  <c:v>1.942598</c:v>
                </c:pt>
                <c:pt idx="8">
                  <c:v>3.2798440000000002</c:v>
                </c:pt>
                <c:pt idx="9">
                  <c:v>7.5248860000000004</c:v>
                </c:pt>
                <c:pt idx="10">
                  <c:v>0.25415199999999999</c:v>
                </c:pt>
                <c:pt idx="11">
                  <c:v>0.98338000000000003</c:v>
                </c:pt>
                <c:pt idx="12">
                  <c:v>2.3823020000000001</c:v>
                </c:pt>
                <c:pt idx="13">
                  <c:v>7.9448999999999992E-2</c:v>
                </c:pt>
              </c:numCache>
            </c:numRef>
          </c:val>
        </c:ser>
        <c:dLbls>
          <c:showLegendKey val="0"/>
          <c:showVal val="0"/>
          <c:showCatName val="0"/>
          <c:showSerName val="0"/>
          <c:showPercent val="0"/>
          <c:showBubbleSize val="0"/>
        </c:dLbls>
        <c:gapWidth val="104"/>
        <c:overlap val="100"/>
        <c:axId val="210783232"/>
        <c:axId val="210793216"/>
      </c:barChart>
      <c:catAx>
        <c:axId val="210783232"/>
        <c:scaling>
          <c:orientation val="minMax"/>
        </c:scaling>
        <c:delete val="0"/>
        <c:axPos val="b"/>
        <c:majorTickMark val="none"/>
        <c:minorTickMark val="none"/>
        <c:tickLblPos val="nextTo"/>
        <c:txPr>
          <a:bodyPr/>
          <a:lstStyle/>
          <a:p>
            <a:pPr>
              <a:defRPr sz="900"/>
            </a:pPr>
            <a:endParaRPr lang="cs-CZ"/>
          </a:p>
        </c:txPr>
        <c:crossAx val="210793216"/>
        <c:crosses val="autoZero"/>
        <c:auto val="1"/>
        <c:lblAlgn val="ctr"/>
        <c:lblOffset val="100"/>
        <c:noMultiLvlLbl val="0"/>
      </c:catAx>
      <c:valAx>
        <c:axId val="210793216"/>
        <c:scaling>
          <c:orientation val="minMax"/>
          <c:max val="1400"/>
        </c:scaling>
        <c:delete val="0"/>
        <c:axPos val="l"/>
        <c:majorGridlines/>
        <c:numFmt formatCode="#,##0" sourceLinked="0"/>
        <c:majorTickMark val="out"/>
        <c:minorTickMark val="none"/>
        <c:tickLblPos val="nextTo"/>
        <c:spPr>
          <a:ln>
            <a:noFill/>
          </a:ln>
        </c:spPr>
        <c:txPr>
          <a:bodyPr/>
          <a:lstStyle/>
          <a:p>
            <a:pPr>
              <a:defRPr sz="900"/>
            </a:pPr>
            <a:endParaRPr lang="cs-CZ"/>
          </a:p>
        </c:txPr>
        <c:crossAx val="210783232"/>
        <c:crosses val="autoZero"/>
        <c:crossBetween val="between"/>
      </c:valAx>
    </c:plotArea>
    <c:legend>
      <c:legendPos val="b"/>
      <c:layout>
        <c:manualLayout>
          <c:xMode val="edge"/>
          <c:yMode val="edge"/>
          <c:x val="1.323893451804076E-3"/>
          <c:y val="0.96114816428424588"/>
          <c:w val="0.99867610654819594"/>
          <c:h val="3.8851835715753971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spotřebě tepla v ČR</a:t>
            </a:r>
            <a:endParaRPr lang="cs-CZ" sz="1000"/>
          </a:p>
        </c:rich>
      </c:tx>
      <c:layout/>
      <c:overlay val="0"/>
    </c:title>
    <c:autoTitleDeleted val="0"/>
    <c:plotArea>
      <c:layout>
        <c:manualLayout>
          <c:layoutTarget val="inner"/>
          <c:xMode val="edge"/>
          <c:yMode val="edge"/>
          <c:x val="0.22391140977420257"/>
          <c:y val="0.18177479768838453"/>
          <c:w val="0.57702148063972192"/>
          <c:h val="0.61751301337447595"/>
        </c:manualLayout>
      </c:layout>
      <c:doughnutChart>
        <c:varyColors val="1"/>
        <c:ser>
          <c:idx val="0"/>
          <c:order val="0"/>
          <c:dLbls>
            <c:dLbl>
              <c:idx val="1"/>
              <c:layout>
                <c:manualLayout>
                  <c:x val="1.6785260479487488E-2"/>
                  <c:y val="1.4370510806595838E-2"/>
                </c:manualLayout>
              </c:layout>
              <c:showLegendKey val="0"/>
              <c:showVal val="0"/>
              <c:showCatName val="0"/>
              <c:showSerName val="0"/>
              <c:showPercent val="1"/>
              <c:showBubbleSize val="0"/>
            </c:dLbl>
            <c:dLbl>
              <c:idx val="2"/>
              <c:layout>
                <c:manualLayout>
                  <c:x val="-3.3160802002388441E-3"/>
                  <c:y val="0.10912422769112567"/>
                </c:manualLayout>
              </c:layout>
              <c:numFmt formatCode="0.0%" sourceLinked="0"/>
              <c:spPr/>
              <c:txPr>
                <a:bodyPr/>
                <a:lstStyle/>
                <a:p>
                  <a:pPr>
                    <a:defRPr sz="900"/>
                  </a:pPr>
                  <a:endParaRPr lang="cs-CZ"/>
                </a:p>
              </c:txPr>
              <c:showLegendKey val="0"/>
              <c:showVal val="0"/>
              <c:showCatName val="0"/>
              <c:showSerName val="0"/>
              <c:showPercent val="1"/>
              <c:showBubbleSize val="0"/>
            </c:dLbl>
            <c:dLbl>
              <c:idx val="3"/>
              <c:layout>
                <c:manualLayout>
                  <c:x val="-4.6892995418284726E-2"/>
                  <c:y val="0.15207762791522644"/>
                </c:manualLayout>
              </c:layout>
              <c:numFmt formatCode="0.0%" sourceLinked="0"/>
              <c:spPr/>
              <c:txPr>
                <a:bodyPr/>
                <a:lstStyle/>
                <a:p>
                  <a:pPr>
                    <a:defRPr sz="900"/>
                  </a:pPr>
                  <a:endParaRPr lang="cs-CZ"/>
                </a:p>
              </c:txPr>
              <c:showLegendKey val="0"/>
              <c:showVal val="0"/>
              <c:showCatName val="0"/>
              <c:showSerName val="0"/>
              <c:showPercent val="1"/>
              <c:showBubbleSize val="0"/>
            </c:dLbl>
            <c:dLbl>
              <c:idx val="4"/>
              <c:layout>
                <c:manualLayout>
                  <c:x val="-7.0310944967871422E-2"/>
                  <c:y val="0.10458195816314321"/>
                </c:manualLayout>
              </c:layout>
              <c:numFmt formatCode="0.0%" sourceLinked="0"/>
              <c:spPr/>
              <c:txPr>
                <a:bodyPr/>
                <a:lstStyle/>
                <a:p>
                  <a:pPr>
                    <a:defRPr sz="900"/>
                  </a:pPr>
                  <a:endParaRPr lang="cs-CZ"/>
                </a:p>
              </c:txPr>
              <c:showLegendKey val="0"/>
              <c:showVal val="0"/>
              <c:showCatName val="0"/>
              <c:showSerName val="0"/>
              <c:showPercent val="1"/>
              <c:showBubbleSize val="0"/>
            </c:dLbl>
            <c:dLbl>
              <c:idx val="7"/>
              <c:layout>
                <c:manualLayout>
                  <c:x val="3.3567877610867353E-3"/>
                  <c:y val="-1.4370510806595838E-2"/>
                </c:manualLayout>
              </c:layout>
              <c:showLegendKey val="0"/>
              <c:showVal val="0"/>
              <c:showCatName val="0"/>
              <c:showSerName val="0"/>
              <c:showPercent val="1"/>
              <c:showBubbleSize val="0"/>
            </c:dLbl>
            <c:numFmt formatCode="0%" sourceLinked="0"/>
            <c:txPr>
              <a:bodyPr/>
              <a:lstStyle/>
              <a:p>
                <a:pPr>
                  <a:defRPr sz="900"/>
                </a:pPr>
                <a:endParaRPr lang="cs-CZ"/>
              </a:p>
            </c:txPr>
            <c:showLegendKey val="0"/>
            <c:showVal val="0"/>
            <c:showCatName val="0"/>
            <c:showSerName val="0"/>
            <c:showPercent val="1"/>
            <c:showBubbleSize val="0"/>
            <c:showLeaderLines val="1"/>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3361.4632110000002</c:v>
                </c:pt>
                <c:pt idx="1">
                  <c:v>257.68856800000003</c:v>
                </c:pt>
                <c:pt idx="2">
                  <c:v>24.033791000000004</c:v>
                </c:pt>
                <c:pt idx="3">
                  <c:v>38.774102999999997</c:v>
                </c:pt>
                <c:pt idx="4">
                  <c:v>27.682898000000002</c:v>
                </c:pt>
                <c:pt idx="5">
                  <c:v>2054.7231430000002</c:v>
                </c:pt>
                <c:pt idx="6">
                  <c:v>1058.0116309999999</c:v>
                </c:pt>
                <c:pt idx="7">
                  <c:v>87.701299999999989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210864768"/>
        <c:axId val="210870656"/>
      </c:barChart>
      <c:catAx>
        <c:axId val="210864768"/>
        <c:scaling>
          <c:orientation val="minMax"/>
        </c:scaling>
        <c:delete val="1"/>
        <c:axPos val="b"/>
        <c:numFmt formatCode="General" sourceLinked="1"/>
        <c:majorTickMark val="out"/>
        <c:minorTickMark val="none"/>
        <c:tickLblPos val="nextTo"/>
        <c:crossAx val="210870656"/>
        <c:crosses val="autoZero"/>
        <c:auto val="1"/>
        <c:lblAlgn val="ctr"/>
        <c:lblOffset val="100"/>
        <c:noMultiLvlLbl val="0"/>
      </c:catAx>
      <c:valAx>
        <c:axId val="210870656"/>
        <c:scaling>
          <c:orientation val="minMax"/>
        </c:scaling>
        <c:delete val="1"/>
        <c:axPos val="l"/>
        <c:numFmt formatCode="General" sourceLinked="1"/>
        <c:majorTickMark val="out"/>
        <c:minorTickMark val="none"/>
        <c:tickLblPos val="nextTo"/>
        <c:crossAx val="2108647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'8.1'!$M$9:$M$24</c:f>
              <c:numCache>
                <c:formatCode>0.0%</c:formatCode>
                <c:ptCount val="16"/>
              </c:numCache>
            </c:numRef>
          </c:cat>
          <c:val>
            <c:numRef>
              <c:f>'8.1'!$M$9:$M$24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'8.1'!$M$26:$M$33</c:f>
              <c:numCache>
                <c:formatCode>#,##0.0</c:formatCode>
                <c:ptCount val="8"/>
              </c:numCache>
            </c:numRef>
          </c:cat>
          <c:val>
            <c:numRef>
              <c:f>'8.1'!$M$26:$M$33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'8.1'!$A$26</c:f>
              <c:strCache>
                <c:ptCount val="1"/>
                <c:pt idx="0">
                  <c:v>Průmysl</c:v>
                </c:pt>
              </c:strCache>
            </c:strRef>
          </c:tx>
          <c:invertIfNegative val="0"/>
          <c:cat>
            <c:strRef>
              <c:f>'8.1'!$B$2:$D$2</c:f>
              <c:strCache>
                <c:ptCount val="3"/>
                <c:pt idx="0">
                  <c:v>Červenec</c:v>
                </c:pt>
                <c:pt idx="1">
                  <c:v>Srpen</c:v>
                </c:pt>
                <c:pt idx="2">
                  <c:v>Září</c:v>
                </c:pt>
              </c:strCache>
            </c:strRef>
          </c:cat>
          <c:val>
            <c:numRef>
              <c:f>('8.1'!$B$26,'8.1'!$D$26,'8.1'!$F$26)</c:f>
              <c:numCache>
                <c:formatCode>#,##0.0</c:formatCode>
                <c:ptCount val="3"/>
                <c:pt idx="0">
                  <c:v>6494.65</c:v>
                </c:pt>
                <c:pt idx="1">
                  <c:v>6720.6049999999996</c:v>
                </c:pt>
                <c:pt idx="2">
                  <c:v>9387.1319999999996</c:v>
                </c:pt>
              </c:numCache>
            </c:numRef>
          </c:val>
        </c:ser>
        <c:ser>
          <c:idx val="1"/>
          <c:order val="1"/>
          <c:tx>
            <c:strRef>
              <c:f>'8.1'!$A$27</c:f>
              <c:strCache>
                <c:ptCount val="1"/>
                <c:pt idx="0">
                  <c:v>Energetika</c:v>
                </c:pt>
              </c:strCache>
            </c:strRef>
          </c:tx>
          <c:invertIfNegative val="0"/>
          <c:cat>
            <c:strRef>
              <c:f>'8.1'!$B$2:$D$2</c:f>
              <c:strCache>
                <c:ptCount val="3"/>
                <c:pt idx="0">
                  <c:v>Červenec</c:v>
                </c:pt>
                <c:pt idx="1">
                  <c:v>Srpen</c:v>
                </c:pt>
                <c:pt idx="2">
                  <c:v>Září</c:v>
                </c:pt>
              </c:strCache>
            </c:strRef>
          </c:cat>
          <c:val>
            <c:numRef>
              <c:f>('8.1'!$B$27,'8.1'!$D$27,'8.1'!$F$27)</c:f>
              <c:numCache>
                <c:formatCode>#,##0.0</c:formatCode>
                <c:ptCount val="3"/>
                <c:pt idx="0">
                  <c:v>308.77199999999999</c:v>
                </c:pt>
                <c:pt idx="1">
                  <c:v>288.06700000000001</c:v>
                </c:pt>
                <c:pt idx="2">
                  <c:v>596.14599999999996</c:v>
                </c:pt>
              </c:numCache>
            </c:numRef>
          </c:val>
        </c:ser>
        <c:ser>
          <c:idx val="2"/>
          <c:order val="2"/>
          <c:tx>
            <c:strRef>
              <c:f>'8.1'!$A$28</c:f>
              <c:strCache>
                <c:ptCount val="1"/>
                <c:pt idx="0">
                  <c:v>Doprava</c:v>
                </c:pt>
              </c:strCache>
            </c:strRef>
          </c:tx>
          <c:invertIfNegative val="0"/>
          <c:cat>
            <c:strRef>
              <c:f>'8.1'!$B$2:$D$2</c:f>
              <c:strCache>
                <c:ptCount val="3"/>
                <c:pt idx="0">
                  <c:v>Červenec</c:v>
                </c:pt>
                <c:pt idx="1">
                  <c:v>Srpen</c:v>
                </c:pt>
                <c:pt idx="2">
                  <c:v>Září</c:v>
                </c:pt>
              </c:strCache>
            </c:strRef>
          </c:cat>
          <c:val>
            <c:numRef>
              <c:f>('8.1'!$B$28,'8.1'!$D$28,'8.1'!$F$28)</c:f>
              <c:numCache>
                <c:formatCode>#,##0.0</c:formatCode>
                <c:ptCount val="3"/>
                <c:pt idx="0">
                  <c:v>1977.8019999999999</c:v>
                </c:pt>
                <c:pt idx="1">
                  <c:v>5228.7970000000005</c:v>
                </c:pt>
                <c:pt idx="2">
                  <c:v>5310.3450000000003</c:v>
                </c:pt>
              </c:numCache>
            </c:numRef>
          </c:val>
        </c:ser>
        <c:ser>
          <c:idx val="3"/>
          <c:order val="3"/>
          <c:tx>
            <c:strRef>
              <c:f>'8.1'!$A$29</c:f>
              <c:strCache>
                <c:ptCount val="1"/>
                <c:pt idx="0">
                  <c:v>Stavebnictví</c:v>
                </c:pt>
              </c:strCache>
            </c:strRef>
          </c:tx>
          <c:invertIfNegative val="0"/>
          <c:cat>
            <c:strRef>
              <c:f>'8.1'!$B$2:$D$2</c:f>
              <c:strCache>
                <c:ptCount val="3"/>
                <c:pt idx="0">
                  <c:v>Červenec</c:v>
                </c:pt>
                <c:pt idx="1">
                  <c:v>Srpen</c:v>
                </c:pt>
                <c:pt idx="2">
                  <c:v>Září</c:v>
                </c:pt>
              </c:strCache>
            </c:strRef>
          </c:cat>
          <c:val>
            <c:numRef>
              <c:f>('8.1'!$B$29,'8.1'!$D$29,'8.1'!$F$29)</c:f>
              <c:numCache>
                <c:formatCode>#,##0.0</c:formatCode>
                <c:ptCount val="3"/>
                <c:pt idx="0">
                  <c:v>709.76599999999996</c:v>
                </c:pt>
                <c:pt idx="1">
                  <c:v>757.21199999999999</c:v>
                </c:pt>
                <c:pt idx="2">
                  <c:v>1199.6300000000001</c:v>
                </c:pt>
              </c:numCache>
            </c:numRef>
          </c:val>
        </c:ser>
        <c:ser>
          <c:idx val="4"/>
          <c:order val="4"/>
          <c:tx>
            <c:strRef>
              <c:f>'8.1'!$A$30</c:f>
              <c:strCache>
                <c:ptCount val="1"/>
                <c:pt idx="0">
                  <c:v>Zemědělství a lesnictví</c:v>
                </c:pt>
              </c:strCache>
            </c:strRef>
          </c:tx>
          <c:invertIfNegative val="0"/>
          <c:cat>
            <c:strRef>
              <c:f>'8.1'!$B$2:$D$2</c:f>
              <c:strCache>
                <c:ptCount val="3"/>
                <c:pt idx="0">
                  <c:v>Červenec</c:v>
                </c:pt>
                <c:pt idx="1">
                  <c:v>Srpen</c:v>
                </c:pt>
                <c:pt idx="2">
                  <c:v>Září</c:v>
                </c:pt>
              </c:strCache>
            </c:strRef>
          </c:cat>
          <c:val>
            <c:numRef>
              <c:f>('8.1'!$B$30,'8.1'!$D$30,'8.1'!$F$30)</c:f>
              <c:numCache>
                <c:formatCode>#,##0.0</c:formatCode>
                <c:ptCount val="3"/>
                <c:pt idx="0">
                  <c:v>54</c:v>
                </c:pt>
                <c:pt idx="1">
                  <c:v>109.63</c:v>
                </c:pt>
                <c:pt idx="2">
                  <c:v>72</c:v>
                </c:pt>
              </c:numCache>
            </c:numRef>
          </c:val>
        </c:ser>
        <c:ser>
          <c:idx val="5"/>
          <c:order val="5"/>
          <c:tx>
            <c:strRef>
              <c:f>'8.1'!$A$31</c:f>
              <c:strCache>
                <c:ptCount val="1"/>
                <c:pt idx="0">
                  <c:v>Domácnosti</c:v>
                </c:pt>
              </c:strCache>
            </c:strRef>
          </c:tx>
          <c:invertIfNegative val="0"/>
          <c:cat>
            <c:strRef>
              <c:f>'8.1'!$B$2:$D$2</c:f>
              <c:strCache>
                <c:ptCount val="3"/>
                <c:pt idx="0">
                  <c:v>Červenec</c:v>
                </c:pt>
                <c:pt idx="1">
                  <c:v>Srpen</c:v>
                </c:pt>
                <c:pt idx="2">
                  <c:v>Září</c:v>
                </c:pt>
              </c:strCache>
            </c:strRef>
          </c:cat>
          <c:val>
            <c:numRef>
              <c:f>('8.1'!$B$31,'8.1'!$D$31,'8.1'!$F$31)</c:f>
              <c:numCache>
                <c:formatCode>#,##0.0</c:formatCode>
                <c:ptCount val="3"/>
                <c:pt idx="0">
                  <c:v>163358.149</c:v>
                </c:pt>
                <c:pt idx="1">
                  <c:v>159614.35400000002</c:v>
                </c:pt>
                <c:pt idx="2">
                  <c:v>235681.51300000001</c:v>
                </c:pt>
              </c:numCache>
            </c:numRef>
          </c:val>
        </c:ser>
        <c:ser>
          <c:idx val="6"/>
          <c:order val="6"/>
          <c:tx>
            <c:strRef>
              <c:f>'8.1'!$A$32</c:f>
              <c:strCache>
                <c:ptCount val="1"/>
                <c:pt idx="0">
                  <c:v>Obchod, služby, školství, zdravotnictví</c:v>
                </c:pt>
              </c:strCache>
            </c:strRef>
          </c:tx>
          <c:invertIfNegative val="0"/>
          <c:cat>
            <c:strRef>
              <c:f>'8.1'!$B$2:$D$2</c:f>
              <c:strCache>
                <c:ptCount val="3"/>
                <c:pt idx="0">
                  <c:v>Červenec</c:v>
                </c:pt>
                <c:pt idx="1">
                  <c:v>Srpen</c:v>
                </c:pt>
                <c:pt idx="2">
                  <c:v>Září</c:v>
                </c:pt>
              </c:strCache>
            </c:strRef>
          </c:cat>
          <c:val>
            <c:numRef>
              <c:f>('8.1'!$B$32,'8.1'!$D$32,'8.1'!$F$32)</c:f>
              <c:numCache>
                <c:formatCode>#,##0.0</c:formatCode>
                <c:ptCount val="3"/>
                <c:pt idx="0">
                  <c:v>71191.572000000029</c:v>
                </c:pt>
                <c:pt idx="1">
                  <c:v>68753.266999999993</c:v>
                </c:pt>
                <c:pt idx="2">
                  <c:v>118448.606</c:v>
                </c:pt>
              </c:numCache>
            </c:numRef>
          </c:val>
        </c:ser>
        <c:ser>
          <c:idx val="7"/>
          <c:order val="7"/>
          <c:tx>
            <c:strRef>
              <c:f>'8.1'!$A$33</c:f>
              <c:strCache>
                <c:ptCount val="1"/>
                <c:pt idx="0">
                  <c:v>Ostatní</c:v>
                </c:pt>
              </c:strCache>
            </c:strRef>
          </c:tx>
          <c:invertIfNegative val="0"/>
          <c:cat>
            <c:strRef>
              <c:f>'8.1'!$B$2:$D$2</c:f>
              <c:strCache>
                <c:ptCount val="3"/>
                <c:pt idx="0">
                  <c:v>Červenec</c:v>
                </c:pt>
                <c:pt idx="1">
                  <c:v>Srpen</c:v>
                </c:pt>
                <c:pt idx="2">
                  <c:v>Září</c:v>
                </c:pt>
              </c:strCache>
            </c:strRef>
          </c:cat>
          <c:val>
            <c:numRef>
              <c:f>('8.1'!$B$33,'8.1'!$D$33,'8.1'!$F$33)</c:f>
              <c:numCache>
                <c:formatCode>#,##0.0</c:formatCode>
                <c:ptCount val="3"/>
                <c:pt idx="0">
                  <c:v>1851.3389999999999</c:v>
                </c:pt>
                <c:pt idx="1">
                  <c:v>1935.9760000000001</c:v>
                </c:pt>
                <c:pt idx="2">
                  <c:v>2956.5909999999999</c:v>
                </c:pt>
              </c:numCache>
            </c:numRef>
          </c:val>
        </c:ser>
        <c:dLbls>
          <c:showLegendKey val="0"/>
          <c:showVal val="0"/>
          <c:showCatName val="0"/>
          <c:showSerName val="0"/>
          <c:showPercent val="0"/>
          <c:showBubbleSize val="0"/>
        </c:dLbls>
        <c:gapWidth val="150"/>
        <c:overlap val="100"/>
        <c:axId val="211548416"/>
        <c:axId val="174264320"/>
      </c:barChart>
      <c:catAx>
        <c:axId val="211548416"/>
        <c:scaling>
          <c:orientation val="minMax"/>
        </c:scaling>
        <c:delete val="0"/>
        <c:axPos val="b"/>
        <c:numFmt formatCode="General" sourceLinked="1"/>
        <c:majorTickMark val="none"/>
        <c:minorTickMark val="none"/>
        <c:tickLblPos val="nextTo"/>
        <c:txPr>
          <a:bodyPr/>
          <a:lstStyle/>
          <a:p>
            <a:pPr>
              <a:defRPr sz="900"/>
            </a:pPr>
            <a:endParaRPr lang="cs-CZ"/>
          </a:p>
        </c:txPr>
        <c:crossAx val="174264320"/>
        <c:crosses val="autoZero"/>
        <c:auto val="1"/>
        <c:lblAlgn val="ctr"/>
        <c:lblOffset val="100"/>
        <c:noMultiLvlLbl val="0"/>
      </c:catAx>
      <c:valAx>
        <c:axId val="17426432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1548416"/>
        <c:crosses val="autoZero"/>
        <c:crossBetween val="between"/>
        <c:majorUnit val="10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General</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General</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General</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General</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General</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General</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General</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General</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General</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General</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General</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General</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General</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General</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General</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General</c:formatCode>
                <c:ptCount val="1"/>
              </c:numCache>
            </c:numRef>
          </c:val>
        </c:ser>
        <c:dLbls>
          <c:showLegendKey val="0"/>
          <c:showVal val="0"/>
          <c:showCatName val="0"/>
          <c:showSerName val="0"/>
          <c:showPercent val="0"/>
          <c:showBubbleSize val="0"/>
        </c:dLbls>
        <c:gapWidth val="150"/>
        <c:axId val="174326144"/>
        <c:axId val="174327680"/>
      </c:barChart>
      <c:catAx>
        <c:axId val="174326144"/>
        <c:scaling>
          <c:orientation val="minMax"/>
        </c:scaling>
        <c:delete val="1"/>
        <c:axPos val="b"/>
        <c:numFmt formatCode="General" sourceLinked="1"/>
        <c:majorTickMark val="out"/>
        <c:minorTickMark val="none"/>
        <c:tickLblPos val="nextTo"/>
        <c:crossAx val="174327680"/>
        <c:crosses val="autoZero"/>
        <c:auto val="1"/>
        <c:lblAlgn val="ctr"/>
        <c:lblOffset val="100"/>
        <c:noMultiLvlLbl val="0"/>
      </c:catAx>
      <c:valAx>
        <c:axId val="174327680"/>
        <c:scaling>
          <c:orientation val="minMax"/>
        </c:scaling>
        <c:delete val="1"/>
        <c:axPos val="l"/>
        <c:numFmt formatCode="General" sourceLinked="1"/>
        <c:majorTickMark val="out"/>
        <c:minorTickMark val="none"/>
        <c:tickLblPos val="nextTo"/>
        <c:crossAx val="1743261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'8.1'!$G$38</c:f>
              <c:strCache>
                <c:ptCount val="1"/>
                <c:pt idx="0">
                  <c:v>dodávkách ČR</c:v>
                </c:pt>
              </c:strCache>
            </c:strRef>
          </c:tx>
          <c:invertIfNegative val="0"/>
          <c:val>
            <c:numRef>
              <c:f>'8.1'!$H$38</c:f>
              <c:numCache>
                <c:formatCode>0.0%</c:formatCode>
                <c:ptCount val="1"/>
                <c:pt idx="0">
                  <c:v>5.1954267770105964E-2</c:v>
                </c:pt>
              </c:numCache>
            </c:numRef>
          </c:val>
        </c:ser>
        <c:ser>
          <c:idx val="1"/>
          <c:order val="1"/>
          <c:tx>
            <c:strRef>
              <c:f>'8.1'!$G$37</c:f>
              <c:strCache>
                <c:ptCount val="1"/>
                <c:pt idx="0">
                  <c:v>výrobě</c:v>
                </c:pt>
              </c:strCache>
            </c:strRef>
          </c:tx>
          <c:invertIfNegative val="0"/>
          <c:val>
            <c:numRef>
              <c:f>'8.1'!$H$37</c:f>
              <c:numCache>
                <c:formatCode>0.0%</c:formatCode>
                <c:ptCount val="1"/>
                <c:pt idx="0">
                  <c:v>3.039732364203885E-2</c:v>
                </c:pt>
              </c:numCache>
            </c:numRef>
          </c:val>
        </c:ser>
        <c:ser>
          <c:idx val="0"/>
          <c:order val="2"/>
          <c:tx>
            <c:strRef>
              <c:f>'8.1'!$G$36</c:f>
              <c:strCache>
                <c:ptCount val="1"/>
                <c:pt idx="0">
                  <c:v>instalovaném výkonu</c:v>
                </c:pt>
              </c:strCache>
            </c:strRef>
          </c:tx>
          <c:invertIfNegative val="0"/>
          <c:val>
            <c:numRef>
              <c:f>'8.1'!$H$36</c:f>
              <c:numCache>
                <c:formatCode>0.0%</c:formatCode>
                <c:ptCount val="1"/>
                <c:pt idx="0">
                  <c:v>3.6152270687019698E-2</c:v>
                </c:pt>
              </c:numCache>
            </c:numRef>
          </c:val>
        </c:ser>
        <c:dLbls>
          <c:showLegendKey val="0"/>
          <c:showVal val="0"/>
          <c:showCatName val="0"/>
          <c:showSerName val="0"/>
          <c:showPercent val="0"/>
          <c:showBubbleSize val="0"/>
        </c:dLbls>
        <c:gapWidth val="150"/>
        <c:axId val="174281856"/>
        <c:axId val="174283392"/>
      </c:barChart>
      <c:catAx>
        <c:axId val="174281856"/>
        <c:scaling>
          <c:orientation val="minMax"/>
        </c:scaling>
        <c:delete val="1"/>
        <c:axPos val="l"/>
        <c:numFmt formatCode="0.0%" sourceLinked="1"/>
        <c:majorTickMark val="none"/>
        <c:minorTickMark val="none"/>
        <c:tickLblPos val="nextTo"/>
        <c:crossAx val="174283392"/>
        <c:crosses val="autoZero"/>
        <c:auto val="1"/>
        <c:lblAlgn val="ctr"/>
        <c:lblOffset val="100"/>
        <c:noMultiLvlLbl val="0"/>
      </c:catAx>
      <c:valAx>
        <c:axId val="17428339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74281856"/>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'8.1'!$A$9</c:f>
              <c:strCache>
                <c:ptCount val="1"/>
                <c:pt idx="0">
                  <c:v>Biomasa</c:v>
                </c:pt>
              </c:strCache>
            </c:strRef>
          </c:tx>
          <c:invertIfNegative val="0"/>
          <c:cat>
            <c:strRef>
              <c:f>'8.1'!$B$2:$D$2</c:f>
              <c:strCache>
                <c:ptCount val="3"/>
                <c:pt idx="0">
                  <c:v>Červenec</c:v>
                </c:pt>
                <c:pt idx="1">
                  <c:v>Srpen</c:v>
                </c:pt>
                <c:pt idx="2">
                  <c:v>Září</c:v>
                </c:pt>
              </c:strCache>
            </c:strRef>
          </c:cat>
          <c:val>
            <c:numRef>
              <c:f>('8.1'!$B$9,'8.1'!$D$9,'8.1'!$F$9)</c:f>
              <c:numCache>
                <c:formatCode>#,##0.0</c:formatCode>
                <c:ptCount val="3"/>
                <c:pt idx="0">
                  <c:v>0</c:v>
                </c:pt>
                <c:pt idx="1">
                  <c:v>0</c:v>
                </c:pt>
                <c:pt idx="2">
                  <c:v>0</c:v>
                </c:pt>
              </c:numCache>
            </c:numRef>
          </c:val>
        </c:ser>
        <c:ser>
          <c:idx val="1"/>
          <c:order val="1"/>
          <c:tx>
            <c:strRef>
              <c:f>'8.1'!$A$10</c:f>
              <c:strCache>
                <c:ptCount val="1"/>
                <c:pt idx="0">
                  <c:v>Bioplyn</c:v>
                </c:pt>
              </c:strCache>
            </c:strRef>
          </c:tx>
          <c:invertIfNegative val="0"/>
          <c:cat>
            <c:strRef>
              <c:f>'8.1'!$B$2:$D$2</c:f>
              <c:strCache>
                <c:ptCount val="3"/>
                <c:pt idx="0">
                  <c:v>Červenec</c:v>
                </c:pt>
                <c:pt idx="1">
                  <c:v>Srpen</c:v>
                </c:pt>
                <c:pt idx="2">
                  <c:v>Září</c:v>
                </c:pt>
              </c:strCache>
            </c:strRef>
          </c:cat>
          <c:val>
            <c:numRef>
              <c:f>('8.1'!$B$10,'8.1'!$D$10,'8.1'!$F$10)</c:f>
              <c:numCache>
                <c:formatCode>#,##0.0</c:formatCode>
                <c:ptCount val="3"/>
                <c:pt idx="0">
                  <c:v>2278</c:v>
                </c:pt>
                <c:pt idx="1">
                  <c:v>2040</c:v>
                </c:pt>
                <c:pt idx="2">
                  <c:v>2631</c:v>
                </c:pt>
              </c:numCache>
            </c:numRef>
          </c:val>
        </c:ser>
        <c:ser>
          <c:idx val="2"/>
          <c:order val="2"/>
          <c:tx>
            <c:strRef>
              <c:f>'8.1'!$A$11</c:f>
              <c:strCache>
                <c:ptCount val="1"/>
                <c:pt idx="0">
                  <c:v>Černé uhlí</c:v>
                </c:pt>
              </c:strCache>
            </c:strRef>
          </c:tx>
          <c:invertIfNegative val="0"/>
          <c:cat>
            <c:strRef>
              <c:f>'8.1'!$B$2:$D$2</c:f>
              <c:strCache>
                <c:ptCount val="3"/>
                <c:pt idx="0">
                  <c:v>Červenec</c:v>
                </c:pt>
                <c:pt idx="1">
                  <c:v>Srpen</c:v>
                </c:pt>
                <c:pt idx="2">
                  <c:v>Září</c:v>
                </c:pt>
              </c:strCache>
            </c:strRef>
          </c:cat>
          <c:val>
            <c:numRef>
              <c:f>('8.1'!$B$11,'8.1'!$D$11,'8.1'!$F$11)</c:f>
              <c:numCache>
                <c:formatCode>#,##0.0</c:formatCode>
                <c:ptCount val="3"/>
                <c:pt idx="0">
                  <c:v>0</c:v>
                </c:pt>
                <c:pt idx="1">
                  <c:v>0</c:v>
                </c:pt>
                <c:pt idx="2">
                  <c:v>0</c:v>
                </c:pt>
              </c:numCache>
            </c:numRef>
          </c:val>
        </c:ser>
        <c:ser>
          <c:idx val="3"/>
          <c:order val="3"/>
          <c:tx>
            <c:strRef>
              <c:f>'8.1'!$A$12</c:f>
              <c:strCache>
                <c:ptCount val="1"/>
                <c:pt idx="0">
                  <c:v>Elektrická energie</c:v>
                </c:pt>
              </c:strCache>
            </c:strRef>
          </c:tx>
          <c:invertIfNegative val="0"/>
          <c:cat>
            <c:strRef>
              <c:f>'8.1'!$B$2:$D$2</c:f>
              <c:strCache>
                <c:ptCount val="3"/>
                <c:pt idx="0">
                  <c:v>Červenec</c:v>
                </c:pt>
                <c:pt idx="1">
                  <c:v>Srpen</c:v>
                </c:pt>
                <c:pt idx="2">
                  <c:v>Září</c:v>
                </c:pt>
              </c:strCache>
            </c:strRef>
          </c:cat>
          <c:val>
            <c:numRef>
              <c:f>('8.1'!$B$12,'8.1'!$D$12,'8.1'!$F$12)</c:f>
              <c:numCache>
                <c:formatCode>#,##0.0</c:formatCode>
                <c:ptCount val="3"/>
                <c:pt idx="0">
                  <c:v>196</c:v>
                </c:pt>
                <c:pt idx="1">
                  <c:v>269</c:v>
                </c:pt>
                <c:pt idx="2">
                  <c:v>118</c:v>
                </c:pt>
              </c:numCache>
            </c:numRef>
          </c:val>
        </c:ser>
        <c:ser>
          <c:idx val="4"/>
          <c:order val="4"/>
          <c:tx>
            <c:strRef>
              <c:f>'8.1'!$A$13</c:f>
              <c:strCache>
                <c:ptCount val="1"/>
                <c:pt idx="0">
                  <c:v>Energie prostředí (tepelné čerpadlo)</c:v>
                </c:pt>
              </c:strCache>
            </c:strRef>
          </c:tx>
          <c:invertIfNegative val="0"/>
          <c:cat>
            <c:strRef>
              <c:f>'8.1'!$B$2:$D$2</c:f>
              <c:strCache>
                <c:ptCount val="3"/>
                <c:pt idx="0">
                  <c:v>Červenec</c:v>
                </c:pt>
                <c:pt idx="1">
                  <c:v>Srpen</c:v>
                </c:pt>
                <c:pt idx="2">
                  <c:v>Září</c:v>
                </c:pt>
              </c:strCache>
            </c:strRef>
          </c:cat>
          <c:val>
            <c:numRef>
              <c:f>('8.1'!$B$13,'8.1'!$D$13,'8.1'!$F$13)</c:f>
              <c:numCache>
                <c:formatCode>#,##0.0</c:formatCode>
                <c:ptCount val="3"/>
                <c:pt idx="0">
                  <c:v>119</c:v>
                </c:pt>
                <c:pt idx="1">
                  <c:v>135</c:v>
                </c:pt>
                <c:pt idx="2">
                  <c:v>35</c:v>
                </c:pt>
              </c:numCache>
            </c:numRef>
          </c:val>
        </c:ser>
        <c:ser>
          <c:idx val="5"/>
          <c:order val="5"/>
          <c:tx>
            <c:strRef>
              <c:f>'8.1'!$A$14</c:f>
              <c:strCache>
                <c:ptCount val="1"/>
                <c:pt idx="0">
                  <c:v>Energie Slunce (solární kolektor)</c:v>
                </c:pt>
              </c:strCache>
            </c:strRef>
          </c:tx>
          <c:invertIfNegative val="0"/>
          <c:cat>
            <c:strRef>
              <c:f>'8.1'!$B$2:$D$2</c:f>
              <c:strCache>
                <c:ptCount val="3"/>
                <c:pt idx="0">
                  <c:v>Červenec</c:v>
                </c:pt>
                <c:pt idx="1">
                  <c:v>Srpen</c:v>
                </c:pt>
                <c:pt idx="2">
                  <c:v>Září</c:v>
                </c:pt>
              </c:strCache>
            </c:strRef>
          </c:cat>
          <c:val>
            <c:numRef>
              <c:f>('8.1'!$B$14,'8.1'!$D$14,'8.1'!$F$14)</c:f>
              <c:numCache>
                <c:formatCode>#,##0.0</c:formatCode>
                <c:ptCount val="3"/>
                <c:pt idx="0">
                  <c:v>0</c:v>
                </c:pt>
                <c:pt idx="1">
                  <c:v>0</c:v>
                </c:pt>
                <c:pt idx="2">
                  <c:v>0</c:v>
                </c:pt>
              </c:numCache>
            </c:numRef>
          </c:val>
        </c:ser>
        <c:ser>
          <c:idx val="6"/>
          <c:order val="6"/>
          <c:tx>
            <c:strRef>
              <c:f>'8.1'!$A$15</c:f>
              <c:strCache>
                <c:ptCount val="1"/>
                <c:pt idx="0">
                  <c:v>Hnědé uhlí</c:v>
                </c:pt>
              </c:strCache>
            </c:strRef>
          </c:tx>
          <c:invertIfNegative val="0"/>
          <c:cat>
            <c:strRef>
              <c:f>'8.1'!$B$2:$D$2</c:f>
              <c:strCache>
                <c:ptCount val="3"/>
                <c:pt idx="0">
                  <c:v>Červenec</c:v>
                </c:pt>
                <c:pt idx="1">
                  <c:v>Srpen</c:v>
                </c:pt>
                <c:pt idx="2">
                  <c:v>Září</c:v>
                </c:pt>
              </c:strCache>
            </c:strRef>
          </c:cat>
          <c:val>
            <c:numRef>
              <c:f>('8.1'!$B$15,'8.1'!$D$15,'8.1'!$F$15)</c:f>
              <c:numCache>
                <c:formatCode>#,##0.0</c:formatCode>
                <c:ptCount val="3"/>
                <c:pt idx="0">
                  <c:v>0</c:v>
                </c:pt>
                <c:pt idx="1">
                  <c:v>0</c:v>
                </c:pt>
                <c:pt idx="2">
                  <c:v>0</c:v>
                </c:pt>
              </c:numCache>
            </c:numRef>
          </c:val>
        </c:ser>
        <c:ser>
          <c:idx val="7"/>
          <c:order val="7"/>
          <c:tx>
            <c:strRef>
              <c:f>'8.1'!$A$16</c:f>
              <c:strCache>
                <c:ptCount val="1"/>
                <c:pt idx="0">
                  <c:v>Jaderné palivo</c:v>
                </c:pt>
              </c:strCache>
            </c:strRef>
          </c:tx>
          <c:invertIfNegative val="0"/>
          <c:cat>
            <c:strRef>
              <c:f>'8.1'!$B$2:$D$2</c:f>
              <c:strCache>
                <c:ptCount val="3"/>
                <c:pt idx="0">
                  <c:v>Červenec</c:v>
                </c:pt>
                <c:pt idx="1">
                  <c:v>Srpen</c:v>
                </c:pt>
                <c:pt idx="2">
                  <c:v>Září</c:v>
                </c:pt>
              </c:strCache>
            </c:strRef>
          </c:cat>
          <c:val>
            <c:numRef>
              <c:f>('8.1'!$B$16,'8.1'!$D$16,'8.1'!$F$16)</c:f>
              <c:numCache>
                <c:formatCode>#,##0.0</c:formatCode>
                <c:ptCount val="3"/>
                <c:pt idx="0">
                  <c:v>0</c:v>
                </c:pt>
                <c:pt idx="1">
                  <c:v>0</c:v>
                </c:pt>
                <c:pt idx="2">
                  <c:v>0</c:v>
                </c:pt>
              </c:numCache>
            </c:numRef>
          </c:val>
        </c:ser>
        <c:ser>
          <c:idx val="8"/>
          <c:order val="8"/>
          <c:tx>
            <c:strRef>
              <c:f>'8.1'!$A$17</c:f>
              <c:strCache>
                <c:ptCount val="1"/>
                <c:pt idx="0">
                  <c:v>Koks</c:v>
                </c:pt>
              </c:strCache>
            </c:strRef>
          </c:tx>
          <c:invertIfNegative val="0"/>
          <c:cat>
            <c:strRef>
              <c:f>'8.1'!$B$2:$D$2</c:f>
              <c:strCache>
                <c:ptCount val="3"/>
                <c:pt idx="0">
                  <c:v>Červenec</c:v>
                </c:pt>
                <c:pt idx="1">
                  <c:v>Srpen</c:v>
                </c:pt>
                <c:pt idx="2">
                  <c:v>Září</c:v>
                </c:pt>
              </c:strCache>
            </c:strRef>
          </c:cat>
          <c:val>
            <c:numRef>
              <c:f>('8.1'!$B$17,'8.1'!$D$17,'8.1'!$F$17)</c:f>
              <c:numCache>
                <c:formatCode>#,##0.0</c:formatCode>
                <c:ptCount val="3"/>
                <c:pt idx="0">
                  <c:v>0</c:v>
                </c:pt>
                <c:pt idx="1">
                  <c:v>0</c:v>
                </c:pt>
                <c:pt idx="2">
                  <c:v>0</c:v>
                </c:pt>
              </c:numCache>
            </c:numRef>
          </c:val>
        </c:ser>
        <c:ser>
          <c:idx val="9"/>
          <c:order val="9"/>
          <c:tx>
            <c:strRef>
              <c:f>'8.1'!$A$18</c:f>
              <c:strCache>
                <c:ptCount val="1"/>
                <c:pt idx="0">
                  <c:v>Odpadní teplo</c:v>
                </c:pt>
              </c:strCache>
            </c:strRef>
          </c:tx>
          <c:invertIfNegative val="0"/>
          <c:cat>
            <c:strRef>
              <c:f>'8.1'!$B$2:$D$2</c:f>
              <c:strCache>
                <c:ptCount val="3"/>
                <c:pt idx="0">
                  <c:v>Červenec</c:v>
                </c:pt>
                <c:pt idx="1">
                  <c:v>Srpen</c:v>
                </c:pt>
                <c:pt idx="2">
                  <c:v>Září</c:v>
                </c:pt>
              </c:strCache>
            </c:strRef>
          </c:cat>
          <c:val>
            <c:numRef>
              <c:f>('8.1'!$B$18,'8.1'!$D$18,'8.1'!$F$18)</c:f>
              <c:numCache>
                <c:formatCode>#,##0.0</c:formatCode>
                <c:ptCount val="3"/>
                <c:pt idx="0">
                  <c:v>0</c:v>
                </c:pt>
                <c:pt idx="1">
                  <c:v>0</c:v>
                </c:pt>
                <c:pt idx="2">
                  <c:v>0</c:v>
                </c:pt>
              </c:numCache>
            </c:numRef>
          </c:val>
        </c:ser>
        <c:ser>
          <c:idx val="10"/>
          <c:order val="10"/>
          <c:tx>
            <c:strRef>
              <c:f>'8.1'!$A$19</c:f>
              <c:strCache>
                <c:ptCount val="1"/>
                <c:pt idx="0">
                  <c:v>Ostatní kapalná paliva</c:v>
                </c:pt>
              </c:strCache>
            </c:strRef>
          </c:tx>
          <c:invertIfNegative val="0"/>
          <c:cat>
            <c:strRef>
              <c:f>'8.1'!$B$2:$D$2</c:f>
              <c:strCache>
                <c:ptCount val="3"/>
                <c:pt idx="0">
                  <c:v>Červenec</c:v>
                </c:pt>
                <c:pt idx="1">
                  <c:v>Srpen</c:v>
                </c:pt>
                <c:pt idx="2">
                  <c:v>Září</c:v>
                </c:pt>
              </c:strCache>
            </c:strRef>
          </c:cat>
          <c:val>
            <c:numRef>
              <c:f>('8.1'!$B$19,'8.1'!$D$19,'8.1'!$F$19)</c:f>
              <c:numCache>
                <c:formatCode>#,##0.0</c:formatCode>
                <c:ptCount val="3"/>
                <c:pt idx="0">
                  <c:v>0</c:v>
                </c:pt>
                <c:pt idx="1">
                  <c:v>0</c:v>
                </c:pt>
                <c:pt idx="2">
                  <c:v>0</c:v>
                </c:pt>
              </c:numCache>
            </c:numRef>
          </c:val>
        </c:ser>
        <c:ser>
          <c:idx val="11"/>
          <c:order val="11"/>
          <c:tx>
            <c:strRef>
              <c:f>'8.1'!$A$20</c:f>
              <c:strCache>
                <c:ptCount val="1"/>
                <c:pt idx="0">
                  <c:v>Ostatní pevná paliva</c:v>
                </c:pt>
              </c:strCache>
            </c:strRef>
          </c:tx>
          <c:invertIfNegative val="0"/>
          <c:cat>
            <c:strRef>
              <c:f>'8.1'!$B$2:$D$2</c:f>
              <c:strCache>
                <c:ptCount val="3"/>
                <c:pt idx="0">
                  <c:v>Červenec</c:v>
                </c:pt>
                <c:pt idx="1">
                  <c:v>Srpen</c:v>
                </c:pt>
                <c:pt idx="2">
                  <c:v>Září</c:v>
                </c:pt>
              </c:strCache>
            </c:strRef>
          </c:cat>
          <c:val>
            <c:numRef>
              <c:f>('8.1'!$B$20,'8.1'!$D$20,'8.1'!$F$20)</c:f>
              <c:numCache>
                <c:formatCode>#,##0.0</c:formatCode>
                <c:ptCount val="3"/>
                <c:pt idx="0">
                  <c:v>60878</c:v>
                </c:pt>
                <c:pt idx="1">
                  <c:v>59379</c:v>
                </c:pt>
                <c:pt idx="2">
                  <c:v>31606</c:v>
                </c:pt>
              </c:numCache>
            </c:numRef>
          </c:val>
        </c:ser>
        <c:ser>
          <c:idx val="12"/>
          <c:order val="12"/>
          <c:tx>
            <c:strRef>
              <c:f>'8.1'!$A$21</c:f>
              <c:strCache>
                <c:ptCount val="1"/>
                <c:pt idx="0">
                  <c:v>Ostatní plyny</c:v>
                </c:pt>
              </c:strCache>
            </c:strRef>
          </c:tx>
          <c:invertIfNegative val="0"/>
          <c:cat>
            <c:strRef>
              <c:f>'8.1'!$B$2:$D$2</c:f>
              <c:strCache>
                <c:ptCount val="3"/>
                <c:pt idx="0">
                  <c:v>Červenec</c:v>
                </c:pt>
                <c:pt idx="1">
                  <c:v>Srpen</c:v>
                </c:pt>
                <c:pt idx="2">
                  <c:v>Září</c:v>
                </c:pt>
              </c:strCache>
            </c:strRef>
          </c:cat>
          <c:val>
            <c:numRef>
              <c:f>('8.1'!$B$21,'8.1'!$D$21,'8.1'!$F$21)</c:f>
              <c:numCache>
                <c:formatCode>#,##0.0</c:formatCode>
                <c:ptCount val="3"/>
                <c:pt idx="0">
                  <c:v>0</c:v>
                </c:pt>
                <c:pt idx="1">
                  <c:v>0</c:v>
                </c:pt>
                <c:pt idx="2">
                  <c:v>0</c:v>
                </c:pt>
              </c:numCache>
            </c:numRef>
          </c:val>
        </c:ser>
        <c:ser>
          <c:idx val="13"/>
          <c:order val="13"/>
          <c:tx>
            <c:strRef>
              <c:f>'8.1'!$A$22</c:f>
              <c:strCache>
                <c:ptCount val="1"/>
                <c:pt idx="0">
                  <c:v>Ostatní</c:v>
                </c:pt>
              </c:strCache>
            </c:strRef>
          </c:tx>
          <c:invertIfNegative val="0"/>
          <c:cat>
            <c:strRef>
              <c:f>'8.1'!$B$2:$D$2</c:f>
              <c:strCache>
                <c:ptCount val="3"/>
                <c:pt idx="0">
                  <c:v>Červenec</c:v>
                </c:pt>
                <c:pt idx="1">
                  <c:v>Srpen</c:v>
                </c:pt>
                <c:pt idx="2">
                  <c:v>Září</c:v>
                </c:pt>
              </c:strCache>
            </c:strRef>
          </c:cat>
          <c:val>
            <c:numRef>
              <c:f>('8.1'!$B$22,'8.1'!$D$22,'8.1'!$F$22)</c:f>
              <c:numCache>
                <c:formatCode>#,##0.0</c:formatCode>
                <c:ptCount val="3"/>
                <c:pt idx="0">
                  <c:v>0</c:v>
                </c:pt>
                <c:pt idx="1">
                  <c:v>0</c:v>
                </c:pt>
                <c:pt idx="2">
                  <c:v>0</c:v>
                </c:pt>
              </c:numCache>
            </c:numRef>
          </c:val>
        </c:ser>
        <c:ser>
          <c:idx val="14"/>
          <c:order val="14"/>
          <c:tx>
            <c:strRef>
              <c:f>'8.1'!$A$23</c:f>
              <c:strCache>
                <c:ptCount val="1"/>
                <c:pt idx="0">
                  <c:v>Topné oleje</c:v>
                </c:pt>
              </c:strCache>
            </c:strRef>
          </c:tx>
          <c:invertIfNegative val="0"/>
          <c:cat>
            <c:strRef>
              <c:f>'8.1'!$B$2:$D$2</c:f>
              <c:strCache>
                <c:ptCount val="3"/>
                <c:pt idx="0">
                  <c:v>Červenec</c:v>
                </c:pt>
                <c:pt idx="1">
                  <c:v>Srpen</c:v>
                </c:pt>
                <c:pt idx="2">
                  <c:v>Září</c:v>
                </c:pt>
              </c:strCache>
            </c:strRef>
          </c:cat>
          <c:val>
            <c:numRef>
              <c:f>('8.1'!$B$23,'8.1'!$D$23,'8.1'!$F$23)</c:f>
              <c:numCache>
                <c:formatCode>#,##0.0</c:formatCode>
                <c:ptCount val="3"/>
                <c:pt idx="0">
                  <c:v>0</c:v>
                </c:pt>
                <c:pt idx="1">
                  <c:v>0</c:v>
                </c:pt>
                <c:pt idx="2">
                  <c:v>0</c:v>
                </c:pt>
              </c:numCache>
            </c:numRef>
          </c:val>
        </c:ser>
        <c:ser>
          <c:idx val="15"/>
          <c:order val="15"/>
          <c:tx>
            <c:strRef>
              <c:f>'8.1'!$A$24</c:f>
              <c:strCache>
                <c:ptCount val="1"/>
                <c:pt idx="0">
                  <c:v>Zemní plyn</c:v>
                </c:pt>
              </c:strCache>
            </c:strRef>
          </c:tx>
          <c:invertIfNegative val="0"/>
          <c:cat>
            <c:strRef>
              <c:f>'8.1'!$B$2:$D$2</c:f>
              <c:strCache>
                <c:ptCount val="3"/>
                <c:pt idx="0">
                  <c:v>Červenec</c:v>
                </c:pt>
                <c:pt idx="1">
                  <c:v>Srpen</c:v>
                </c:pt>
                <c:pt idx="2">
                  <c:v>Září</c:v>
                </c:pt>
              </c:strCache>
            </c:strRef>
          </c:cat>
          <c:val>
            <c:numRef>
              <c:f>('8.1'!$B$24,'8.1'!$D$24,'8.1'!$F$24)</c:f>
              <c:numCache>
                <c:formatCode>#,##0.0</c:formatCode>
                <c:ptCount val="3"/>
                <c:pt idx="0">
                  <c:v>150626.05400000003</c:v>
                </c:pt>
                <c:pt idx="1">
                  <c:v>75327.847000000009</c:v>
                </c:pt>
                <c:pt idx="2">
                  <c:v>111014.819</c:v>
                </c:pt>
              </c:numCache>
            </c:numRef>
          </c:val>
        </c:ser>
        <c:dLbls>
          <c:showLegendKey val="0"/>
          <c:showVal val="0"/>
          <c:showCatName val="0"/>
          <c:showSerName val="0"/>
          <c:showPercent val="0"/>
          <c:showBubbleSize val="0"/>
        </c:dLbls>
        <c:gapWidth val="150"/>
        <c:overlap val="100"/>
        <c:axId val="212290176"/>
        <c:axId val="212296064"/>
      </c:barChart>
      <c:catAx>
        <c:axId val="212290176"/>
        <c:scaling>
          <c:orientation val="minMax"/>
        </c:scaling>
        <c:delete val="0"/>
        <c:axPos val="b"/>
        <c:numFmt formatCode="General" sourceLinked="1"/>
        <c:majorTickMark val="none"/>
        <c:minorTickMark val="none"/>
        <c:tickLblPos val="nextTo"/>
        <c:txPr>
          <a:bodyPr/>
          <a:lstStyle/>
          <a:p>
            <a:pPr>
              <a:defRPr sz="900"/>
            </a:pPr>
            <a:endParaRPr lang="cs-CZ"/>
          </a:p>
        </c:txPr>
        <c:crossAx val="212296064"/>
        <c:crosses val="autoZero"/>
        <c:auto val="1"/>
        <c:lblAlgn val="ctr"/>
        <c:lblOffset val="100"/>
        <c:noMultiLvlLbl val="0"/>
      </c:catAx>
      <c:valAx>
        <c:axId val="212296064"/>
        <c:scaling>
          <c:orientation val="minMax"/>
          <c:max val="4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2290176"/>
        <c:crosses val="autoZero"/>
        <c:crossBetween val="between"/>
        <c:majorUnit val="100000"/>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'8.2'!$M$9:$M$24</c:f>
              <c:numCache>
                <c:formatCode>0.0%</c:formatCode>
                <c:ptCount val="16"/>
              </c:numCache>
            </c:numRef>
          </c:cat>
          <c:val>
            <c:numRef>
              <c:f>'8.2'!$M$9:$M$24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'8.2'!$M$26:$M$33</c:f>
              <c:numCache>
                <c:formatCode>#,##0.0</c:formatCode>
                <c:ptCount val="8"/>
              </c:numCache>
            </c:numRef>
          </c:cat>
          <c:val>
            <c:numRef>
              <c:f>'8.2'!$M$26:$M$33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'8.2'!$A$26</c:f>
              <c:strCache>
                <c:ptCount val="1"/>
                <c:pt idx="0">
                  <c:v>Průmysl</c:v>
                </c:pt>
              </c:strCache>
            </c:strRef>
          </c:tx>
          <c:invertIfNegative val="0"/>
          <c:cat>
            <c:strRef>
              <c:f>'8.2'!$B$2:$D$2</c:f>
              <c:strCache>
                <c:ptCount val="3"/>
                <c:pt idx="0">
                  <c:v>Červenec</c:v>
                </c:pt>
                <c:pt idx="1">
                  <c:v>Srpen</c:v>
                </c:pt>
                <c:pt idx="2">
                  <c:v>Září</c:v>
                </c:pt>
              </c:strCache>
            </c:strRef>
          </c:cat>
          <c:val>
            <c:numRef>
              <c:f>('8.2'!$B$26,'8.2'!$D$26,'8.2'!$F$26)</c:f>
              <c:numCache>
                <c:formatCode>#,##0.0</c:formatCode>
                <c:ptCount val="3"/>
                <c:pt idx="0">
                  <c:v>55457.411</c:v>
                </c:pt>
                <c:pt idx="1">
                  <c:v>53812.100000000006</c:v>
                </c:pt>
                <c:pt idx="2">
                  <c:v>56918.852999999996</c:v>
                </c:pt>
              </c:numCache>
            </c:numRef>
          </c:val>
        </c:ser>
        <c:ser>
          <c:idx val="1"/>
          <c:order val="1"/>
          <c:tx>
            <c:strRef>
              <c:f>'8.2'!$A$27</c:f>
              <c:strCache>
                <c:ptCount val="1"/>
                <c:pt idx="0">
                  <c:v>Energetika</c:v>
                </c:pt>
              </c:strCache>
            </c:strRef>
          </c:tx>
          <c:invertIfNegative val="0"/>
          <c:cat>
            <c:strRef>
              <c:f>'8.2'!$B$2:$D$2</c:f>
              <c:strCache>
                <c:ptCount val="3"/>
                <c:pt idx="0">
                  <c:v>Červenec</c:v>
                </c:pt>
                <c:pt idx="1">
                  <c:v>Srpen</c:v>
                </c:pt>
                <c:pt idx="2">
                  <c:v>Září</c:v>
                </c:pt>
              </c:strCache>
            </c:strRef>
          </c:cat>
          <c:val>
            <c:numRef>
              <c:f>('8.2'!$B$27,'8.2'!$D$27,'8.2'!$F$27)</c:f>
              <c:numCache>
                <c:formatCode>#,##0.0</c:formatCode>
                <c:ptCount val="3"/>
                <c:pt idx="0">
                  <c:v>645.85</c:v>
                </c:pt>
                <c:pt idx="1">
                  <c:v>644.58000000000004</c:v>
                </c:pt>
                <c:pt idx="2">
                  <c:v>992.17</c:v>
                </c:pt>
              </c:numCache>
            </c:numRef>
          </c:val>
        </c:ser>
        <c:ser>
          <c:idx val="2"/>
          <c:order val="2"/>
          <c:tx>
            <c:strRef>
              <c:f>'8.2'!$A$28</c:f>
              <c:strCache>
                <c:ptCount val="1"/>
                <c:pt idx="0">
                  <c:v>Doprava</c:v>
                </c:pt>
              </c:strCache>
            </c:strRef>
          </c:tx>
          <c:invertIfNegative val="0"/>
          <c:cat>
            <c:strRef>
              <c:f>'8.2'!$B$2:$D$2</c:f>
              <c:strCache>
                <c:ptCount val="3"/>
                <c:pt idx="0">
                  <c:v>Červenec</c:v>
                </c:pt>
                <c:pt idx="1">
                  <c:v>Srpen</c:v>
                </c:pt>
                <c:pt idx="2">
                  <c:v>Září</c:v>
                </c:pt>
              </c:strCache>
            </c:strRef>
          </c:cat>
          <c:val>
            <c:numRef>
              <c:f>('8.2'!$B$28,'8.2'!$D$28,'8.2'!$F$28)</c:f>
              <c:numCache>
                <c:formatCode>#,##0.0</c:formatCode>
                <c:ptCount val="3"/>
                <c:pt idx="0">
                  <c:v>172.536</c:v>
                </c:pt>
                <c:pt idx="1">
                  <c:v>109.89099999999999</c:v>
                </c:pt>
                <c:pt idx="2">
                  <c:v>391.76800000000003</c:v>
                </c:pt>
              </c:numCache>
            </c:numRef>
          </c:val>
        </c:ser>
        <c:ser>
          <c:idx val="3"/>
          <c:order val="3"/>
          <c:tx>
            <c:strRef>
              <c:f>'8.2'!$A$29</c:f>
              <c:strCache>
                <c:ptCount val="1"/>
                <c:pt idx="0">
                  <c:v>Stavebnictví</c:v>
                </c:pt>
              </c:strCache>
            </c:strRef>
          </c:tx>
          <c:invertIfNegative val="0"/>
          <c:cat>
            <c:strRef>
              <c:f>'8.2'!$B$2:$D$2</c:f>
              <c:strCache>
                <c:ptCount val="3"/>
                <c:pt idx="0">
                  <c:v>Červenec</c:v>
                </c:pt>
                <c:pt idx="1">
                  <c:v>Srpen</c:v>
                </c:pt>
                <c:pt idx="2">
                  <c:v>Září</c:v>
                </c:pt>
              </c:strCache>
            </c:strRef>
          </c:cat>
          <c:val>
            <c:numRef>
              <c:f>('8.2'!$B$29,'8.2'!$D$29,'8.2'!$F$29)</c:f>
              <c:numCache>
                <c:formatCode>#,##0.0</c:formatCode>
                <c:ptCount val="3"/>
                <c:pt idx="0">
                  <c:v>154.91899999999998</c:v>
                </c:pt>
                <c:pt idx="1">
                  <c:v>146.13499999999999</c:v>
                </c:pt>
                <c:pt idx="2">
                  <c:v>145.785</c:v>
                </c:pt>
              </c:numCache>
            </c:numRef>
          </c:val>
        </c:ser>
        <c:ser>
          <c:idx val="4"/>
          <c:order val="4"/>
          <c:tx>
            <c:strRef>
              <c:f>'8.2'!$A$30</c:f>
              <c:strCache>
                <c:ptCount val="1"/>
                <c:pt idx="0">
                  <c:v>Zemědělství a lesnictví</c:v>
                </c:pt>
              </c:strCache>
            </c:strRef>
          </c:tx>
          <c:invertIfNegative val="0"/>
          <c:cat>
            <c:strRef>
              <c:f>'8.2'!$B$2:$D$2</c:f>
              <c:strCache>
                <c:ptCount val="3"/>
                <c:pt idx="0">
                  <c:v>Červenec</c:v>
                </c:pt>
                <c:pt idx="1">
                  <c:v>Srpen</c:v>
                </c:pt>
                <c:pt idx="2">
                  <c:v>Září</c:v>
                </c:pt>
              </c:strCache>
            </c:strRef>
          </c:cat>
          <c:val>
            <c:numRef>
              <c:f>('8.2'!$B$30,'8.2'!$D$30,'8.2'!$F$30)</c:f>
              <c:numCache>
                <c:formatCode>#,##0.0</c:formatCode>
                <c:ptCount val="3"/>
                <c:pt idx="0">
                  <c:v>471.56</c:v>
                </c:pt>
                <c:pt idx="1">
                  <c:v>529.08999999999992</c:v>
                </c:pt>
                <c:pt idx="2">
                  <c:v>706.55</c:v>
                </c:pt>
              </c:numCache>
            </c:numRef>
          </c:val>
        </c:ser>
        <c:ser>
          <c:idx val="5"/>
          <c:order val="5"/>
          <c:tx>
            <c:strRef>
              <c:f>'8.2'!$A$31</c:f>
              <c:strCache>
                <c:ptCount val="1"/>
                <c:pt idx="0">
                  <c:v>Domácnosti</c:v>
                </c:pt>
              </c:strCache>
            </c:strRef>
          </c:tx>
          <c:invertIfNegative val="0"/>
          <c:cat>
            <c:strRef>
              <c:f>'8.2'!$B$2:$D$2</c:f>
              <c:strCache>
                <c:ptCount val="3"/>
                <c:pt idx="0">
                  <c:v>Červenec</c:v>
                </c:pt>
                <c:pt idx="1">
                  <c:v>Srpen</c:v>
                </c:pt>
                <c:pt idx="2">
                  <c:v>Září</c:v>
                </c:pt>
              </c:strCache>
            </c:strRef>
          </c:cat>
          <c:val>
            <c:numRef>
              <c:f>('8.2'!$B$31,'8.2'!$D$31,'8.2'!$F$31)</c:f>
              <c:numCache>
                <c:formatCode>#,##0.0</c:formatCode>
                <c:ptCount val="3"/>
                <c:pt idx="0">
                  <c:v>44573.40600000001</c:v>
                </c:pt>
                <c:pt idx="1">
                  <c:v>41568.214999999997</c:v>
                </c:pt>
                <c:pt idx="2">
                  <c:v>65114.675000000003</c:v>
                </c:pt>
              </c:numCache>
            </c:numRef>
          </c:val>
        </c:ser>
        <c:ser>
          <c:idx val="6"/>
          <c:order val="6"/>
          <c:tx>
            <c:strRef>
              <c:f>'8.2'!$A$32</c:f>
              <c:strCache>
                <c:ptCount val="1"/>
                <c:pt idx="0">
                  <c:v>Obchod, služby, školství, zdravotnictví</c:v>
                </c:pt>
              </c:strCache>
            </c:strRef>
          </c:tx>
          <c:invertIfNegative val="0"/>
          <c:cat>
            <c:strRef>
              <c:f>'8.2'!$B$2:$D$2</c:f>
              <c:strCache>
                <c:ptCount val="3"/>
                <c:pt idx="0">
                  <c:v>Červenec</c:v>
                </c:pt>
                <c:pt idx="1">
                  <c:v>Srpen</c:v>
                </c:pt>
                <c:pt idx="2">
                  <c:v>Září</c:v>
                </c:pt>
              </c:strCache>
            </c:strRef>
          </c:cat>
          <c:val>
            <c:numRef>
              <c:f>('8.2'!$B$32,'8.2'!$D$32,'8.2'!$F$32)</c:f>
              <c:numCache>
                <c:formatCode>#,##0.0</c:formatCode>
                <c:ptCount val="3"/>
                <c:pt idx="0">
                  <c:v>47326.737999999998</c:v>
                </c:pt>
                <c:pt idx="1">
                  <c:v>45500.411999999997</c:v>
                </c:pt>
                <c:pt idx="2">
                  <c:v>59235.541000000005</c:v>
                </c:pt>
              </c:numCache>
            </c:numRef>
          </c:val>
        </c:ser>
        <c:ser>
          <c:idx val="7"/>
          <c:order val="7"/>
          <c:tx>
            <c:strRef>
              <c:f>'8.2'!$A$33</c:f>
              <c:strCache>
                <c:ptCount val="1"/>
                <c:pt idx="0">
                  <c:v>Ostatní</c:v>
                </c:pt>
              </c:strCache>
            </c:strRef>
          </c:tx>
          <c:invertIfNegative val="0"/>
          <c:cat>
            <c:strRef>
              <c:f>'8.2'!$B$2:$D$2</c:f>
              <c:strCache>
                <c:ptCount val="3"/>
                <c:pt idx="0">
                  <c:v>Červenec</c:v>
                </c:pt>
                <c:pt idx="1">
                  <c:v>Srpen</c:v>
                </c:pt>
                <c:pt idx="2">
                  <c:v>Září</c:v>
                </c:pt>
              </c:strCache>
            </c:strRef>
          </c:cat>
          <c:val>
            <c:numRef>
              <c:f>('8.2'!$B$33,'8.2'!$D$33,'8.2'!$F$33)</c:f>
              <c:numCache>
                <c:formatCode>#,##0.0</c:formatCode>
                <c:ptCount val="3"/>
                <c:pt idx="0">
                  <c:v>2252.2189999999996</c:v>
                </c:pt>
                <c:pt idx="1">
                  <c:v>2043.2029999999997</c:v>
                </c:pt>
                <c:pt idx="2">
                  <c:v>3441.81</c:v>
                </c:pt>
              </c:numCache>
            </c:numRef>
          </c:val>
        </c:ser>
        <c:dLbls>
          <c:showLegendKey val="0"/>
          <c:showVal val="0"/>
          <c:showCatName val="0"/>
          <c:showSerName val="0"/>
          <c:showPercent val="0"/>
          <c:showBubbleSize val="0"/>
        </c:dLbls>
        <c:gapWidth val="150"/>
        <c:overlap val="100"/>
        <c:axId val="212318080"/>
        <c:axId val="212319616"/>
      </c:barChart>
      <c:catAx>
        <c:axId val="212318080"/>
        <c:scaling>
          <c:orientation val="minMax"/>
        </c:scaling>
        <c:delete val="0"/>
        <c:axPos val="b"/>
        <c:numFmt formatCode="General" sourceLinked="1"/>
        <c:majorTickMark val="none"/>
        <c:minorTickMark val="none"/>
        <c:tickLblPos val="nextTo"/>
        <c:txPr>
          <a:bodyPr/>
          <a:lstStyle/>
          <a:p>
            <a:pPr>
              <a:defRPr sz="900"/>
            </a:pPr>
            <a:endParaRPr lang="cs-CZ"/>
          </a:p>
        </c:txPr>
        <c:crossAx val="212319616"/>
        <c:crosses val="autoZero"/>
        <c:auto val="1"/>
        <c:lblAlgn val="ctr"/>
        <c:lblOffset val="100"/>
        <c:noMultiLvlLbl val="0"/>
      </c:catAx>
      <c:valAx>
        <c:axId val="212319616"/>
        <c:scaling>
          <c:orientation val="minMax"/>
          <c:max val="2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12318080"/>
        <c:crosses val="autoZero"/>
        <c:crossBetween val="between"/>
        <c:majorUnit val="5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'8.2'!$G$38</c:f>
              <c:strCache>
                <c:ptCount val="1"/>
                <c:pt idx="0">
                  <c:v>dodávkách ČR</c:v>
                </c:pt>
              </c:strCache>
            </c:strRef>
          </c:tx>
          <c:invertIfNegative val="0"/>
          <c:val>
            <c:numRef>
              <c:f>'8.2'!$H$38</c:f>
              <c:numCache>
                <c:formatCode>0.0%</c:formatCode>
                <c:ptCount val="1"/>
                <c:pt idx="0">
                  <c:v>5.6023782845509879E-2</c:v>
                </c:pt>
              </c:numCache>
            </c:numRef>
          </c:val>
        </c:ser>
        <c:ser>
          <c:idx val="1"/>
          <c:order val="1"/>
          <c:tx>
            <c:strRef>
              <c:f>'8.2'!$G$37</c:f>
              <c:strCache>
                <c:ptCount val="1"/>
                <c:pt idx="0">
                  <c:v>výrobě</c:v>
                </c:pt>
              </c:strCache>
            </c:strRef>
          </c:tx>
          <c:invertIfNegative val="0"/>
          <c:val>
            <c:numRef>
              <c:f>'8.2'!$H$37</c:f>
              <c:numCache>
                <c:formatCode>0.0%</c:formatCode>
                <c:ptCount val="1"/>
                <c:pt idx="0">
                  <c:v>4.083505790105553E-2</c:v>
                </c:pt>
              </c:numCache>
            </c:numRef>
          </c:val>
        </c:ser>
        <c:ser>
          <c:idx val="0"/>
          <c:order val="2"/>
          <c:tx>
            <c:strRef>
              <c:f>'8.2'!$G$36</c:f>
              <c:strCache>
                <c:ptCount val="1"/>
                <c:pt idx="0">
                  <c:v>instalovaném výkonu</c:v>
                </c:pt>
              </c:strCache>
            </c:strRef>
          </c:tx>
          <c:invertIfNegative val="0"/>
          <c:val>
            <c:numRef>
              <c:f>'8.2'!$H$36</c:f>
              <c:numCache>
                <c:formatCode>0.0%</c:formatCode>
                <c:ptCount val="1"/>
                <c:pt idx="0">
                  <c:v>0.13181141278125225</c:v>
                </c:pt>
              </c:numCache>
            </c:numRef>
          </c:val>
        </c:ser>
        <c:dLbls>
          <c:showLegendKey val="0"/>
          <c:showVal val="0"/>
          <c:showCatName val="0"/>
          <c:showSerName val="0"/>
          <c:showPercent val="0"/>
          <c:showBubbleSize val="0"/>
        </c:dLbls>
        <c:gapWidth val="150"/>
        <c:axId val="206320384"/>
        <c:axId val="206321920"/>
      </c:barChart>
      <c:catAx>
        <c:axId val="206320384"/>
        <c:scaling>
          <c:orientation val="minMax"/>
        </c:scaling>
        <c:delete val="1"/>
        <c:axPos val="l"/>
        <c:numFmt formatCode="0.0%" sourceLinked="1"/>
        <c:majorTickMark val="none"/>
        <c:minorTickMark val="none"/>
        <c:tickLblPos val="nextTo"/>
        <c:crossAx val="206321920"/>
        <c:crosses val="autoZero"/>
        <c:auto val="1"/>
        <c:lblAlgn val="ctr"/>
        <c:lblOffset val="100"/>
        <c:noMultiLvlLbl val="0"/>
      </c:catAx>
      <c:valAx>
        <c:axId val="2063219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6320384"/>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'8.2'!$A$9</c:f>
              <c:strCache>
                <c:ptCount val="1"/>
                <c:pt idx="0">
                  <c:v>Biomasa</c:v>
                </c:pt>
              </c:strCache>
            </c:strRef>
          </c:tx>
          <c:invertIfNegative val="0"/>
          <c:cat>
            <c:strRef>
              <c:f>'8.2'!$B$2:$D$2</c:f>
              <c:strCache>
                <c:ptCount val="3"/>
                <c:pt idx="0">
                  <c:v>Červenec</c:v>
                </c:pt>
                <c:pt idx="1">
                  <c:v>Srpen</c:v>
                </c:pt>
                <c:pt idx="2">
                  <c:v>Září</c:v>
                </c:pt>
              </c:strCache>
            </c:strRef>
          </c:cat>
          <c:val>
            <c:numRef>
              <c:f>('8.2'!$B$9,'8.2'!$D$9,'8.2'!$F$9)</c:f>
              <c:numCache>
                <c:formatCode>#,##0.0</c:formatCode>
                <c:ptCount val="3"/>
                <c:pt idx="0">
                  <c:v>45417.414000000004</c:v>
                </c:pt>
                <c:pt idx="1">
                  <c:v>42748.823000000004</c:v>
                </c:pt>
                <c:pt idx="2">
                  <c:v>57172.751000000004</c:v>
                </c:pt>
              </c:numCache>
            </c:numRef>
          </c:val>
        </c:ser>
        <c:ser>
          <c:idx val="1"/>
          <c:order val="1"/>
          <c:tx>
            <c:strRef>
              <c:f>'8.2'!$A$10</c:f>
              <c:strCache>
                <c:ptCount val="1"/>
                <c:pt idx="0">
                  <c:v>Bioplyn</c:v>
                </c:pt>
              </c:strCache>
            </c:strRef>
          </c:tx>
          <c:invertIfNegative val="0"/>
          <c:cat>
            <c:strRef>
              <c:f>'8.2'!$B$2:$D$2</c:f>
              <c:strCache>
                <c:ptCount val="3"/>
                <c:pt idx="0">
                  <c:v>Červenec</c:v>
                </c:pt>
                <c:pt idx="1">
                  <c:v>Srpen</c:v>
                </c:pt>
                <c:pt idx="2">
                  <c:v>Září</c:v>
                </c:pt>
              </c:strCache>
            </c:strRef>
          </c:cat>
          <c:val>
            <c:numRef>
              <c:f>('8.2'!$B$10,'8.2'!$D$10,'8.2'!$F$10)</c:f>
              <c:numCache>
                <c:formatCode>#,##0.0</c:formatCode>
                <c:ptCount val="3"/>
                <c:pt idx="0">
                  <c:v>3018.9939999999997</c:v>
                </c:pt>
                <c:pt idx="1">
                  <c:v>2846.2559999999999</c:v>
                </c:pt>
                <c:pt idx="2">
                  <c:v>3505.1279999999997</c:v>
                </c:pt>
              </c:numCache>
            </c:numRef>
          </c:val>
        </c:ser>
        <c:ser>
          <c:idx val="2"/>
          <c:order val="2"/>
          <c:tx>
            <c:strRef>
              <c:f>'8.2'!$A$11</c:f>
              <c:strCache>
                <c:ptCount val="1"/>
                <c:pt idx="0">
                  <c:v>Černé uhlí</c:v>
                </c:pt>
              </c:strCache>
            </c:strRef>
          </c:tx>
          <c:invertIfNegative val="0"/>
          <c:cat>
            <c:strRef>
              <c:f>'8.2'!$B$2:$D$2</c:f>
              <c:strCache>
                <c:ptCount val="3"/>
                <c:pt idx="0">
                  <c:v>Červenec</c:v>
                </c:pt>
                <c:pt idx="1">
                  <c:v>Srpen</c:v>
                </c:pt>
                <c:pt idx="2">
                  <c:v>Září</c:v>
                </c:pt>
              </c:strCache>
            </c:strRef>
          </c:cat>
          <c:val>
            <c:numRef>
              <c:f>('8.2'!$B$11,'8.2'!$D$11,'8.2'!$F$11)</c:f>
              <c:numCache>
                <c:formatCode>#,##0.0</c:formatCode>
                <c:ptCount val="3"/>
                <c:pt idx="0">
                  <c:v>0</c:v>
                </c:pt>
                <c:pt idx="1">
                  <c:v>0</c:v>
                </c:pt>
                <c:pt idx="2">
                  <c:v>0</c:v>
                </c:pt>
              </c:numCache>
            </c:numRef>
          </c:val>
        </c:ser>
        <c:ser>
          <c:idx val="3"/>
          <c:order val="3"/>
          <c:tx>
            <c:strRef>
              <c:f>'8.2'!$A$12</c:f>
              <c:strCache>
                <c:ptCount val="1"/>
                <c:pt idx="0">
                  <c:v>Elektrická energie</c:v>
                </c:pt>
              </c:strCache>
            </c:strRef>
          </c:tx>
          <c:invertIfNegative val="0"/>
          <c:cat>
            <c:strRef>
              <c:f>'8.2'!$B$2:$D$2</c:f>
              <c:strCache>
                <c:ptCount val="3"/>
                <c:pt idx="0">
                  <c:v>Červenec</c:v>
                </c:pt>
                <c:pt idx="1">
                  <c:v>Srpen</c:v>
                </c:pt>
                <c:pt idx="2">
                  <c:v>Září</c:v>
                </c:pt>
              </c:strCache>
            </c:strRef>
          </c:cat>
          <c:val>
            <c:numRef>
              <c:f>('8.2'!$B$12,'8.2'!$D$12,'8.2'!$F$12)</c:f>
              <c:numCache>
                <c:formatCode>#,##0.0</c:formatCode>
                <c:ptCount val="3"/>
                <c:pt idx="0">
                  <c:v>1.212</c:v>
                </c:pt>
                <c:pt idx="1">
                  <c:v>0.11799999999999999</c:v>
                </c:pt>
                <c:pt idx="2">
                  <c:v>0.41799999999999998</c:v>
                </c:pt>
              </c:numCache>
            </c:numRef>
          </c:val>
        </c:ser>
        <c:ser>
          <c:idx val="4"/>
          <c:order val="4"/>
          <c:tx>
            <c:strRef>
              <c:f>'8.2'!$A$13</c:f>
              <c:strCache>
                <c:ptCount val="1"/>
                <c:pt idx="0">
                  <c:v>Energie prostředí (tepelné čerpadlo)</c:v>
                </c:pt>
              </c:strCache>
            </c:strRef>
          </c:tx>
          <c:invertIfNegative val="0"/>
          <c:cat>
            <c:strRef>
              <c:f>'8.2'!$B$2:$D$2</c:f>
              <c:strCache>
                <c:ptCount val="3"/>
                <c:pt idx="0">
                  <c:v>Červenec</c:v>
                </c:pt>
                <c:pt idx="1">
                  <c:v>Srpen</c:v>
                </c:pt>
                <c:pt idx="2">
                  <c:v>Září</c:v>
                </c:pt>
              </c:strCache>
            </c:strRef>
          </c:cat>
          <c:val>
            <c:numRef>
              <c:f>('8.2'!$B$13,'8.2'!$D$13,'8.2'!$F$13)</c:f>
              <c:numCache>
                <c:formatCode>#,##0.0</c:formatCode>
                <c:ptCount val="3"/>
                <c:pt idx="0">
                  <c:v>0.45100000000000001</c:v>
                </c:pt>
                <c:pt idx="1">
                  <c:v>0.251</c:v>
                </c:pt>
                <c:pt idx="2">
                  <c:v>0.88800000000000001</c:v>
                </c:pt>
              </c:numCache>
            </c:numRef>
          </c:val>
        </c:ser>
        <c:ser>
          <c:idx val="5"/>
          <c:order val="5"/>
          <c:tx>
            <c:strRef>
              <c:f>'8.2'!$A$14</c:f>
              <c:strCache>
                <c:ptCount val="1"/>
                <c:pt idx="0">
                  <c:v>Energie Slunce (solární kolektor)</c:v>
                </c:pt>
              </c:strCache>
            </c:strRef>
          </c:tx>
          <c:invertIfNegative val="0"/>
          <c:cat>
            <c:strRef>
              <c:f>'8.2'!$B$2:$D$2</c:f>
              <c:strCache>
                <c:ptCount val="3"/>
                <c:pt idx="0">
                  <c:v>Červenec</c:v>
                </c:pt>
                <c:pt idx="1">
                  <c:v>Srpen</c:v>
                </c:pt>
                <c:pt idx="2">
                  <c:v>Září</c:v>
                </c:pt>
              </c:strCache>
            </c:strRef>
          </c:cat>
          <c:val>
            <c:numRef>
              <c:f>('8.2'!$B$14,'8.2'!$D$14,'8.2'!$F$14)</c:f>
              <c:numCache>
                <c:formatCode>#,##0.0</c:formatCode>
                <c:ptCount val="3"/>
                <c:pt idx="0">
                  <c:v>0</c:v>
                </c:pt>
                <c:pt idx="1">
                  <c:v>0</c:v>
                </c:pt>
                <c:pt idx="2">
                  <c:v>0</c:v>
                </c:pt>
              </c:numCache>
            </c:numRef>
          </c:val>
        </c:ser>
        <c:ser>
          <c:idx val="6"/>
          <c:order val="6"/>
          <c:tx>
            <c:strRef>
              <c:f>'8.2'!$A$15</c:f>
              <c:strCache>
                <c:ptCount val="1"/>
                <c:pt idx="0">
                  <c:v>Hnědé uhlí</c:v>
                </c:pt>
              </c:strCache>
            </c:strRef>
          </c:tx>
          <c:invertIfNegative val="0"/>
          <c:cat>
            <c:strRef>
              <c:f>'8.2'!$B$2:$D$2</c:f>
              <c:strCache>
                <c:ptCount val="3"/>
                <c:pt idx="0">
                  <c:v>Červenec</c:v>
                </c:pt>
                <c:pt idx="1">
                  <c:v>Srpen</c:v>
                </c:pt>
                <c:pt idx="2">
                  <c:v>Září</c:v>
                </c:pt>
              </c:strCache>
            </c:strRef>
          </c:cat>
          <c:val>
            <c:numRef>
              <c:f>('8.2'!$B$15,'8.2'!$D$15,'8.2'!$F$15)</c:f>
              <c:numCache>
                <c:formatCode>#,##0.0</c:formatCode>
                <c:ptCount val="3"/>
                <c:pt idx="0">
                  <c:v>90937.676999999996</c:v>
                </c:pt>
                <c:pt idx="1">
                  <c:v>86703.099000000002</c:v>
                </c:pt>
                <c:pt idx="2">
                  <c:v>115955.902</c:v>
                </c:pt>
              </c:numCache>
            </c:numRef>
          </c:val>
        </c:ser>
        <c:ser>
          <c:idx val="7"/>
          <c:order val="7"/>
          <c:tx>
            <c:strRef>
              <c:f>'8.2'!$A$16</c:f>
              <c:strCache>
                <c:ptCount val="1"/>
                <c:pt idx="0">
                  <c:v>Jaderné palivo</c:v>
                </c:pt>
              </c:strCache>
            </c:strRef>
          </c:tx>
          <c:invertIfNegative val="0"/>
          <c:cat>
            <c:strRef>
              <c:f>'8.2'!$B$2:$D$2</c:f>
              <c:strCache>
                <c:ptCount val="3"/>
                <c:pt idx="0">
                  <c:v>Červenec</c:v>
                </c:pt>
                <c:pt idx="1">
                  <c:v>Srpen</c:v>
                </c:pt>
                <c:pt idx="2">
                  <c:v>Září</c:v>
                </c:pt>
              </c:strCache>
            </c:strRef>
          </c:cat>
          <c:val>
            <c:numRef>
              <c:f>('8.2'!$B$16,'8.2'!$D$16,'8.2'!$F$16)</c:f>
              <c:numCache>
                <c:formatCode>#,##0.0</c:formatCode>
                <c:ptCount val="3"/>
                <c:pt idx="0">
                  <c:v>4952.72</c:v>
                </c:pt>
                <c:pt idx="1">
                  <c:v>4958.34</c:v>
                </c:pt>
                <c:pt idx="2">
                  <c:v>6793.65</c:v>
                </c:pt>
              </c:numCache>
            </c:numRef>
          </c:val>
        </c:ser>
        <c:ser>
          <c:idx val="8"/>
          <c:order val="8"/>
          <c:tx>
            <c:strRef>
              <c:f>'8.2'!$A$17</c:f>
              <c:strCache>
                <c:ptCount val="1"/>
                <c:pt idx="0">
                  <c:v>Koks</c:v>
                </c:pt>
              </c:strCache>
            </c:strRef>
          </c:tx>
          <c:invertIfNegative val="0"/>
          <c:cat>
            <c:strRef>
              <c:f>'8.2'!$B$2:$D$2</c:f>
              <c:strCache>
                <c:ptCount val="3"/>
                <c:pt idx="0">
                  <c:v>Červenec</c:v>
                </c:pt>
                <c:pt idx="1">
                  <c:v>Srpen</c:v>
                </c:pt>
                <c:pt idx="2">
                  <c:v>Září</c:v>
                </c:pt>
              </c:strCache>
            </c:strRef>
          </c:cat>
          <c:val>
            <c:numRef>
              <c:f>('8.2'!$B$17,'8.2'!$D$17,'8.2'!$F$17)</c:f>
              <c:numCache>
                <c:formatCode>#,##0.0</c:formatCode>
                <c:ptCount val="3"/>
                <c:pt idx="0">
                  <c:v>0</c:v>
                </c:pt>
                <c:pt idx="1">
                  <c:v>0</c:v>
                </c:pt>
                <c:pt idx="2">
                  <c:v>0</c:v>
                </c:pt>
              </c:numCache>
            </c:numRef>
          </c:val>
        </c:ser>
        <c:ser>
          <c:idx val="9"/>
          <c:order val="9"/>
          <c:tx>
            <c:strRef>
              <c:f>'8.2'!$A$18</c:f>
              <c:strCache>
                <c:ptCount val="1"/>
                <c:pt idx="0">
                  <c:v>Odpadní teplo</c:v>
                </c:pt>
              </c:strCache>
            </c:strRef>
          </c:tx>
          <c:invertIfNegative val="0"/>
          <c:cat>
            <c:strRef>
              <c:f>'8.2'!$B$2:$D$2</c:f>
              <c:strCache>
                <c:ptCount val="3"/>
                <c:pt idx="0">
                  <c:v>Červenec</c:v>
                </c:pt>
                <c:pt idx="1">
                  <c:v>Srpen</c:v>
                </c:pt>
                <c:pt idx="2">
                  <c:v>Září</c:v>
                </c:pt>
              </c:strCache>
            </c:strRef>
          </c:cat>
          <c:val>
            <c:numRef>
              <c:f>('8.2'!$B$18,'8.2'!$D$18,'8.2'!$F$18)</c:f>
              <c:numCache>
                <c:formatCode>#,##0.0</c:formatCode>
                <c:ptCount val="3"/>
                <c:pt idx="0">
                  <c:v>0</c:v>
                </c:pt>
                <c:pt idx="1">
                  <c:v>0</c:v>
                </c:pt>
                <c:pt idx="2">
                  <c:v>0</c:v>
                </c:pt>
              </c:numCache>
            </c:numRef>
          </c:val>
        </c:ser>
        <c:ser>
          <c:idx val="10"/>
          <c:order val="10"/>
          <c:tx>
            <c:strRef>
              <c:f>'8.2'!$A$19</c:f>
              <c:strCache>
                <c:ptCount val="1"/>
                <c:pt idx="0">
                  <c:v>Ostatní kapalná paliva</c:v>
                </c:pt>
              </c:strCache>
            </c:strRef>
          </c:tx>
          <c:invertIfNegative val="0"/>
          <c:cat>
            <c:strRef>
              <c:f>'8.2'!$B$2:$D$2</c:f>
              <c:strCache>
                <c:ptCount val="3"/>
                <c:pt idx="0">
                  <c:v>Červenec</c:v>
                </c:pt>
                <c:pt idx="1">
                  <c:v>Srpen</c:v>
                </c:pt>
                <c:pt idx="2">
                  <c:v>Září</c:v>
                </c:pt>
              </c:strCache>
            </c:strRef>
          </c:cat>
          <c:val>
            <c:numRef>
              <c:f>('8.2'!$B$19,'8.2'!$D$19,'8.2'!$F$19)</c:f>
              <c:numCache>
                <c:formatCode>#,##0.0</c:formatCode>
                <c:ptCount val="3"/>
                <c:pt idx="0">
                  <c:v>7050</c:v>
                </c:pt>
                <c:pt idx="1">
                  <c:v>0</c:v>
                </c:pt>
                <c:pt idx="2">
                  <c:v>0</c:v>
                </c:pt>
              </c:numCache>
            </c:numRef>
          </c:val>
        </c:ser>
        <c:ser>
          <c:idx val="11"/>
          <c:order val="11"/>
          <c:tx>
            <c:strRef>
              <c:f>'8.2'!$A$20</c:f>
              <c:strCache>
                <c:ptCount val="1"/>
                <c:pt idx="0">
                  <c:v>Ostatní pevná paliva</c:v>
                </c:pt>
              </c:strCache>
            </c:strRef>
          </c:tx>
          <c:invertIfNegative val="0"/>
          <c:cat>
            <c:strRef>
              <c:f>'8.2'!$B$2:$D$2</c:f>
              <c:strCache>
                <c:ptCount val="3"/>
                <c:pt idx="0">
                  <c:v>Červenec</c:v>
                </c:pt>
                <c:pt idx="1">
                  <c:v>Srpen</c:v>
                </c:pt>
                <c:pt idx="2">
                  <c:v>Září</c:v>
                </c:pt>
              </c:strCache>
            </c:strRef>
          </c:cat>
          <c:val>
            <c:numRef>
              <c:f>('8.2'!$B$20,'8.2'!$D$20,'8.2'!$F$20)</c:f>
              <c:numCache>
                <c:formatCode>#,##0.0</c:formatCode>
                <c:ptCount val="3"/>
                <c:pt idx="0">
                  <c:v>910</c:v>
                </c:pt>
                <c:pt idx="1">
                  <c:v>320</c:v>
                </c:pt>
                <c:pt idx="2">
                  <c:v>960</c:v>
                </c:pt>
              </c:numCache>
            </c:numRef>
          </c:val>
        </c:ser>
        <c:ser>
          <c:idx val="12"/>
          <c:order val="12"/>
          <c:tx>
            <c:strRef>
              <c:f>'8.2'!$A$21</c:f>
              <c:strCache>
                <c:ptCount val="1"/>
                <c:pt idx="0">
                  <c:v>Ostatní plyny</c:v>
                </c:pt>
              </c:strCache>
            </c:strRef>
          </c:tx>
          <c:invertIfNegative val="0"/>
          <c:cat>
            <c:strRef>
              <c:f>'8.2'!$B$2:$D$2</c:f>
              <c:strCache>
                <c:ptCount val="3"/>
                <c:pt idx="0">
                  <c:v>Červenec</c:v>
                </c:pt>
                <c:pt idx="1">
                  <c:v>Srpen</c:v>
                </c:pt>
                <c:pt idx="2">
                  <c:v>Září</c:v>
                </c:pt>
              </c:strCache>
            </c:strRef>
          </c:cat>
          <c:val>
            <c:numRef>
              <c:f>('8.2'!$B$21,'8.2'!$D$21,'8.2'!$F$21)</c:f>
              <c:numCache>
                <c:formatCode>#,##0.0</c:formatCode>
                <c:ptCount val="3"/>
                <c:pt idx="0">
                  <c:v>25.797999999999998</c:v>
                </c:pt>
                <c:pt idx="1">
                  <c:v>24.574999999999999</c:v>
                </c:pt>
                <c:pt idx="2">
                  <c:v>32.212000000000003</c:v>
                </c:pt>
              </c:numCache>
            </c:numRef>
          </c:val>
        </c:ser>
        <c:ser>
          <c:idx val="13"/>
          <c:order val="13"/>
          <c:tx>
            <c:strRef>
              <c:f>'8.2'!$A$22</c:f>
              <c:strCache>
                <c:ptCount val="1"/>
                <c:pt idx="0">
                  <c:v>Ostatní</c:v>
                </c:pt>
              </c:strCache>
            </c:strRef>
          </c:tx>
          <c:invertIfNegative val="0"/>
          <c:cat>
            <c:strRef>
              <c:f>'8.2'!$B$2:$D$2</c:f>
              <c:strCache>
                <c:ptCount val="3"/>
                <c:pt idx="0">
                  <c:v>Červenec</c:v>
                </c:pt>
                <c:pt idx="1">
                  <c:v>Srpen</c:v>
                </c:pt>
                <c:pt idx="2">
                  <c:v>Září</c:v>
                </c:pt>
              </c:strCache>
            </c:strRef>
          </c:cat>
          <c:val>
            <c:numRef>
              <c:f>('8.2'!$B$22,'8.2'!$D$22,'8.2'!$F$22)</c:f>
              <c:numCache>
                <c:formatCode>#,##0.0</c:formatCode>
                <c:ptCount val="3"/>
                <c:pt idx="0">
                  <c:v>0</c:v>
                </c:pt>
                <c:pt idx="1">
                  <c:v>0</c:v>
                </c:pt>
                <c:pt idx="2">
                  <c:v>0</c:v>
                </c:pt>
              </c:numCache>
            </c:numRef>
          </c:val>
        </c:ser>
        <c:ser>
          <c:idx val="14"/>
          <c:order val="14"/>
          <c:tx>
            <c:strRef>
              <c:f>'8.2'!$A$23</c:f>
              <c:strCache>
                <c:ptCount val="1"/>
                <c:pt idx="0">
                  <c:v>Topné oleje</c:v>
                </c:pt>
              </c:strCache>
            </c:strRef>
          </c:tx>
          <c:invertIfNegative val="0"/>
          <c:cat>
            <c:strRef>
              <c:f>'8.2'!$B$2:$D$2</c:f>
              <c:strCache>
                <c:ptCount val="3"/>
                <c:pt idx="0">
                  <c:v>Červenec</c:v>
                </c:pt>
                <c:pt idx="1">
                  <c:v>Srpen</c:v>
                </c:pt>
                <c:pt idx="2">
                  <c:v>Září</c:v>
                </c:pt>
              </c:strCache>
            </c:strRef>
          </c:cat>
          <c:val>
            <c:numRef>
              <c:f>('8.2'!$B$23,'8.2'!$D$23,'8.2'!$F$23)</c:f>
              <c:numCache>
                <c:formatCode>#,##0.0</c:formatCode>
                <c:ptCount val="3"/>
                <c:pt idx="0">
                  <c:v>48.223000000000006</c:v>
                </c:pt>
                <c:pt idx="1">
                  <c:v>40.380000000000003</c:v>
                </c:pt>
                <c:pt idx="2">
                  <c:v>3875.3469999999998</c:v>
                </c:pt>
              </c:numCache>
            </c:numRef>
          </c:val>
        </c:ser>
        <c:ser>
          <c:idx val="15"/>
          <c:order val="15"/>
          <c:tx>
            <c:strRef>
              <c:f>'8.2'!$A$24</c:f>
              <c:strCache>
                <c:ptCount val="1"/>
                <c:pt idx="0">
                  <c:v>Zemní plyn</c:v>
                </c:pt>
              </c:strCache>
            </c:strRef>
          </c:tx>
          <c:invertIfNegative val="0"/>
          <c:cat>
            <c:strRef>
              <c:f>'8.2'!$B$2:$D$2</c:f>
              <c:strCache>
                <c:ptCount val="3"/>
                <c:pt idx="0">
                  <c:v>Červenec</c:v>
                </c:pt>
                <c:pt idx="1">
                  <c:v>Srpen</c:v>
                </c:pt>
                <c:pt idx="2">
                  <c:v>Září</c:v>
                </c:pt>
              </c:strCache>
            </c:strRef>
          </c:cat>
          <c:val>
            <c:numRef>
              <c:f>('8.2'!$B$24,'8.2'!$D$24,'8.2'!$F$24)</c:f>
              <c:numCache>
                <c:formatCode>#,##0.0</c:formatCode>
                <c:ptCount val="3"/>
                <c:pt idx="0">
                  <c:v>15324.923999999999</c:v>
                </c:pt>
                <c:pt idx="1">
                  <c:v>21703.448</c:v>
                </c:pt>
                <c:pt idx="2">
                  <c:v>20225.928999999996</c:v>
                </c:pt>
              </c:numCache>
            </c:numRef>
          </c:val>
        </c:ser>
        <c:dLbls>
          <c:showLegendKey val="0"/>
          <c:showVal val="0"/>
          <c:showCatName val="0"/>
          <c:showSerName val="0"/>
          <c:showPercent val="0"/>
          <c:showBubbleSize val="0"/>
        </c:dLbls>
        <c:gapWidth val="150"/>
        <c:overlap val="100"/>
        <c:axId val="206375168"/>
        <c:axId val="206389248"/>
      </c:barChart>
      <c:catAx>
        <c:axId val="206375168"/>
        <c:scaling>
          <c:orientation val="minMax"/>
        </c:scaling>
        <c:delete val="0"/>
        <c:axPos val="b"/>
        <c:numFmt formatCode="General" sourceLinked="1"/>
        <c:majorTickMark val="none"/>
        <c:minorTickMark val="none"/>
        <c:tickLblPos val="nextTo"/>
        <c:txPr>
          <a:bodyPr/>
          <a:lstStyle/>
          <a:p>
            <a:pPr>
              <a:defRPr sz="900"/>
            </a:pPr>
            <a:endParaRPr lang="cs-CZ"/>
          </a:p>
        </c:txPr>
        <c:crossAx val="206389248"/>
        <c:crosses val="autoZero"/>
        <c:auto val="1"/>
        <c:lblAlgn val="ctr"/>
        <c:lblOffset val="100"/>
        <c:noMultiLvlLbl val="0"/>
      </c:catAx>
      <c:valAx>
        <c:axId val="206389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6375168"/>
        <c:crosses val="autoZero"/>
        <c:crossBetween val="between"/>
        <c:majorUnit val="50000"/>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'14.2'!$J$19:$J$26</c:f>
              <c:numCache>
                <c:formatCode>General</c:formatCode>
                <c:ptCount val="8"/>
              </c:numCache>
            </c:numRef>
          </c:cat>
          <c:val>
            <c:numRef>
              <c:f>'14.2'!$K$19:$K$26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ser>
        <c:dLbls>
          <c:showLegendKey val="0"/>
          <c:showVal val="0"/>
          <c:showCatName val="0"/>
          <c:showSerName val="0"/>
          <c:showPercent val="0"/>
          <c:showBubbleSize val="0"/>
        </c:dLbls>
        <c:gapWidth val="150"/>
        <c:axId val="212856192"/>
        <c:axId val="212931712"/>
      </c:barChart>
      <c:catAx>
        <c:axId val="212856192"/>
        <c:scaling>
          <c:orientation val="maxMin"/>
        </c:scaling>
        <c:delete val="0"/>
        <c:axPos val="l"/>
        <c:numFmt formatCode="0.0" sourceLinked="1"/>
        <c:majorTickMark val="none"/>
        <c:minorTickMark val="none"/>
        <c:tickLblPos val="nextTo"/>
        <c:txPr>
          <a:bodyPr/>
          <a:lstStyle/>
          <a:p>
            <a:pPr>
              <a:defRPr sz="900"/>
            </a:pPr>
            <a:endParaRPr lang="cs-CZ"/>
          </a:p>
        </c:txPr>
        <c:crossAx val="212931712"/>
        <c:crosses val="autoZero"/>
        <c:auto val="1"/>
        <c:lblAlgn val="ctr"/>
        <c:lblOffset val="100"/>
        <c:noMultiLvlLbl val="0"/>
      </c:catAx>
      <c:valAx>
        <c:axId val="21293171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28561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ser>
        <c:dLbls>
          <c:showLegendKey val="0"/>
          <c:showVal val="0"/>
          <c:showCatName val="0"/>
          <c:showSerName val="0"/>
          <c:showPercent val="0"/>
          <c:showBubbleSize val="0"/>
        </c:dLbls>
        <c:gapWidth val="150"/>
        <c:axId val="212947712"/>
        <c:axId val="212949248"/>
      </c:barChart>
      <c:catAx>
        <c:axId val="212947712"/>
        <c:scaling>
          <c:orientation val="minMax"/>
        </c:scaling>
        <c:delete val="0"/>
        <c:axPos val="l"/>
        <c:numFmt formatCode="General" sourceLinked="1"/>
        <c:majorTickMark val="none"/>
        <c:minorTickMark val="none"/>
        <c:tickLblPos val="nextTo"/>
        <c:txPr>
          <a:bodyPr/>
          <a:lstStyle/>
          <a:p>
            <a:pPr>
              <a:defRPr sz="900"/>
            </a:pPr>
            <a:endParaRPr lang="cs-CZ"/>
          </a:p>
        </c:txPr>
        <c:crossAx val="212949248"/>
        <c:crosses val="autoZero"/>
        <c:auto val="1"/>
        <c:lblAlgn val="ctr"/>
        <c:lblOffset val="100"/>
        <c:noMultiLvlLbl val="0"/>
      </c:catAx>
      <c:valAx>
        <c:axId val="2129492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29477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brutto</a:t>
            </a:r>
          </a:p>
        </c:rich>
      </c:tx>
      <c:layout/>
      <c:overlay val="0"/>
    </c:title>
    <c:autoTitleDeleted val="0"/>
    <c:plotArea>
      <c:layout/>
      <c:doughnutChart>
        <c:varyColors val="1"/>
        <c:ser>
          <c:idx val="0"/>
          <c:order val="0"/>
          <c:dLbls>
            <c:dLbl>
              <c:idx val="1"/>
              <c:layout>
                <c:manualLayout>
                  <c:x val="9.6212121212121207E-3"/>
                  <c:y val="-1.0914626321144733E-2"/>
                </c:manualLayout>
              </c:layout>
              <c:showLegendKey val="0"/>
              <c:showVal val="0"/>
              <c:showCatName val="0"/>
              <c:showSerName val="0"/>
              <c:showPercent val="1"/>
              <c:showBubbleSize val="0"/>
            </c:dLbl>
            <c:dLbl>
              <c:idx val="3"/>
              <c:delete val="1"/>
            </c:dLbl>
            <c:dLbl>
              <c:idx val="4"/>
              <c:delete val="1"/>
            </c:dLbl>
            <c:dLbl>
              <c:idx val="5"/>
              <c:delete val="1"/>
            </c:dLbl>
            <c:dLbl>
              <c:idx val="7"/>
              <c:layout>
                <c:manualLayout>
                  <c:x val="-0.10262626262626262"/>
                  <c:y val="9.8226480644599462E-2"/>
                </c:manualLayout>
              </c:layout>
              <c:numFmt formatCode="0.0%" sourceLinked="0"/>
              <c:spPr/>
              <c:txPr>
                <a:bodyPr/>
                <a:lstStyle/>
                <a:p>
                  <a:pPr>
                    <a:defRPr sz="900"/>
                  </a:pPr>
                  <a:endParaRPr lang="cs-CZ"/>
                </a:p>
              </c:txPr>
              <c:showLegendKey val="0"/>
              <c:showVal val="0"/>
              <c:showCatName val="0"/>
              <c:showSerName val="0"/>
              <c:showPercent val="1"/>
              <c:showBubbleSize val="0"/>
            </c:dLbl>
            <c:dLbl>
              <c:idx val="8"/>
              <c:delete val="1"/>
            </c:dLbl>
            <c:dLbl>
              <c:idx val="10"/>
              <c:layout>
                <c:manualLayout>
                  <c:x val="-0.12507575757575756"/>
                  <c:y val="6.1846302628081141E-2"/>
                </c:manualLayout>
              </c:layout>
              <c:numFmt formatCode="0.0%" sourceLinked="0"/>
              <c:spPr/>
              <c:txPr>
                <a:bodyPr/>
                <a:lstStyle/>
                <a:p>
                  <a:pPr>
                    <a:defRPr sz="900"/>
                  </a:pPr>
                  <a:endParaRPr lang="cs-CZ"/>
                </a:p>
              </c:txPr>
              <c:showLegendKey val="0"/>
              <c:showVal val="0"/>
              <c:showCatName val="0"/>
              <c:showSerName val="0"/>
              <c:showPercent val="1"/>
              <c:showBubbleSize val="0"/>
            </c:dLbl>
            <c:dLbl>
              <c:idx val="13"/>
              <c:delete val="1"/>
            </c:dLbl>
            <c:dLbl>
              <c:idx val="14"/>
              <c:layout>
                <c:manualLayout>
                  <c:x val="-0.11545454545454545"/>
                  <c:y val="-8.0036678094434918E-2"/>
                </c:manualLayout>
              </c:layout>
              <c:numFmt formatCode="0.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'4.1'!$A$24:$A$39</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'4.1'!$B$24:$B$39</c:f>
              <c:numCache>
                <c:formatCode>#,##0.0</c:formatCode>
                <c:ptCount val="16"/>
                <c:pt idx="0">
                  <c:v>3433.7670909999993</c:v>
                </c:pt>
                <c:pt idx="1">
                  <c:v>856.98082399999998</c:v>
                </c:pt>
                <c:pt idx="2">
                  <c:v>1725.2878430000001</c:v>
                </c:pt>
                <c:pt idx="3">
                  <c:v>4.8784520000000002</c:v>
                </c:pt>
                <c:pt idx="4">
                  <c:v>2.0060599999999997</c:v>
                </c:pt>
                <c:pt idx="5">
                  <c:v>0.18770999999999999</c:v>
                </c:pt>
                <c:pt idx="6">
                  <c:v>8967.3123529999993</c:v>
                </c:pt>
                <c:pt idx="7">
                  <c:v>65.963999999999999</c:v>
                </c:pt>
                <c:pt idx="8">
                  <c:v>4.2290000000000001E-3</c:v>
                </c:pt>
                <c:pt idx="9">
                  <c:v>1788.155467</c:v>
                </c:pt>
                <c:pt idx="10">
                  <c:v>79.040256999999997</c:v>
                </c:pt>
                <c:pt idx="11">
                  <c:v>1009.3322999999998</c:v>
                </c:pt>
                <c:pt idx="12">
                  <c:v>2615.3067719999999</c:v>
                </c:pt>
                <c:pt idx="13">
                  <c:v>0</c:v>
                </c:pt>
                <c:pt idx="14">
                  <c:v>53.027391999999999</c:v>
                </c:pt>
                <c:pt idx="15">
                  <c:v>3641.3606942808597</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ser>
        <c:dLbls>
          <c:showLegendKey val="0"/>
          <c:showVal val="0"/>
          <c:showCatName val="0"/>
          <c:showSerName val="0"/>
          <c:showPercent val="0"/>
          <c:showBubbleSize val="0"/>
        </c:dLbls>
        <c:gapWidth val="150"/>
        <c:overlap val="100"/>
        <c:axId val="213388672"/>
        <c:axId val="213390464"/>
      </c:barChart>
      <c:catAx>
        <c:axId val="213388672"/>
        <c:scaling>
          <c:orientation val="minMax"/>
        </c:scaling>
        <c:delete val="0"/>
        <c:axPos val="b"/>
        <c:numFmt formatCode="General" sourceLinked="1"/>
        <c:majorTickMark val="none"/>
        <c:minorTickMark val="none"/>
        <c:tickLblPos val="nextTo"/>
        <c:txPr>
          <a:bodyPr/>
          <a:lstStyle/>
          <a:p>
            <a:pPr>
              <a:defRPr sz="900"/>
            </a:pPr>
            <a:endParaRPr lang="cs-CZ"/>
          </a:p>
        </c:txPr>
        <c:crossAx val="213390464"/>
        <c:crosses val="autoZero"/>
        <c:auto val="1"/>
        <c:lblAlgn val="ctr"/>
        <c:lblOffset val="100"/>
        <c:noMultiLvlLbl val="0"/>
      </c:catAx>
      <c:valAx>
        <c:axId val="213390464"/>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2133886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ser>
        <c:dLbls>
          <c:showLegendKey val="0"/>
          <c:showVal val="0"/>
          <c:showCatName val="0"/>
          <c:showSerName val="0"/>
          <c:showPercent val="0"/>
          <c:showBubbleSize val="0"/>
        </c:dLbls>
        <c:gapWidth val="150"/>
        <c:axId val="213415424"/>
        <c:axId val="213416960"/>
      </c:barChart>
      <c:catAx>
        <c:axId val="213415424"/>
        <c:scaling>
          <c:orientation val="minMax"/>
        </c:scaling>
        <c:delete val="0"/>
        <c:axPos val="l"/>
        <c:numFmt formatCode="General" sourceLinked="1"/>
        <c:majorTickMark val="none"/>
        <c:minorTickMark val="none"/>
        <c:tickLblPos val="nextTo"/>
        <c:txPr>
          <a:bodyPr/>
          <a:lstStyle/>
          <a:p>
            <a:pPr>
              <a:defRPr sz="900"/>
            </a:pPr>
            <a:endParaRPr lang="cs-CZ"/>
          </a:p>
        </c:txPr>
        <c:crossAx val="213416960"/>
        <c:crosses val="autoZero"/>
        <c:auto val="1"/>
        <c:lblAlgn val="ctr"/>
        <c:lblOffset val="100"/>
        <c:noMultiLvlLbl val="0"/>
      </c:catAx>
      <c:valAx>
        <c:axId val="2134169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34154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'14.3'!$J$19:$J$26</c:f>
              <c:numCache>
                <c:formatCode>General</c:formatCode>
                <c:ptCount val="8"/>
              </c:numCache>
            </c:numRef>
          </c:cat>
          <c:val>
            <c:numRef>
              <c:f>'14.3'!$K$19:$K$26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ser>
        <c:dLbls>
          <c:showLegendKey val="0"/>
          <c:showVal val="0"/>
          <c:showCatName val="0"/>
          <c:showSerName val="0"/>
          <c:showPercent val="0"/>
          <c:showBubbleSize val="0"/>
        </c:dLbls>
        <c:gapWidth val="150"/>
        <c:axId val="213723776"/>
        <c:axId val="213733760"/>
      </c:barChart>
      <c:catAx>
        <c:axId val="213723776"/>
        <c:scaling>
          <c:orientation val="maxMin"/>
        </c:scaling>
        <c:delete val="0"/>
        <c:axPos val="l"/>
        <c:numFmt formatCode="0.0" sourceLinked="1"/>
        <c:majorTickMark val="none"/>
        <c:minorTickMark val="none"/>
        <c:tickLblPos val="nextTo"/>
        <c:txPr>
          <a:bodyPr/>
          <a:lstStyle/>
          <a:p>
            <a:pPr>
              <a:defRPr sz="900"/>
            </a:pPr>
            <a:endParaRPr lang="cs-CZ"/>
          </a:p>
        </c:txPr>
        <c:crossAx val="213733760"/>
        <c:crosses val="autoZero"/>
        <c:auto val="1"/>
        <c:lblAlgn val="ctr"/>
        <c:lblOffset val="100"/>
        <c:noMultiLvlLbl val="0"/>
      </c:catAx>
      <c:valAx>
        <c:axId val="2137337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372377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ser>
        <c:dLbls>
          <c:showLegendKey val="0"/>
          <c:showVal val="0"/>
          <c:showCatName val="0"/>
          <c:showSerName val="0"/>
          <c:showPercent val="0"/>
          <c:showBubbleSize val="0"/>
        </c:dLbls>
        <c:gapWidth val="150"/>
        <c:axId val="213753856"/>
        <c:axId val="213755392"/>
      </c:barChart>
      <c:catAx>
        <c:axId val="213753856"/>
        <c:scaling>
          <c:orientation val="minMax"/>
        </c:scaling>
        <c:delete val="0"/>
        <c:axPos val="l"/>
        <c:numFmt formatCode="General" sourceLinked="1"/>
        <c:majorTickMark val="none"/>
        <c:minorTickMark val="none"/>
        <c:tickLblPos val="nextTo"/>
        <c:txPr>
          <a:bodyPr/>
          <a:lstStyle/>
          <a:p>
            <a:pPr>
              <a:defRPr sz="900"/>
            </a:pPr>
            <a:endParaRPr lang="cs-CZ"/>
          </a:p>
        </c:txPr>
        <c:crossAx val="213755392"/>
        <c:crosses val="autoZero"/>
        <c:auto val="1"/>
        <c:lblAlgn val="ctr"/>
        <c:lblOffset val="100"/>
        <c:noMultiLvlLbl val="0"/>
      </c:catAx>
      <c:valAx>
        <c:axId val="2137553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37538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ser>
        <c:dLbls>
          <c:showLegendKey val="0"/>
          <c:showVal val="0"/>
          <c:showCatName val="0"/>
          <c:showSerName val="0"/>
          <c:showPercent val="0"/>
          <c:showBubbleSize val="0"/>
        </c:dLbls>
        <c:gapWidth val="150"/>
        <c:overlap val="100"/>
        <c:axId val="213535360"/>
        <c:axId val="213545344"/>
      </c:barChart>
      <c:catAx>
        <c:axId val="213535360"/>
        <c:scaling>
          <c:orientation val="minMax"/>
        </c:scaling>
        <c:delete val="0"/>
        <c:axPos val="b"/>
        <c:numFmt formatCode="General" sourceLinked="1"/>
        <c:majorTickMark val="none"/>
        <c:minorTickMark val="none"/>
        <c:tickLblPos val="nextTo"/>
        <c:txPr>
          <a:bodyPr/>
          <a:lstStyle/>
          <a:p>
            <a:pPr>
              <a:defRPr sz="900"/>
            </a:pPr>
            <a:endParaRPr lang="cs-CZ"/>
          </a:p>
        </c:txPr>
        <c:crossAx val="213545344"/>
        <c:crosses val="autoZero"/>
        <c:auto val="1"/>
        <c:lblAlgn val="ctr"/>
        <c:lblOffset val="100"/>
        <c:noMultiLvlLbl val="0"/>
      </c:catAx>
      <c:valAx>
        <c:axId val="2135453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35353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ser>
        <c:dLbls>
          <c:showLegendKey val="0"/>
          <c:showVal val="0"/>
          <c:showCatName val="0"/>
          <c:showSerName val="0"/>
          <c:showPercent val="0"/>
          <c:showBubbleSize val="0"/>
        </c:dLbls>
        <c:gapWidth val="150"/>
        <c:axId val="213562112"/>
        <c:axId val="213563648"/>
      </c:barChart>
      <c:catAx>
        <c:axId val="213562112"/>
        <c:scaling>
          <c:orientation val="minMax"/>
        </c:scaling>
        <c:delete val="0"/>
        <c:axPos val="l"/>
        <c:numFmt formatCode="General" sourceLinked="1"/>
        <c:majorTickMark val="none"/>
        <c:minorTickMark val="none"/>
        <c:tickLblPos val="nextTo"/>
        <c:txPr>
          <a:bodyPr/>
          <a:lstStyle/>
          <a:p>
            <a:pPr>
              <a:defRPr sz="900"/>
            </a:pPr>
            <a:endParaRPr lang="cs-CZ"/>
          </a:p>
        </c:txPr>
        <c:crossAx val="213563648"/>
        <c:crosses val="autoZero"/>
        <c:auto val="1"/>
        <c:lblAlgn val="ctr"/>
        <c:lblOffset val="100"/>
        <c:noMultiLvlLbl val="0"/>
      </c:catAx>
      <c:valAx>
        <c:axId val="2135636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35621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'14.4'!$J$19:$J$26</c:f>
              <c:numCache>
                <c:formatCode>General</c:formatCode>
                <c:ptCount val="8"/>
              </c:numCache>
            </c:numRef>
          </c:cat>
          <c:val>
            <c:numRef>
              <c:f>'14.4'!$K$19:$K$26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ser>
        <c:dLbls>
          <c:showLegendKey val="0"/>
          <c:showVal val="0"/>
          <c:showCatName val="0"/>
          <c:showSerName val="0"/>
          <c:showPercent val="0"/>
          <c:showBubbleSize val="0"/>
        </c:dLbls>
        <c:gapWidth val="150"/>
        <c:axId val="213190144"/>
        <c:axId val="213191680"/>
      </c:barChart>
      <c:catAx>
        <c:axId val="213190144"/>
        <c:scaling>
          <c:orientation val="maxMin"/>
        </c:scaling>
        <c:delete val="0"/>
        <c:axPos val="l"/>
        <c:numFmt formatCode="0.0" sourceLinked="1"/>
        <c:majorTickMark val="none"/>
        <c:minorTickMark val="none"/>
        <c:tickLblPos val="nextTo"/>
        <c:txPr>
          <a:bodyPr/>
          <a:lstStyle/>
          <a:p>
            <a:pPr>
              <a:defRPr sz="900"/>
            </a:pPr>
            <a:endParaRPr lang="cs-CZ"/>
          </a:p>
        </c:txPr>
        <c:crossAx val="213191680"/>
        <c:crosses val="autoZero"/>
        <c:auto val="1"/>
        <c:lblAlgn val="ctr"/>
        <c:lblOffset val="100"/>
        <c:noMultiLvlLbl val="0"/>
      </c:catAx>
      <c:valAx>
        <c:axId val="2131916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319014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ser>
        <c:dLbls>
          <c:showLegendKey val="0"/>
          <c:showVal val="0"/>
          <c:showCatName val="0"/>
          <c:showSerName val="0"/>
          <c:showPercent val="0"/>
          <c:showBubbleSize val="0"/>
        </c:dLbls>
        <c:gapWidth val="150"/>
        <c:axId val="213203584"/>
        <c:axId val="206410112"/>
      </c:barChart>
      <c:catAx>
        <c:axId val="213203584"/>
        <c:scaling>
          <c:orientation val="minMax"/>
        </c:scaling>
        <c:delete val="0"/>
        <c:axPos val="l"/>
        <c:numFmt formatCode="General" sourceLinked="1"/>
        <c:majorTickMark val="none"/>
        <c:minorTickMark val="none"/>
        <c:tickLblPos val="nextTo"/>
        <c:txPr>
          <a:bodyPr/>
          <a:lstStyle/>
          <a:p>
            <a:pPr>
              <a:defRPr sz="900"/>
            </a:pPr>
            <a:endParaRPr lang="cs-CZ"/>
          </a:p>
        </c:txPr>
        <c:crossAx val="206410112"/>
        <c:crosses val="autoZero"/>
        <c:auto val="1"/>
        <c:lblAlgn val="ctr"/>
        <c:lblOffset val="100"/>
        <c:noMultiLvlLbl val="0"/>
      </c:catAx>
      <c:valAx>
        <c:axId val="20641011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32035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výrobě tepla brutto</a:t>
            </a:r>
            <a:endParaRPr lang="en-US" sz="1000"/>
          </a:p>
        </c:rich>
      </c:tx>
      <c:layout/>
      <c:overlay val="0"/>
      <c:spPr>
        <a:solidFill>
          <a:sysClr val="window" lastClr="FFFFFF"/>
        </a:solidFill>
      </c:spPr>
    </c:title>
    <c:autoTitleDeleted val="0"/>
    <c:plotArea>
      <c:layout>
        <c:manualLayout>
          <c:layoutTarget val="inner"/>
          <c:xMode val="edge"/>
          <c:yMode val="edge"/>
          <c:x val="0.2055317911141277"/>
          <c:y val="0.19038626455472518"/>
          <c:w val="0.6192037394051656"/>
          <c:h val="0.6485610075150009"/>
        </c:manualLayout>
      </c:layout>
      <c:doughnutChart>
        <c:varyColors val="1"/>
        <c:ser>
          <c:idx val="0"/>
          <c:order val="0"/>
          <c:dPt>
            <c:idx val="5"/>
            <c:bubble3D val="0"/>
          </c:dPt>
          <c:dPt>
            <c:idx val="7"/>
            <c:bubble3D val="0"/>
          </c:dPt>
          <c:dLbls>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736.91050599999994</c:v>
                </c:pt>
                <c:pt idx="1">
                  <c:v>989.94844200000011</c:v>
                </c:pt>
                <c:pt idx="2">
                  <c:v>909.55220320000012</c:v>
                </c:pt>
                <c:pt idx="3">
                  <c:v>2921.7158216239995</c:v>
                </c:pt>
                <c:pt idx="4">
                  <c:v>477.04382369912179</c:v>
                </c:pt>
                <c:pt idx="5">
                  <c:v>582.77353300000004</c:v>
                </c:pt>
                <c:pt idx="6">
                  <c:v>325.38522700000004</c:v>
                </c:pt>
                <c:pt idx="7">
                  <c:v>5265.0025029999997</c:v>
                </c:pt>
                <c:pt idx="8">
                  <c:v>857.44772099999955</c:v>
                </c:pt>
                <c:pt idx="9">
                  <c:v>654.48129321923989</c:v>
                </c:pt>
                <c:pt idx="10">
                  <c:v>644.45107173850033</c:v>
                </c:pt>
                <c:pt idx="11">
                  <c:v>3920.1904797999996</c:v>
                </c:pt>
                <c:pt idx="12">
                  <c:v>4837.0282370000004</c:v>
                </c:pt>
                <c:pt idx="13">
                  <c:v>1120.680582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ser>
        <c:dLbls>
          <c:showLegendKey val="0"/>
          <c:showVal val="0"/>
          <c:showCatName val="0"/>
          <c:showSerName val="0"/>
          <c:showPercent val="0"/>
          <c:showBubbleSize val="0"/>
        </c:dLbls>
        <c:gapWidth val="150"/>
        <c:overlap val="100"/>
        <c:axId val="213239296"/>
        <c:axId val="213240832"/>
      </c:barChart>
      <c:catAx>
        <c:axId val="213239296"/>
        <c:scaling>
          <c:orientation val="minMax"/>
        </c:scaling>
        <c:delete val="0"/>
        <c:axPos val="b"/>
        <c:numFmt formatCode="General" sourceLinked="1"/>
        <c:majorTickMark val="none"/>
        <c:minorTickMark val="none"/>
        <c:tickLblPos val="nextTo"/>
        <c:txPr>
          <a:bodyPr/>
          <a:lstStyle/>
          <a:p>
            <a:pPr>
              <a:defRPr sz="900"/>
            </a:pPr>
            <a:endParaRPr lang="cs-CZ"/>
          </a:p>
        </c:txPr>
        <c:crossAx val="213240832"/>
        <c:crosses val="autoZero"/>
        <c:auto val="1"/>
        <c:lblAlgn val="ctr"/>
        <c:lblOffset val="100"/>
        <c:noMultiLvlLbl val="0"/>
      </c:catAx>
      <c:valAx>
        <c:axId val="2132408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323929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ser>
        <c:dLbls>
          <c:showLegendKey val="0"/>
          <c:showVal val="0"/>
          <c:showCatName val="0"/>
          <c:showSerName val="0"/>
          <c:showPercent val="0"/>
          <c:showBubbleSize val="0"/>
        </c:dLbls>
        <c:gapWidth val="150"/>
        <c:axId val="213781888"/>
        <c:axId val="213259392"/>
      </c:barChart>
      <c:catAx>
        <c:axId val="213781888"/>
        <c:scaling>
          <c:orientation val="minMax"/>
        </c:scaling>
        <c:delete val="0"/>
        <c:axPos val="l"/>
        <c:numFmt formatCode="General" sourceLinked="1"/>
        <c:majorTickMark val="none"/>
        <c:minorTickMark val="none"/>
        <c:tickLblPos val="nextTo"/>
        <c:txPr>
          <a:bodyPr/>
          <a:lstStyle/>
          <a:p>
            <a:pPr>
              <a:defRPr sz="900"/>
            </a:pPr>
            <a:endParaRPr lang="cs-CZ"/>
          </a:p>
        </c:txPr>
        <c:crossAx val="213259392"/>
        <c:crosses val="autoZero"/>
        <c:auto val="1"/>
        <c:lblAlgn val="ctr"/>
        <c:lblOffset val="100"/>
        <c:noMultiLvlLbl val="0"/>
      </c:catAx>
      <c:valAx>
        <c:axId val="2132593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37818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'14.5'!$J$19:$J$26</c:f>
              <c:numCache>
                <c:formatCode>General</c:formatCode>
                <c:ptCount val="8"/>
              </c:numCache>
            </c:numRef>
          </c:cat>
          <c:val>
            <c:numRef>
              <c:f>'14.5'!$K$19:$K$26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ser>
        <c:dLbls>
          <c:showLegendKey val="0"/>
          <c:showVal val="0"/>
          <c:showCatName val="0"/>
          <c:showSerName val="0"/>
          <c:showPercent val="0"/>
          <c:showBubbleSize val="0"/>
        </c:dLbls>
        <c:gapWidth val="150"/>
        <c:axId val="213868544"/>
        <c:axId val="213870080"/>
      </c:barChart>
      <c:catAx>
        <c:axId val="213868544"/>
        <c:scaling>
          <c:orientation val="maxMin"/>
        </c:scaling>
        <c:delete val="0"/>
        <c:axPos val="l"/>
        <c:numFmt formatCode="0.0" sourceLinked="1"/>
        <c:majorTickMark val="none"/>
        <c:minorTickMark val="none"/>
        <c:tickLblPos val="nextTo"/>
        <c:txPr>
          <a:bodyPr/>
          <a:lstStyle/>
          <a:p>
            <a:pPr>
              <a:defRPr sz="900"/>
            </a:pPr>
            <a:endParaRPr lang="cs-CZ"/>
          </a:p>
        </c:txPr>
        <c:crossAx val="213870080"/>
        <c:crosses val="autoZero"/>
        <c:auto val="1"/>
        <c:lblAlgn val="ctr"/>
        <c:lblOffset val="100"/>
        <c:noMultiLvlLbl val="0"/>
      </c:catAx>
      <c:valAx>
        <c:axId val="2138700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386854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ser>
        <c:dLbls>
          <c:showLegendKey val="0"/>
          <c:showVal val="0"/>
          <c:showCatName val="0"/>
          <c:showSerName val="0"/>
          <c:showPercent val="0"/>
          <c:showBubbleSize val="0"/>
        </c:dLbls>
        <c:gapWidth val="150"/>
        <c:axId val="213902464"/>
        <c:axId val="213904000"/>
      </c:barChart>
      <c:catAx>
        <c:axId val="213902464"/>
        <c:scaling>
          <c:orientation val="minMax"/>
        </c:scaling>
        <c:delete val="0"/>
        <c:axPos val="l"/>
        <c:numFmt formatCode="General" sourceLinked="1"/>
        <c:majorTickMark val="none"/>
        <c:minorTickMark val="none"/>
        <c:tickLblPos val="nextTo"/>
        <c:txPr>
          <a:bodyPr/>
          <a:lstStyle/>
          <a:p>
            <a:pPr>
              <a:defRPr sz="900"/>
            </a:pPr>
            <a:endParaRPr lang="cs-CZ"/>
          </a:p>
        </c:txPr>
        <c:crossAx val="213904000"/>
        <c:crosses val="autoZero"/>
        <c:auto val="1"/>
        <c:lblAlgn val="ctr"/>
        <c:lblOffset val="100"/>
        <c:noMultiLvlLbl val="0"/>
      </c:catAx>
      <c:valAx>
        <c:axId val="2139040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39024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ser>
        <c:dLbls>
          <c:showLegendKey val="0"/>
          <c:showVal val="0"/>
          <c:showCatName val="0"/>
          <c:showSerName val="0"/>
          <c:showPercent val="0"/>
          <c:showBubbleSize val="0"/>
        </c:dLbls>
        <c:gapWidth val="150"/>
        <c:overlap val="100"/>
        <c:axId val="205291520"/>
        <c:axId val="205293056"/>
      </c:barChart>
      <c:catAx>
        <c:axId val="205291520"/>
        <c:scaling>
          <c:orientation val="minMax"/>
        </c:scaling>
        <c:delete val="0"/>
        <c:axPos val="b"/>
        <c:numFmt formatCode="General" sourceLinked="1"/>
        <c:majorTickMark val="none"/>
        <c:minorTickMark val="none"/>
        <c:tickLblPos val="nextTo"/>
        <c:txPr>
          <a:bodyPr/>
          <a:lstStyle/>
          <a:p>
            <a:pPr>
              <a:defRPr sz="900"/>
            </a:pPr>
            <a:endParaRPr lang="cs-CZ"/>
          </a:p>
        </c:txPr>
        <c:crossAx val="205293056"/>
        <c:crosses val="autoZero"/>
        <c:auto val="1"/>
        <c:lblAlgn val="ctr"/>
        <c:lblOffset val="100"/>
        <c:noMultiLvlLbl val="0"/>
      </c:catAx>
      <c:valAx>
        <c:axId val="205293056"/>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0529152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ser>
        <c:dLbls>
          <c:showLegendKey val="0"/>
          <c:showVal val="0"/>
          <c:showCatName val="0"/>
          <c:showSerName val="0"/>
          <c:showPercent val="0"/>
          <c:showBubbleSize val="0"/>
        </c:dLbls>
        <c:gapWidth val="150"/>
        <c:axId val="213284736"/>
        <c:axId val="213286272"/>
      </c:barChart>
      <c:catAx>
        <c:axId val="213284736"/>
        <c:scaling>
          <c:orientation val="minMax"/>
        </c:scaling>
        <c:delete val="0"/>
        <c:axPos val="l"/>
        <c:numFmt formatCode="General" sourceLinked="1"/>
        <c:majorTickMark val="none"/>
        <c:minorTickMark val="none"/>
        <c:tickLblPos val="nextTo"/>
        <c:txPr>
          <a:bodyPr/>
          <a:lstStyle/>
          <a:p>
            <a:pPr>
              <a:defRPr sz="900"/>
            </a:pPr>
            <a:endParaRPr lang="cs-CZ"/>
          </a:p>
        </c:txPr>
        <c:crossAx val="213286272"/>
        <c:crosses val="autoZero"/>
        <c:auto val="1"/>
        <c:lblAlgn val="ctr"/>
        <c:lblOffset val="100"/>
        <c:noMultiLvlLbl val="0"/>
      </c:catAx>
      <c:valAx>
        <c:axId val="2132862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32847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'14.6'!$J$19:$J$26</c:f>
              <c:numCache>
                <c:formatCode>General</c:formatCode>
                <c:ptCount val="8"/>
              </c:numCache>
            </c:numRef>
          </c:cat>
          <c:val>
            <c:numRef>
              <c:f>'14.6'!$K$19:$K$26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ser>
        <c:dLbls>
          <c:showLegendKey val="0"/>
          <c:showVal val="0"/>
          <c:showCatName val="0"/>
          <c:showSerName val="0"/>
          <c:showPercent val="0"/>
          <c:showBubbleSize val="0"/>
        </c:dLbls>
        <c:gapWidth val="150"/>
        <c:axId val="211806464"/>
        <c:axId val="214245376"/>
      </c:barChart>
      <c:catAx>
        <c:axId val="211806464"/>
        <c:scaling>
          <c:orientation val="maxMin"/>
        </c:scaling>
        <c:delete val="0"/>
        <c:axPos val="l"/>
        <c:numFmt formatCode="0.0" sourceLinked="1"/>
        <c:majorTickMark val="none"/>
        <c:minorTickMark val="none"/>
        <c:tickLblPos val="nextTo"/>
        <c:txPr>
          <a:bodyPr/>
          <a:lstStyle/>
          <a:p>
            <a:pPr>
              <a:defRPr sz="900"/>
            </a:pPr>
            <a:endParaRPr lang="cs-CZ"/>
          </a:p>
        </c:txPr>
        <c:crossAx val="214245376"/>
        <c:crosses val="autoZero"/>
        <c:auto val="1"/>
        <c:lblAlgn val="ctr"/>
        <c:lblOffset val="100"/>
        <c:noMultiLvlLbl val="0"/>
      </c:catAx>
      <c:valAx>
        <c:axId val="21424537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18064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ser>
        <c:dLbls>
          <c:showLegendKey val="0"/>
          <c:showVal val="0"/>
          <c:showCatName val="0"/>
          <c:showSerName val="0"/>
          <c:showPercent val="0"/>
          <c:showBubbleSize val="0"/>
        </c:dLbls>
        <c:gapWidth val="150"/>
        <c:axId val="214269312"/>
        <c:axId val="214271104"/>
      </c:barChart>
      <c:catAx>
        <c:axId val="214269312"/>
        <c:scaling>
          <c:orientation val="minMax"/>
        </c:scaling>
        <c:delete val="0"/>
        <c:axPos val="l"/>
        <c:numFmt formatCode="General" sourceLinked="1"/>
        <c:majorTickMark val="none"/>
        <c:minorTickMark val="none"/>
        <c:tickLblPos val="nextTo"/>
        <c:txPr>
          <a:bodyPr/>
          <a:lstStyle/>
          <a:p>
            <a:pPr>
              <a:defRPr sz="900"/>
            </a:pPr>
            <a:endParaRPr lang="cs-CZ"/>
          </a:p>
        </c:txPr>
        <c:crossAx val="214271104"/>
        <c:crosses val="autoZero"/>
        <c:auto val="1"/>
        <c:lblAlgn val="ctr"/>
        <c:lblOffset val="100"/>
        <c:noMultiLvlLbl val="0"/>
      </c:catAx>
      <c:valAx>
        <c:axId val="2142711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4269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174501888"/>
        <c:axId val="174503424"/>
      </c:barChart>
      <c:catAx>
        <c:axId val="174501888"/>
        <c:scaling>
          <c:orientation val="minMax"/>
        </c:scaling>
        <c:delete val="1"/>
        <c:axPos val="b"/>
        <c:numFmt formatCode="General" sourceLinked="1"/>
        <c:majorTickMark val="out"/>
        <c:minorTickMark val="none"/>
        <c:tickLblPos val="nextTo"/>
        <c:crossAx val="174503424"/>
        <c:crosses val="autoZero"/>
        <c:auto val="1"/>
        <c:lblAlgn val="ctr"/>
        <c:lblOffset val="100"/>
        <c:noMultiLvlLbl val="0"/>
      </c:catAx>
      <c:valAx>
        <c:axId val="174503424"/>
        <c:scaling>
          <c:orientation val="minMax"/>
        </c:scaling>
        <c:delete val="1"/>
        <c:axPos val="l"/>
        <c:numFmt formatCode="General" sourceLinked="1"/>
        <c:majorTickMark val="out"/>
        <c:minorTickMark val="none"/>
        <c:tickLblPos val="nextTo"/>
        <c:crossAx val="17450188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ser>
        <c:dLbls>
          <c:showLegendKey val="0"/>
          <c:showVal val="0"/>
          <c:showCatName val="0"/>
          <c:showSerName val="0"/>
          <c:showPercent val="0"/>
          <c:showBubbleSize val="0"/>
        </c:dLbls>
        <c:gapWidth val="150"/>
        <c:overlap val="100"/>
        <c:axId val="212035840"/>
        <c:axId val="212037632"/>
      </c:barChart>
      <c:catAx>
        <c:axId val="212035840"/>
        <c:scaling>
          <c:orientation val="minMax"/>
        </c:scaling>
        <c:delete val="0"/>
        <c:axPos val="b"/>
        <c:numFmt formatCode="General" sourceLinked="1"/>
        <c:majorTickMark val="none"/>
        <c:minorTickMark val="none"/>
        <c:tickLblPos val="nextTo"/>
        <c:txPr>
          <a:bodyPr/>
          <a:lstStyle/>
          <a:p>
            <a:pPr>
              <a:defRPr sz="900"/>
            </a:pPr>
            <a:endParaRPr lang="cs-CZ"/>
          </a:p>
        </c:txPr>
        <c:crossAx val="212037632"/>
        <c:crosses val="autoZero"/>
        <c:auto val="1"/>
        <c:lblAlgn val="ctr"/>
        <c:lblOffset val="100"/>
        <c:noMultiLvlLbl val="0"/>
      </c:catAx>
      <c:valAx>
        <c:axId val="2120376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203584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ser>
        <c:dLbls>
          <c:showLegendKey val="0"/>
          <c:showVal val="0"/>
          <c:showCatName val="0"/>
          <c:showSerName val="0"/>
          <c:showPercent val="0"/>
          <c:showBubbleSize val="0"/>
        </c:dLbls>
        <c:gapWidth val="150"/>
        <c:axId val="212054400"/>
        <c:axId val="212055936"/>
      </c:barChart>
      <c:catAx>
        <c:axId val="212054400"/>
        <c:scaling>
          <c:orientation val="minMax"/>
        </c:scaling>
        <c:delete val="0"/>
        <c:axPos val="l"/>
        <c:numFmt formatCode="General" sourceLinked="1"/>
        <c:majorTickMark val="none"/>
        <c:minorTickMark val="none"/>
        <c:tickLblPos val="nextTo"/>
        <c:txPr>
          <a:bodyPr/>
          <a:lstStyle/>
          <a:p>
            <a:pPr>
              <a:defRPr sz="900"/>
            </a:pPr>
            <a:endParaRPr lang="cs-CZ"/>
          </a:p>
        </c:txPr>
        <c:crossAx val="212055936"/>
        <c:crosses val="autoZero"/>
        <c:auto val="1"/>
        <c:lblAlgn val="ctr"/>
        <c:lblOffset val="100"/>
        <c:noMultiLvlLbl val="0"/>
      </c:catAx>
      <c:valAx>
        <c:axId val="21205593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205440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'14.7'!$J$19:$J$26</c:f>
              <c:numCache>
                <c:formatCode>General</c:formatCode>
                <c:ptCount val="8"/>
              </c:numCache>
            </c:numRef>
          </c:cat>
          <c:val>
            <c:numRef>
              <c:f>'14.7'!$K$19:$K$26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ser>
        <c:dLbls>
          <c:showLegendKey val="0"/>
          <c:showVal val="0"/>
          <c:showCatName val="0"/>
          <c:showSerName val="0"/>
          <c:showPercent val="0"/>
          <c:showBubbleSize val="0"/>
        </c:dLbls>
        <c:gapWidth val="150"/>
        <c:axId val="214434944"/>
        <c:axId val="214436480"/>
      </c:barChart>
      <c:catAx>
        <c:axId val="214434944"/>
        <c:scaling>
          <c:orientation val="maxMin"/>
        </c:scaling>
        <c:delete val="0"/>
        <c:axPos val="l"/>
        <c:numFmt formatCode="0.0" sourceLinked="1"/>
        <c:majorTickMark val="none"/>
        <c:minorTickMark val="none"/>
        <c:tickLblPos val="nextTo"/>
        <c:txPr>
          <a:bodyPr/>
          <a:lstStyle/>
          <a:p>
            <a:pPr>
              <a:defRPr sz="900"/>
            </a:pPr>
            <a:endParaRPr lang="cs-CZ"/>
          </a:p>
        </c:txPr>
        <c:crossAx val="214436480"/>
        <c:crosses val="autoZero"/>
        <c:auto val="1"/>
        <c:lblAlgn val="ctr"/>
        <c:lblOffset val="100"/>
        <c:noMultiLvlLbl val="0"/>
      </c:catAx>
      <c:valAx>
        <c:axId val="2144364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443494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ser>
        <c:dLbls>
          <c:showLegendKey val="0"/>
          <c:showVal val="0"/>
          <c:showCatName val="0"/>
          <c:showSerName val="0"/>
          <c:showPercent val="0"/>
          <c:showBubbleSize val="0"/>
        </c:dLbls>
        <c:gapWidth val="150"/>
        <c:axId val="214460672"/>
        <c:axId val="214462464"/>
      </c:barChart>
      <c:catAx>
        <c:axId val="214460672"/>
        <c:scaling>
          <c:orientation val="minMax"/>
        </c:scaling>
        <c:delete val="0"/>
        <c:axPos val="l"/>
        <c:numFmt formatCode="General" sourceLinked="1"/>
        <c:majorTickMark val="none"/>
        <c:minorTickMark val="none"/>
        <c:tickLblPos val="nextTo"/>
        <c:txPr>
          <a:bodyPr/>
          <a:lstStyle/>
          <a:p>
            <a:pPr>
              <a:defRPr sz="900"/>
            </a:pPr>
            <a:endParaRPr lang="cs-CZ"/>
          </a:p>
        </c:txPr>
        <c:crossAx val="214462464"/>
        <c:crosses val="autoZero"/>
        <c:auto val="1"/>
        <c:lblAlgn val="ctr"/>
        <c:lblOffset val="100"/>
        <c:noMultiLvlLbl val="0"/>
      </c:catAx>
      <c:valAx>
        <c:axId val="21446246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44606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ser>
        <c:dLbls>
          <c:showLegendKey val="0"/>
          <c:showVal val="0"/>
          <c:showCatName val="0"/>
          <c:showSerName val="0"/>
          <c:showPercent val="0"/>
          <c:showBubbleSize val="0"/>
        </c:dLbls>
        <c:gapWidth val="150"/>
        <c:overlap val="100"/>
        <c:axId val="214516864"/>
        <c:axId val="214518400"/>
      </c:barChart>
      <c:catAx>
        <c:axId val="214516864"/>
        <c:scaling>
          <c:orientation val="minMax"/>
        </c:scaling>
        <c:delete val="0"/>
        <c:axPos val="b"/>
        <c:numFmt formatCode="General" sourceLinked="1"/>
        <c:majorTickMark val="none"/>
        <c:minorTickMark val="none"/>
        <c:tickLblPos val="nextTo"/>
        <c:txPr>
          <a:bodyPr/>
          <a:lstStyle/>
          <a:p>
            <a:pPr>
              <a:defRPr sz="900"/>
            </a:pPr>
            <a:endParaRPr lang="cs-CZ"/>
          </a:p>
        </c:txPr>
        <c:crossAx val="214518400"/>
        <c:crosses val="autoZero"/>
        <c:auto val="1"/>
        <c:lblAlgn val="ctr"/>
        <c:lblOffset val="100"/>
        <c:noMultiLvlLbl val="0"/>
      </c:catAx>
      <c:valAx>
        <c:axId val="2145184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451686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ser>
        <c:dLbls>
          <c:showLegendKey val="0"/>
          <c:showVal val="0"/>
          <c:showCatName val="0"/>
          <c:showSerName val="0"/>
          <c:showPercent val="0"/>
          <c:showBubbleSize val="0"/>
        </c:dLbls>
        <c:gapWidth val="150"/>
        <c:axId val="214539264"/>
        <c:axId val="214549248"/>
      </c:barChart>
      <c:catAx>
        <c:axId val="214539264"/>
        <c:scaling>
          <c:orientation val="minMax"/>
        </c:scaling>
        <c:delete val="0"/>
        <c:axPos val="l"/>
        <c:numFmt formatCode="General" sourceLinked="1"/>
        <c:majorTickMark val="none"/>
        <c:minorTickMark val="none"/>
        <c:tickLblPos val="nextTo"/>
        <c:txPr>
          <a:bodyPr/>
          <a:lstStyle/>
          <a:p>
            <a:pPr>
              <a:defRPr sz="900"/>
            </a:pPr>
            <a:endParaRPr lang="cs-CZ"/>
          </a:p>
        </c:txPr>
        <c:crossAx val="214549248"/>
        <c:crosses val="autoZero"/>
        <c:auto val="1"/>
        <c:lblAlgn val="ctr"/>
        <c:lblOffset val="100"/>
        <c:noMultiLvlLbl val="0"/>
      </c:catAx>
      <c:valAx>
        <c:axId val="2145492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45392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'14.8'!$J$19:$J$26</c:f>
              <c:numCache>
                <c:formatCode>General</c:formatCode>
                <c:ptCount val="8"/>
              </c:numCache>
            </c:numRef>
          </c:cat>
          <c:val>
            <c:numRef>
              <c:f>'14.8'!$K$19:$K$26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ser>
        <c:dLbls>
          <c:showLegendKey val="0"/>
          <c:showVal val="0"/>
          <c:showCatName val="0"/>
          <c:showSerName val="0"/>
          <c:showPercent val="0"/>
          <c:showBubbleSize val="0"/>
        </c:dLbls>
        <c:gapWidth val="150"/>
        <c:axId val="215248896"/>
        <c:axId val="215250432"/>
      </c:barChart>
      <c:catAx>
        <c:axId val="215248896"/>
        <c:scaling>
          <c:orientation val="maxMin"/>
        </c:scaling>
        <c:delete val="0"/>
        <c:axPos val="l"/>
        <c:numFmt formatCode="0.0" sourceLinked="1"/>
        <c:majorTickMark val="none"/>
        <c:minorTickMark val="none"/>
        <c:tickLblPos val="nextTo"/>
        <c:txPr>
          <a:bodyPr/>
          <a:lstStyle/>
          <a:p>
            <a:pPr>
              <a:defRPr sz="900"/>
            </a:pPr>
            <a:endParaRPr lang="cs-CZ"/>
          </a:p>
        </c:txPr>
        <c:crossAx val="215250432"/>
        <c:crosses val="autoZero"/>
        <c:auto val="1"/>
        <c:lblAlgn val="ctr"/>
        <c:lblOffset val="100"/>
        <c:noMultiLvlLbl val="0"/>
      </c:catAx>
      <c:valAx>
        <c:axId val="2152504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524889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ser>
        <c:dLbls>
          <c:showLegendKey val="0"/>
          <c:showVal val="0"/>
          <c:showCatName val="0"/>
          <c:showSerName val="0"/>
          <c:showPercent val="0"/>
          <c:showBubbleSize val="0"/>
        </c:dLbls>
        <c:gapWidth val="150"/>
        <c:axId val="215274624"/>
        <c:axId val="215276160"/>
      </c:barChart>
      <c:catAx>
        <c:axId val="215274624"/>
        <c:scaling>
          <c:orientation val="minMax"/>
        </c:scaling>
        <c:delete val="0"/>
        <c:axPos val="l"/>
        <c:numFmt formatCode="General" sourceLinked="1"/>
        <c:majorTickMark val="none"/>
        <c:minorTickMark val="none"/>
        <c:tickLblPos val="nextTo"/>
        <c:txPr>
          <a:bodyPr/>
          <a:lstStyle/>
          <a:p>
            <a:pPr>
              <a:defRPr sz="900"/>
            </a:pPr>
            <a:endParaRPr lang="cs-CZ"/>
          </a:p>
        </c:txPr>
        <c:crossAx val="215276160"/>
        <c:crosses val="autoZero"/>
        <c:auto val="1"/>
        <c:lblAlgn val="ctr"/>
        <c:lblOffset val="100"/>
        <c:noMultiLvlLbl val="0"/>
      </c:catAx>
      <c:valAx>
        <c:axId val="2152761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52746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endParaRPr lang="cs-CZ" sz="1000"/>
          </a:p>
        </c:rich>
      </c:tx>
      <c:layout/>
      <c:overlay val="0"/>
    </c:title>
    <c:autoTitleDeleted val="0"/>
    <c:plotArea>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820.43524100000002</c:v>
                </c:pt>
                <c:pt idx="1">
                  <c:v>917.56862300000012</c:v>
                </c:pt>
                <c:pt idx="2">
                  <c:v>861.37357600000007</c:v>
                </c:pt>
                <c:pt idx="3">
                  <c:v>389.58544899999998</c:v>
                </c:pt>
                <c:pt idx="4">
                  <c:v>269.667799</c:v>
                </c:pt>
                <c:pt idx="5">
                  <c:v>251.02278199999995</c:v>
                </c:pt>
                <c:pt idx="6">
                  <c:v>297.48214399999995</c:v>
                </c:pt>
                <c:pt idx="7">
                  <c:v>215.11247400000002</c:v>
                </c:pt>
                <c:pt idx="8">
                  <c:v>224.31588800000003</c:v>
                </c:pt>
                <c:pt idx="9">
                  <c:v>0</c:v>
                </c:pt>
                <c:pt idx="10">
                  <c:v>0</c:v>
                </c:pt>
                <c:pt idx="11">
                  <c:v>0</c:v>
                </c:pt>
              </c:numCache>
            </c:numRef>
          </c:val>
        </c:ser>
        <c:ser>
          <c:idx val="1"/>
          <c:order val="1"/>
          <c:tx>
            <c:strRef>
              <c:f>'4.2'!$A$8</c:f>
              <c:strCache>
                <c:ptCount val="1"/>
                <c:pt idx="0">
                  <c:v>Jihočeský kraj</c:v>
                </c:pt>
              </c:strCache>
            </c:strRef>
          </c:tx>
          <c:invertIfNegative val="0"/>
          <c:val>
            <c:numRef>
              <c:f>'4.2'!$B$8:$M$8</c:f>
              <c:numCache>
                <c:formatCode>#,##0.0</c:formatCode>
                <c:ptCount val="12"/>
                <c:pt idx="0">
                  <c:v>965.41227799999945</c:v>
                </c:pt>
                <c:pt idx="1">
                  <c:v>1009.3117129999999</c:v>
                </c:pt>
                <c:pt idx="2">
                  <c:v>965.49960999999996</c:v>
                </c:pt>
                <c:pt idx="3">
                  <c:v>505.0412530000001</c:v>
                </c:pt>
                <c:pt idx="4">
                  <c:v>381.09539000000007</c:v>
                </c:pt>
                <c:pt idx="5">
                  <c:v>325.760852</c:v>
                </c:pt>
                <c:pt idx="6">
                  <c:v>313.28438</c:v>
                </c:pt>
                <c:pt idx="7">
                  <c:v>305.24330500000008</c:v>
                </c:pt>
                <c:pt idx="8">
                  <c:v>371.42075700000009</c:v>
                </c:pt>
                <c:pt idx="9">
                  <c:v>0</c:v>
                </c:pt>
                <c:pt idx="10">
                  <c:v>0</c:v>
                </c:pt>
                <c:pt idx="11">
                  <c:v>0</c:v>
                </c:pt>
              </c:numCache>
            </c:numRef>
          </c:val>
        </c:ser>
        <c:ser>
          <c:idx val="2"/>
          <c:order val="2"/>
          <c:tx>
            <c:strRef>
              <c:f>'4.2'!$A$9</c:f>
              <c:strCache>
                <c:ptCount val="1"/>
                <c:pt idx="0">
                  <c:v>Jihomoravský kraj</c:v>
                </c:pt>
              </c:strCache>
            </c:strRef>
          </c:tx>
          <c:invertIfNegative val="0"/>
          <c:val>
            <c:numRef>
              <c:f>'4.2'!$B$9:$M$9</c:f>
              <c:numCache>
                <c:formatCode>#,##0.0</c:formatCode>
                <c:ptCount val="12"/>
                <c:pt idx="0">
                  <c:v>1115.7595650000007</c:v>
                </c:pt>
                <c:pt idx="1">
                  <c:v>1084.0149480000005</c:v>
                </c:pt>
                <c:pt idx="2">
                  <c:v>1018.801317</c:v>
                </c:pt>
                <c:pt idx="3">
                  <c:v>440.95359500000018</c:v>
                </c:pt>
                <c:pt idx="4">
                  <c:v>317.57482199999987</c:v>
                </c:pt>
                <c:pt idx="5">
                  <c:v>289.29484800000006</c:v>
                </c:pt>
                <c:pt idx="6">
                  <c:v>281.68530119999991</c:v>
                </c:pt>
                <c:pt idx="7">
                  <c:v>269.19609500000001</c:v>
                </c:pt>
                <c:pt idx="8">
                  <c:v>358.67080700000014</c:v>
                </c:pt>
                <c:pt idx="9">
                  <c:v>0</c:v>
                </c:pt>
                <c:pt idx="10">
                  <c:v>0</c:v>
                </c:pt>
                <c:pt idx="11">
                  <c:v>0</c:v>
                </c:pt>
              </c:numCache>
            </c:numRef>
          </c:val>
        </c:ser>
        <c:ser>
          <c:idx val="3"/>
          <c:order val="3"/>
          <c:tx>
            <c:strRef>
              <c:f>'4.2'!$A$10</c:f>
              <c:strCache>
                <c:ptCount val="1"/>
                <c:pt idx="0">
                  <c:v>Karlovarský kraj</c:v>
                </c:pt>
              </c:strCache>
            </c:strRef>
          </c:tx>
          <c:invertIfNegative val="0"/>
          <c:val>
            <c:numRef>
              <c:f>'4.2'!$B$10:$M$10</c:f>
              <c:numCache>
                <c:formatCode>#,##0.0</c:formatCode>
                <c:ptCount val="12"/>
                <c:pt idx="0">
                  <c:v>1617.2321040000004</c:v>
                </c:pt>
                <c:pt idx="1">
                  <c:v>1558.2645039999998</c:v>
                </c:pt>
                <c:pt idx="2">
                  <c:v>1645.8517190000002</c:v>
                </c:pt>
                <c:pt idx="3">
                  <c:v>1307.941331</c:v>
                </c:pt>
                <c:pt idx="4">
                  <c:v>1240.748844</c:v>
                </c:pt>
                <c:pt idx="5">
                  <c:v>1127.6882599999999</c:v>
                </c:pt>
                <c:pt idx="6">
                  <c:v>863.8913128119998</c:v>
                </c:pt>
                <c:pt idx="7">
                  <c:v>931.21603035999988</c:v>
                </c:pt>
                <c:pt idx="8">
                  <c:v>1126.6084784519996</c:v>
                </c:pt>
                <c:pt idx="9">
                  <c:v>0</c:v>
                </c:pt>
                <c:pt idx="10">
                  <c:v>0</c:v>
                </c:pt>
                <c:pt idx="11">
                  <c:v>0</c:v>
                </c:pt>
              </c:numCache>
            </c:numRef>
          </c:val>
        </c:ser>
        <c:ser>
          <c:idx val="4"/>
          <c:order val="4"/>
          <c:tx>
            <c:strRef>
              <c:f>'4.2'!$A$11</c:f>
              <c:strCache>
                <c:ptCount val="1"/>
                <c:pt idx="0">
                  <c:v>Kraj Vysočina</c:v>
                </c:pt>
              </c:strCache>
            </c:strRef>
          </c:tx>
          <c:invertIfNegative val="0"/>
          <c:val>
            <c:numRef>
              <c:f>'4.2'!$B$11:$M$11</c:f>
              <c:numCache>
                <c:formatCode>#,##0.0</c:formatCode>
                <c:ptCount val="12"/>
                <c:pt idx="0">
                  <c:v>466.39759917365603</c:v>
                </c:pt>
                <c:pt idx="1">
                  <c:v>466.88670863021514</c:v>
                </c:pt>
                <c:pt idx="2">
                  <c:v>454.81549671343373</c:v>
                </c:pt>
                <c:pt idx="3">
                  <c:v>239.27851099999995</c:v>
                </c:pt>
                <c:pt idx="4">
                  <c:v>182.12994599999999</c:v>
                </c:pt>
                <c:pt idx="5">
                  <c:v>172.30375499999994</c:v>
                </c:pt>
                <c:pt idx="6">
                  <c:v>158.09791640662596</c:v>
                </c:pt>
                <c:pt idx="7">
                  <c:v>142.33631196789921</c:v>
                </c:pt>
                <c:pt idx="8">
                  <c:v>176.60959532459663</c:v>
                </c:pt>
                <c:pt idx="9">
                  <c:v>0</c:v>
                </c:pt>
                <c:pt idx="10">
                  <c:v>0</c:v>
                </c:pt>
                <c:pt idx="11">
                  <c:v>0</c:v>
                </c:pt>
              </c:numCache>
            </c:numRef>
          </c:val>
        </c:ser>
        <c:ser>
          <c:idx val="5"/>
          <c:order val="5"/>
          <c:tx>
            <c:strRef>
              <c:f>'4.2'!$A$12</c:f>
              <c:strCache>
                <c:ptCount val="1"/>
                <c:pt idx="0">
                  <c:v>Královéhradecký kraj</c:v>
                </c:pt>
              </c:strCache>
            </c:strRef>
          </c:tx>
          <c:invertIfNegative val="0"/>
          <c:val>
            <c:numRef>
              <c:f>'4.2'!$B$12:$M$12</c:f>
              <c:numCache>
                <c:formatCode>#,##0.0</c:formatCode>
                <c:ptCount val="12"/>
                <c:pt idx="0">
                  <c:v>630.82778648837689</c:v>
                </c:pt>
                <c:pt idx="1">
                  <c:v>528.94905765204624</c:v>
                </c:pt>
                <c:pt idx="2">
                  <c:v>540.69998318646878</c:v>
                </c:pt>
                <c:pt idx="3">
                  <c:v>287.86155000000002</c:v>
                </c:pt>
                <c:pt idx="4">
                  <c:v>215.61326299999999</c:v>
                </c:pt>
                <c:pt idx="5">
                  <c:v>193.99898000000002</c:v>
                </c:pt>
                <c:pt idx="6">
                  <c:v>182.601686</c:v>
                </c:pt>
                <c:pt idx="7">
                  <c:v>177.91216400000008</c:v>
                </c:pt>
                <c:pt idx="8">
                  <c:v>222.25968300000002</c:v>
                </c:pt>
                <c:pt idx="9">
                  <c:v>0</c:v>
                </c:pt>
                <c:pt idx="10">
                  <c:v>0</c:v>
                </c:pt>
                <c:pt idx="11">
                  <c:v>0</c:v>
                </c:pt>
              </c:numCache>
            </c:numRef>
          </c:val>
        </c:ser>
        <c:ser>
          <c:idx val="6"/>
          <c:order val="6"/>
          <c:tx>
            <c:strRef>
              <c:f>'4.2'!$A$13</c:f>
              <c:strCache>
                <c:ptCount val="1"/>
                <c:pt idx="0">
                  <c:v>Liberecký kraj</c:v>
                </c:pt>
              </c:strCache>
            </c:strRef>
          </c:tx>
          <c:invertIfNegative val="0"/>
          <c:val>
            <c:numRef>
              <c:f>'4.2'!$B$13:$M$13</c:f>
              <c:numCache>
                <c:formatCode>#,##0.0</c:formatCode>
                <c:ptCount val="12"/>
                <c:pt idx="0">
                  <c:v>347.17483000000004</c:v>
                </c:pt>
                <c:pt idx="1">
                  <c:v>364.42862700000012</c:v>
                </c:pt>
                <c:pt idx="2">
                  <c:v>349.23672599999998</c:v>
                </c:pt>
                <c:pt idx="3">
                  <c:v>169.85413600000001</c:v>
                </c:pt>
                <c:pt idx="4">
                  <c:v>115.93570499999998</c:v>
                </c:pt>
                <c:pt idx="5">
                  <c:v>110.281255</c:v>
                </c:pt>
                <c:pt idx="6">
                  <c:v>105.43083700000004</c:v>
                </c:pt>
                <c:pt idx="7">
                  <c:v>109.57547599999998</c:v>
                </c:pt>
                <c:pt idx="8">
                  <c:v>110.37891399999999</c:v>
                </c:pt>
                <c:pt idx="9">
                  <c:v>0</c:v>
                </c:pt>
                <c:pt idx="10">
                  <c:v>0</c:v>
                </c:pt>
                <c:pt idx="11">
                  <c:v>0</c:v>
                </c:pt>
              </c:numCache>
            </c:numRef>
          </c:val>
        </c:ser>
        <c:ser>
          <c:idx val="7"/>
          <c:order val="7"/>
          <c:tx>
            <c:strRef>
              <c:f>'4.2'!$A$14</c:f>
              <c:strCache>
                <c:ptCount val="1"/>
                <c:pt idx="0">
                  <c:v>Moravskoslezský kraj</c:v>
                </c:pt>
              </c:strCache>
            </c:strRef>
          </c:tx>
          <c:invertIfNegative val="0"/>
          <c:val>
            <c:numRef>
              <c:f>'4.2'!$B$14:$M$14</c:f>
              <c:numCache>
                <c:formatCode>#,##0.0</c:formatCode>
                <c:ptCount val="12"/>
                <c:pt idx="0">
                  <c:v>3929.6234529999992</c:v>
                </c:pt>
                <c:pt idx="1">
                  <c:v>3795.0031320000026</c:v>
                </c:pt>
                <c:pt idx="2">
                  <c:v>3716.5566470000008</c:v>
                </c:pt>
                <c:pt idx="3">
                  <c:v>2180.6101810000014</c:v>
                </c:pt>
                <c:pt idx="4">
                  <c:v>1867.9909419999999</c:v>
                </c:pt>
                <c:pt idx="5">
                  <c:v>1743.4985329999993</c:v>
                </c:pt>
                <c:pt idx="6">
                  <c:v>1794.4685680000009</c:v>
                </c:pt>
                <c:pt idx="7">
                  <c:v>1702.2192559999987</c:v>
                </c:pt>
                <c:pt idx="8">
                  <c:v>1768.3146790000001</c:v>
                </c:pt>
                <c:pt idx="9">
                  <c:v>0</c:v>
                </c:pt>
                <c:pt idx="10">
                  <c:v>0</c:v>
                </c:pt>
                <c:pt idx="11">
                  <c:v>0</c:v>
                </c:pt>
              </c:numCache>
            </c:numRef>
          </c:val>
        </c:ser>
        <c:ser>
          <c:idx val="8"/>
          <c:order val="8"/>
          <c:tx>
            <c:strRef>
              <c:f>'4.2'!$A$15</c:f>
              <c:strCache>
                <c:ptCount val="1"/>
                <c:pt idx="0">
                  <c:v>Olomoucký kraj</c:v>
                </c:pt>
              </c:strCache>
            </c:strRef>
          </c:tx>
          <c:invertIfNegative val="0"/>
          <c:val>
            <c:numRef>
              <c:f>'4.2'!$B$15:$M$15</c:f>
              <c:numCache>
                <c:formatCode>#,##0.0</c:formatCode>
                <c:ptCount val="12"/>
                <c:pt idx="0">
                  <c:v>795.87945699999989</c:v>
                </c:pt>
                <c:pt idx="1">
                  <c:v>776.53608999999983</c:v>
                </c:pt>
                <c:pt idx="2">
                  <c:v>757.29852799999992</c:v>
                </c:pt>
                <c:pt idx="3">
                  <c:v>414.90533000000011</c:v>
                </c:pt>
                <c:pt idx="4">
                  <c:v>320.64352700000012</c:v>
                </c:pt>
                <c:pt idx="5">
                  <c:v>303.89706200000006</c:v>
                </c:pt>
                <c:pt idx="6">
                  <c:v>283.86017200000003</c:v>
                </c:pt>
                <c:pt idx="7">
                  <c:v>272.39066799999995</c:v>
                </c:pt>
                <c:pt idx="8">
                  <c:v>301.19688099999968</c:v>
                </c:pt>
                <c:pt idx="9">
                  <c:v>0</c:v>
                </c:pt>
                <c:pt idx="10">
                  <c:v>0</c:v>
                </c:pt>
                <c:pt idx="11">
                  <c:v>0</c:v>
                </c:pt>
              </c:numCache>
            </c:numRef>
          </c:val>
        </c:ser>
        <c:ser>
          <c:idx val="9"/>
          <c:order val="9"/>
          <c:tx>
            <c:strRef>
              <c:f>'4.2'!$A$16</c:f>
              <c:strCache>
                <c:ptCount val="1"/>
                <c:pt idx="0">
                  <c:v>Pardubický kraj</c:v>
                </c:pt>
              </c:strCache>
            </c:strRef>
          </c:tx>
          <c:invertIfNegative val="0"/>
          <c:val>
            <c:numRef>
              <c:f>'4.2'!$B$16:$M$16</c:f>
              <c:numCache>
                <c:formatCode>#,##0.0</c:formatCode>
                <c:ptCount val="12"/>
                <c:pt idx="0">
                  <c:v>851.66672904284292</c:v>
                </c:pt>
                <c:pt idx="1">
                  <c:v>881.28192815012062</c:v>
                </c:pt>
                <c:pt idx="2">
                  <c:v>859.48441447839366</c:v>
                </c:pt>
                <c:pt idx="3">
                  <c:v>369.98770300000018</c:v>
                </c:pt>
                <c:pt idx="4">
                  <c:v>268.02690299999995</c:v>
                </c:pt>
                <c:pt idx="5">
                  <c:v>238.97568699999999</c:v>
                </c:pt>
                <c:pt idx="6">
                  <c:v>191.30891161939044</c:v>
                </c:pt>
                <c:pt idx="7">
                  <c:v>203.56005406295606</c:v>
                </c:pt>
                <c:pt idx="8">
                  <c:v>259.61232753689336</c:v>
                </c:pt>
                <c:pt idx="9">
                  <c:v>0</c:v>
                </c:pt>
                <c:pt idx="10">
                  <c:v>0</c:v>
                </c:pt>
                <c:pt idx="11">
                  <c:v>0</c:v>
                </c:pt>
              </c:numCache>
            </c:numRef>
          </c:val>
        </c:ser>
        <c:ser>
          <c:idx val="10"/>
          <c:order val="10"/>
          <c:tx>
            <c:strRef>
              <c:f>'4.2'!$A$17</c:f>
              <c:strCache>
                <c:ptCount val="1"/>
                <c:pt idx="0">
                  <c:v>Plzeňský kraj</c:v>
                </c:pt>
              </c:strCache>
            </c:strRef>
          </c:tx>
          <c:invertIfNegative val="0"/>
          <c:val>
            <c:numRef>
              <c:f>'4.2'!$B$17:$M$17</c:f>
              <c:numCache>
                <c:formatCode>#,##0.0</c:formatCode>
                <c:ptCount val="12"/>
                <c:pt idx="0">
                  <c:v>749.78513371396753</c:v>
                </c:pt>
                <c:pt idx="1">
                  <c:v>807.86316147846583</c:v>
                </c:pt>
                <c:pt idx="2">
                  <c:v>768.39541792732496</c:v>
                </c:pt>
                <c:pt idx="3">
                  <c:v>366.42074399999984</c:v>
                </c:pt>
                <c:pt idx="4">
                  <c:v>248.99279300000003</c:v>
                </c:pt>
                <c:pt idx="5">
                  <c:v>218.63933500000005</c:v>
                </c:pt>
                <c:pt idx="6">
                  <c:v>212.14102225683598</c:v>
                </c:pt>
                <c:pt idx="7">
                  <c:v>182.35986820200287</c:v>
                </c:pt>
                <c:pt idx="8">
                  <c:v>249.95018127966142</c:v>
                </c:pt>
                <c:pt idx="9">
                  <c:v>0</c:v>
                </c:pt>
                <c:pt idx="10">
                  <c:v>0</c:v>
                </c:pt>
                <c:pt idx="11">
                  <c:v>0</c:v>
                </c:pt>
              </c:numCache>
            </c:numRef>
          </c:val>
        </c:ser>
        <c:ser>
          <c:idx val="11"/>
          <c:order val="11"/>
          <c:tx>
            <c:strRef>
              <c:f>'4.2'!$A$18</c:f>
              <c:strCache>
                <c:ptCount val="1"/>
                <c:pt idx="0">
                  <c:v>Středočeský kraj</c:v>
                </c:pt>
              </c:strCache>
            </c:strRef>
          </c:tx>
          <c:invertIfNegative val="0"/>
          <c:val>
            <c:numRef>
              <c:f>'4.2'!$B$18:$M$18</c:f>
              <c:numCache>
                <c:formatCode>#,##0.0</c:formatCode>
                <c:ptCount val="12"/>
                <c:pt idx="0">
                  <c:v>3771.338119</c:v>
                </c:pt>
                <c:pt idx="1">
                  <c:v>3575.0352939999993</c:v>
                </c:pt>
                <c:pt idx="2">
                  <c:v>3434.9343999999987</c:v>
                </c:pt>
                <c:pt idx="3">
                  <c:v>1674.8383940000008</c:v>
                </c:pt>
                <c:pt idx="4">
                  <c:v>1337.5509779999998</c:v>
                </c:pt>
                <c:pt idx="5">
                  <c:v>1334.2971909999997</c:v>
                </c:pt>
                <c:pt idx="6">
                  <c:v>1224.8823698000001</c:v>
                </c:pt>
                <c:pt idx="7">
                  <c:v>1300.0994429999994</c:v>
                </c:pt>
                <c:pt idx="8">
                  <c:v>1395.2086669999997</c:v>
                </c:pt>
                <c:pt idx="9">
                  <c:v>0</c:v>
                </c:pt>
                <c:pt idx="10">
                  <c:v>0</c:v>
                </c:pt>
                <c:pt idx="11">
                  <c:v>0</c:v>
                </c:pt>
              </c:numCache>
            </c:numRef>
          </c:val>
        </c:ser>
        <c:ser>
          <c:idx val="12"/>
          <c:order val="12"/>
          <c:tx>
            <c:strRef>
              <c:f>'4.2'!$A$19</c:f>
              <c:strCache>
                <c:ptCount val="1"/>
                <c:pt idx="0">
                  <c:v>Ústecký kraj</c:v>
                </c:pt>
              </c:strCache>
            </c:strRef>
          </c:tx>
          <c:invertIfNegative val="0"/>
          <c:val>
            <c:numRef>
              <c:f>'4.2'!$B$19:$M$19</c:f>
              <c:numCache>
                <c:formatCode>#,##0.0</c:formatCode>
                <c:ptCount val="12"/>
                <c:pt idx="0">
                  <c:v>3090.1950880000022</c:v>
                </c:pt>
                <c:pt idx="1">
                  <c:v>3037.9217600000015</c:v>
                </c:pt>
                <c:pt idx="2">
                  <c:v>3199.7044959999985</c:v>
                </c:pt>
                <c:pt idx="3">
                  <c:v>2123.3539999999998</c:v>
                </c:pt>
                <c:pt idx="4">
                  <c:v>1805.2120420000001</c:v>
                </c:pt>
                <c:pt idx="5">
                  <c:v>1540.8053910000001</c:v>
                </c:pt>
                <c:pt idx="6">
                  <c:v>1608.4984650000001</c:v>
                </c:pt>
                <c:pt idx="7">
                  <c:v>1578.3772309999997</c:v>
                </c:pt>
                <c:pt idx="8">
                  <c:v>1650.1525410000006</c:v>
                </c:pt>
                <c:pt idx="9">
                  <c:v>0</c:v>
                </c:pt>
                <c:pt idx="10">
                  <c:v>0</c:v>
                </c:pt>
                <c:pt idx="11">
                  <c:v>0</c:v>
                </c:pt>
              </c:numCache>
            </c:numRef>
          </c:val>
        </c:ser>
        <c:ser>
          <c:idx val="13"/>
          <c:order val="13"/>
          <c:tx>
            <c:strRef>
              <c:f>'4.2'!$A$20</c:f>
              <c:strCache>
                <c:ptCount val="1"/>
                <c:pt idx="0">
                  <c:v>Zlínský kraj</c:v>
                </c:pt>
              </c:strCache>
            </c:strRef>
          </c:tx>
          <c:invertIfNegative val="0"/>
          <c:val>
            <c:numRef>
              <c:f>'4.2'!$B$20:$M$20</c:f>
              <c:numCache>
                <c:formatCode>#,##0.0</c:formatCode>
                <c:ptCount val="12"/>
                <c:pt idx="0">
                  <c:v>933.83580499999994</c:v>
                </c:pt>
                <c:pt idx="1">
                  <c:v>958.988202</c:v>
                </c:pt>
                <c:pt idx="2">
                  <c:v>948.05489899999986</c:v>
                </c:pt>
                <c:pt idx="3">
                  <c:v>570.07758399999989</c:v>
                </c:pt>
                <c:pt idx="4">
                  <c:v>489.26860399999993</c:v>
                </c:pt>
                <c:pt idx="5">
                  <c:v>425.94380299999989</c:v>
                </c:pt>
                <c:pt idx="6">
                  <c:v>363.66991400000001</c:v>
                </c:pt>
                <c:pt idx="7">
                  <c:v>325.82685400000003</c:v>
                </c:pt>
                <c:pt idx="8">
                  <c:v>431.18381400000004</c:v>
                </c:pt>
                <c:pt idx="9">
                  <c:v>0</c:v>
                </c:pt>
                <c:pt idx="10">
                  <c:v>0</c:v>
                </c:pt>
                <c:pt idx="11">
                  <c:v>0</c:v>
                </c:pt>
              </c:numCache>
            </c:numRef>
          </c:val>
        </c:ser>
        <c:dLbls>
          <c:showLegendKey val="0"/>
          <c:showVal val="0"/>
          <c:showCatName val="0"/>
          <c:showSerName val="0"/>
          <c:showPercent val="0"/>
          <c:showBubbleSize val="0"/>
        </c:dLbls>
        <c:gapWidth val="104"/>
        <c:overlap val="100"/>
        <c:axId val="205680000"/>
        <c:axId val="205681792"/>
      </c:barChart>
      <c:catAx>
        <c:axId val="205680000"/>
        <c:scaling>
          <c:orientation val="minMax"/>
        </c:scaling>
        <c:delete val="0"/>
        <c:axPos val="b"/>
        <c:majorTickMark val="none"/>
        <c:minorTickMark val="none"/>
        <c:tickLblPos val="nextTo"/>
        <c:txPr>
          <a:bodyPr/>
          <a:lstStyle/>
          <a:p>
            <a:pPr>
              <a:defRPr sz="900"/>
            </a:pPr>
            <a:endParaRPr lang="cs-CZ"/>
          </a:p>
        </c:txPr>
        <c:crossAx val="205681792"/>
        <c:crosses val="autoZero"/>
        <c:auto val="1"/>
        <c:lblAlgn val="ctr"/>
        <c:lblOffset val="100"/>
        <c:noMultiLvlLbl val="0"/>
      </c:catAx>
      <c:valAx>
        <c:axId val="2056817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56800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ser>
        <c:dLbls>
          <c:showLegendKey val="0"/>
          <c:showVal val="0"/>
          <c:showCatName val="0"/>
          <c:showSerName val="0"/>
          <c:showPercent val="0"/>
          <c:showBubbleSize val="0"/>
        </c:dLbls>
        <c:gapWidth val="150"/>
        <c:overlap val="100"/>
        <c:axId val="215310336"/>
        <c:axId val="215311872"/>
      </c:barChart>
      <c:catAx>
        <c:axId val="215310336"/>
        <c:scaling>
          <c:orientation val="minMax"/>
        </c:scaling>
        <c:delete val="0"/>
        <c:axPos val="b"/>
        <c:numFmt formatCode="General" sourceLinked="1"/>
        <c:majorTickMark val="none"/>
        <c:minorTickMark val="none"/>
        <c:tickLblPos val="nextTo"/>
        <c:txPr>
          <a:bodyPr/>
          <a:lstStyle/>
          <a:p>
            <a:pPr>
              <a:defRPr sz="900"/>
            </a:pPr>
            <a:endParaRPr lang="cs-CZ"/>
          </a:p>
        </c:txPr>
        <c:crossAx val="215311872"/>
        <c:crosses val="autoZero"/>
        <c:auto val="1"/>
        <c:lblAlgn val="ctr"/>
        <c:lblOffset val="100"/>
        <c:noMultiLvlLbl val="0"/>
      </c:catAx>
      <c:valAx>
        <c:axId val="215311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531033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ser>
        <c:dLbls>
          <c:showLegendKey val="0"/>
          <c:showVal val="0"/>
          <c:showCatName val="0"/>
          <c:showSerName val="0"/>
          <c:showPercent val="0"/>
          <c:showBubbleSize val="0"/>
        </c:dLbls>
        <c:gapWidth val="150"/>
        <c:axId val="215340928"/>
        <c:axId val="215342464"/>
      </c:barChart>
      <c:catAx>
        <c:axId val="215340928"/>
        <c:scaling>
          <c:orientation val="minMax"/>
        </c:scaling>
        <c:delete val="0"/>
        <c:axPos val="l"/>
        <c:numFmt formatCode="General" sourceLinked="1"/>
        <c:majorTickMark val="none"/>
        <c:minorTickMark val="none"/>
        <c:tickLblPos val="nextTo"/>
        <c:txPr>
          <a:bodyPr/>
          <a:lstStyle/>
          <a:p>
            <a:pPr>
              <a:defRPr sz="900"/>
            </a:pPr>
            <a:endParaRPr lang="cs-CZ"/>
          </a:p>
        </c:txPr>
        <c:crossAx val="215342464"/>
        <c:crosses val="autoZero"/>
        <c:auto val="1"/>
        <c:lblAlgn val="ctr"/>
        <c:lblOffset val="100"/>
        <c:noMultiLvlLbl val="0"/>
      </c:catAx>
      <c:valAx>
        <c:axId val="21534246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534092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'14.9'!$J$19:$J$26</c:f>
              <c:numCache>
                <c:formatCode>General</c:formatCode>
                <c:ptCount val="8"/>
              </c:numCache>
            </c:numRef>
          </c:cat>
          <c:val>
            <c:numRef>
              <c:f>'14.9'!$K$19:$K$26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ser>
        <c:dLbls>
          <c:showLegendKey val="0"/>
          <c:showVal val="0"/>
          <c:showCatName val="0"/>
          <c:showSerName val="0"/>
          <c:showPercent val="0"/>
          <c:showBubbleSize val="0"/>
        </c:dLbls>
        <c:gapWidth val="150"/>
        <c:axId val="215046784"/>
        <c:axId val="215060864"/>
      </c:barChart>
      <c:catAx>
        <c:axId val="215046784"/>
        <c:scaling>
          <c:orientation val="maxMin"/>
        </c:scaling>
        <c:delete val="0"/>
        <c:axPos val="l"/>
        <c:numFmt formatCode="0.0" sourceLinked="1"/>
        <c:majorTickMark val="none"/>
        <c:minorTickMark val="none"/>
        <c:tickLblPos val="nextTo"/>
        <c:txPr>
          <a:bodyPr/>
          <a:lstStyle/>
          <a:p>
            <a:pPr>
              <a:defRPr sz="900"/>
            </a:pPr>
            <a:endParaRPr lang="cs-CZ"/>
          </a:p>
        </c:txPr>
        <c:crossAx val="215060864"/>
        <c:crosses val="autoZero"/>
        <c:auto val="1"/>
        <c:lblAlgn val="ctr"/>
        <c:lblOffset val="100"/>
        <c:noMultiLvlLbl val="0"/>
      </c:catAx>
      <c:valAx>
        <c:axId val="21506086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50467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ser>
        <c:dLbls>
          <c:showLegendKey val="0"/>
          <c:showVal val="0"/>
          <c:showCatName val="0"/>
          <c:showSerName val="0"/>
          <c:showPercent val="0"/>
          <c:showBubbleSize val="0"/>
        </c:dLbls>
        <c:gapWidth val="150"/>
        <c:axId val="215498752"/>
        <c:axId val="215500288"/>
      </c:barChart>
      <c:catAx>
        <c:axId val="215498752"/>
        <c:scaling>
          <c:orientation val="minMax"/>
        </c:scaling>
        <c:delete val="0"/>
        <c:axPos val="l"/>
        <c:numFmt formatCode="General" sourceLinked="1"/>
        <c:majorTickMark val="none"/>
        <c:minorTickMark val="none"/>
        <c:tickLblPos val="nextTo"/>
        <c:txPr>
          <a:bodyPr/>
          <a:lstStyle/>
          <a:p>
            <a:pPr>
              <a:defRPr sz="900"/>
            </a:pPr>
            <a:endParaRPr lang="cs-CZ"/>
          </a:p>
        </c:txPr>
        <c:crossAx val="215500288"/>
        <c:crosses val="autoZero"/>
        <c:auto val="1"/>
        <c:lblAlgn val="ctr"/>
        <c:lblOffset val="100"/>
        <c:noMultiLvlLbl val="0"/>
      </c:catAx>
      <c:valAx>
        <c:axId val="2155002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54987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ser>
        <c:dLbls>
          <c:showLegendKey val="0"/>
          <c:showVal val="0"/>
          <c:showCatName val="0"/>
          <c:showSerName val="0"/>
          <c:showPercent val="0"/>
          <c:showBubbleSize val="0"/>
        </c:dLbls>
        <c:gapWidth val="150"/>
        <c:overlap val="100"/>
        <c:axId val="215005824"/>
        <c:axId val="215015808"/>
      </c:barChart>
      <c:catAx>
        <c:axId val="215005824"/>
        <c:scaling>
          <c:orientation val="minMax"/>
        </c:scaling>
        <c:delete val="0"/>
        <c:axPos val="b"/>
        <c:numFmt formatCode="General" sourceLinked="1"/>
        <c:majorTickMark val="none"/>
        <c:minorTickMark val="none"/>
        <c:tickLblPos val="nextTo"/>
        <c:txPr>
          <a:bodyPr/>
          <a:lstStyle/>
          <a:p>
            <a:pPr>
              <a:defRPr sz="900"/>
            </a:pPr>
            <a:endParaRPr lang="cs-CZ"/>
          </a:p>
        </c:txPr>
        <c:crossAx val="215015808"/>
        <c:crosses val="autoZero"/>
        <c:auto val="1"/>
        <c:lblAlgn val="ctr"/>
        <c:lblOffset val="100"/>
        <c:noMultiLvlLbl val="0"/>
      </c:catAx>
      <c:valAx>
        <c:axId val="215015808"/>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1500582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ser>
        <c:dLbls>
          <c:showLegendKey val="0"/>
          <c:showVal val="0"/>
          <c:showCatName val="0"/>
          <c:showSerName val="0"/>
          <c:showPercent val="0"/>
          <c:showBubbleSize val="0"/>
        </c:dLbls>
        <c:gapWidth val="150"/>
        <c:axId val="215487232"/>
        <c:axId val="215488768"/>
      </c:barChart>
      <c:catAx>
        <c:axId val="215487232"/>
        <c:scaling>
          <c:orientation val="minMax"/>
        </c:scaling>
        <c:delete val="0"/>
        <c:axPos val="l"/>
        <c:numFmt formatCode="General" sourceLinked="1"/>
        <c:majorTickMark val="none"/>
        <c:minorTickMark val="none"/>
        <c:tickLblPos val="nextTo"/>
        <c:txPr>
          <a:bodyPr/>
          <a:lstStyle/>
          <a:p>
            <a:pPr>
              <a:defRPr sz="900"/>
            </a:pPr>
            <a:endParaRPr lang="cs-CZ"/>
          </a:p>
        </c:txPr>
        <c:crossAx val="215488768"/>
        <c:crosses val="autoZero"/>
        <c:auto val="1"/>
        <c:lblAlgn val="ctr"/>
        <c:lblOffset val="100"/>
        <c:noMultiLvlLbl val="0"/>
      </c:catAx>
      <c:valAx>
        <c:axId val="2154887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54872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'14.10'!$J$19:$J$26</c:f>
              <c:numCache>
                <c:formatCode>General</c:formatCode>
                <c:ptCount val="8"/>
              </c:numCache>
            </c:numRef>
          </c:cat>
          <c:val>
            <c:numRef>
              <c:f>'14.10'!$K$19:$K$26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ser>
        <c:dLbls>
          <c:showLegendKey val="0"/>
          <c:showVal val="0"/>
          <c:showCatName val="0"/>
          <c:showSerName val="0"/>
          <c:showPercent val="0"/>
          <c:showBubbleSize val="0"/>
        </c:dLbls>
        <c:gapWidth val="150"/>
        <c:axId val="215574016"/>
        <c:axId val="215575552"/>
      </c:barChart>
      <c:catAx>
        <c:axId val="215574016"/>
        <c:scaling>
          <c:orientation val="maxMin"/>
        </c:scaling>
        <c:delete val="0"/>
        <c:axPos val="l"/>
        <c:numFmt formatCode="0.0" sourceLinked="1"/>
        <c:majorTickMark val="none"/>
        <c:minorTickMark val="none"/>
        <c:tickLblPos val="nextTo"/>
        <c:txPr>
          <a:bodyPr/>
          <a:lstStyle/>
          <a:p>
            <a:pPr>
              <a:defRPr sz="900"/>
            </a:pPr>
            <a:endParaRPr lang="cs-CZ"/>
          </a:p>
        </c:txPr>
        <c:crossAx val="215575552"/>
        <c:crosses val="autoZero"/>
        <c:auto val="1"/>
        <c:lblAlgn val="ctr"/>
        <c:lblOffset val="100"/>
        <c:noMultiLvlLbl val="0"/>
      </c:catAx>
      <c:valAx>
        <c:axId val="21557555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55740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ser>
        <c:dLbls>
          <c:showLegendKey val="0"/>
          <c:showVal val="0"/>
          <c:showCatName val="0"/>
          <c:showSerName val="0"/>
          <c:showPercent val="0"/>
          <c:showBubbleSize val="0"/>
        </c:dLbls>
        <c:gapWidth val="150"/>
        <c:axId val="215583360"/>
        <c:axId val="215589248"/>
      </c:barChart>
      <c:catAx>
        <c:axId val="215583360"/>
        <c:scaling>
          <c:orientation val="minMax"/>
        </c:scaling>
        <c:delete val="0"/>
        <c:axPos val="l"/>
        <c:numFmt formatCode="General" sourceLinked="1"/>
        <c:majorTickMark val="none"/>
        <c:minorTickMark val="none"/>
        <c:tickLblPos val="nextTo"/>
        <c:txPr>
          <a:bodyPr/>
          <a:lstStyle/>
          <a:p>
            <a:pPr>
              <a:defRPr sz="900"/>
            </a:pPr>
            <a:endParaRPr lang="cs-CZ"/>
          </a:p>
        </c:txPr>
        <c:crossAx val="215589248"/>
        <c:crosses val="autoZero"/>
        <c:auto val="1"/>
        <c:lblAlgn val="ctr"/>
        <c:lblOffset val="100"/>
        <c:noMultiLvlLbl val="0"/>
      </c:catAx>
      <c:valAx>
        <c:axId val="2155892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55833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p>
        </c:rich>
      </c:tx>
      <c:layout/>
      <c:overlay val="0"/>
    </c:title>
    <c:autoTitleDeleted val="0"/>
    <c:plotArea>
      <c:layout>
        <c:manualLayout>
          <c:layoutTarget val="inner"/>
          <c:xMode val="edge"/>
          <c:yMode val="edge"/>
          <c:x val="5.1838093547854083E-2"/>
          <c:y val="0.12187734508007306"/>
          <c:w val="0.93541618173979413"/>
          <c:h val="0.78496549808149885"/>
        </c:manualLayout>
      </c:layout>
      <c:barChart>
        <c:barDir val="col"/>
        <c:grouping val="stacked"/>
        <c:varyColors val="0"/>
        <c:ser>
          <c:idx val="0"/>
          <c:order val="0"/>
          <c:tx>
            <c:strRef>
              <c:f>'4.3'!$A$5</c:f>
              <c:strCache>
                <c:ptCount val="1"/>
                <c:pt idx="0">
                  <c:v>Biomasa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209.36864399999996</c:v>
                </c:pt>
                <c:pt idx="2">
                  <c:v>57.736599999999996</c:v>
                </c:pt>
                <c:pt idx="3">
                  <c:v>51.296999999999997</c:v>
                </c:pt>
                <c:pt idx="4">
                  <c:v>198.3588</c:v>
                </c:pt>
                <c:pt idx="5">
                  <c:v>66.10578000000001</c:v>
                </c:pt>
                <c:pt idx="6">
                  <c:v>3.3840000000000002E-2</c:v>
                </c:pt>
                <c:pt idx="7">
                  <c:v>1432.695248</c:v>
                </c:pt>
                <c:pt idx="8">
                  <c:v>38.824546999999988</c:v>
                </c:pt>
                <c:pt idx="9">
                  <c:v>3.024</c:v>
                </c:pt>
                <c:pt idx="10">
                  <c:v>115.32543</c:v>
                </c:pt>
                <c:pt idx="11">
                  <c:v>76.024752000000007</c:v>
                </c:pt>
                <c:pt idx="12">
                  <c:v>1177.31845</c:v>
                </c:pt>
                <c:pt idx="13">
                  <c:v>7.653999999999999</c:v>
                </c:pt>
              </c:numCache>
            </c:numRef>
          </c:val>
        </c:ser>
        <c:ser>
          <c:idx val="1"/>
          <c:order val="1"/>
          <c:tx>
            <c:strRef>
              <c:f>'4.3'!$A$6</c:f>
              <c:strCache>
                <c:ptCount val="1"/>
                <c:pt idx="0">
                  <c:v>Bioplyn</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37.3934</c:v>
                </c:pt>
                <c:pt idx="1">
                  <c:v>79.049421000000024</c:v>
                </c:pt>
                <c:pt idx="2">
                  <c:v>61.509792000000012</c:v>
                </c:pt>
                <c:pt idx="3">
                  <c:v>16.557288999999997</c:v>
                </c:pt>
                <c:pt idx="4">
                  <c:v>143.61905999999996</c:v>
                </c:pt>
                <c:pt idx="5">
                  <c:v>79.544828999999993</c:v>
                </c:pt>
                <c:pt idx="6">
                  <c:v>9.4897809999999989</c:v>
                </c:pt>
                <c:pt idx="7">
                  <c:v>66.819722999999996</c:v>
                </c:pt>
                <c:pt idx="8">
                  <c:v>60.563102999999991</c:v>
                </c:pt>
                <c:pt idx="9">
                  <c:v>79.701323999999985</c:v>
                </c:pt>
                <c:pt idx="10">
                  <c:v>81.716059999999985</c:v>
                </c:pt>
                <c:pt idx="11">
                  <c:v>88.423507000000001</c:v>
                </c:pt>
                <c:pt idx="12">
                  <c:v>24.975480999999998</c:v>
                </c:pt>
                <c:pt idx="13">
                  <c:v>27.618054000000004</c:v>
                </c:pt>
              </c:numCache>
            </c:numRef>
          </c:val>
        </c:ser>
        <c:ser>
          <c:idx val="2"/>
          <c:order val="2"/>
          <c:tx>
            <c:strRef>
              <c:f>'4.3'!$A$7</c:f>
              <c:strCache>
                <c:ptCount val="1"/>
                <c:pt idx="0">
                  <c:v>Černé uhlí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0</c:v>
                </c:pt>
                <c:pt idx="3">
                  <c:v>0</c:v>
                </c:pt>
                <c:pt idx="4">
                  <c:v>0</c:v>
                </c:pt>
                <c:pt idx="5">
                  <c:v>0</c:v>
                </c:pt>
                <c:pt idx="6">
                  <c:v>0</c:v>
                </c:pt>
                <c:pt idx="7">
                  <c:v>1489.0381319999999</c:v>
                </c:pt>
                <c:pt idx="8">
                  <c:v>48.317066000000004</c:v>
                </c:pt>
                <c:pt idx="9">
                  <c:v>112.57350500000001</c:v>
                </c:pt>
                <c:pt idx="10">
                  <c:v>0</c:v>
                </c:pt>
                <c:pt idx="11">
                  <c:v>0</c:v>
                </c:pt>
                <c:pt idx="12">
                  <c:v>0.38739000000000001</c:v>
                </c:pt>
                <c:pt idx="13">
                  <c:v>74.97175</c:v>
                </c:pt>
              </c:numCache>
            </c:numRef>
          </c:val>
        </c:ser>
        <c:ser>
          <c:idx val="3"/>
          <c:order val="3"/>
          <c:tx>
            <c:strRef>
              <c:f>'4.3'!$A$8</c:f>
              <c:strCache>
                <c:ptCount val="1"/>
                <c:pt idx="0">
                  <c:v>Elektrická energie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0.58299999999999996</c:v>
                </c:pt>
                <c:pt idx="1">
                  <c:v>1.748E-3</c:v>
                </c:pt>
                <c:pt idx="2">
                  <c:v>2.0855999999999999</c:v>
                </c:pt>
                <c:pt idx="3">
                  <c:v>3.6399999999999996E-3</c:v>
                </c:pt>
                <c:pt idx="4">
                  <c:v>1.4E-2</c:v>
                </c:pt>
                <c:pt idx="5">
                  <c:v>0</c:v>
                </c:pt>
                <c:pt idx="6">
                  <c:v>0</c:v>
                </c:pt>
                <c:pt idx="7">
                  <c:v>7.3420999999999986E-2</c:v>
                </c:pt>
                <c:pt idx="8">
                  <c:v>7.8962999999999992E-2</c:v>
                </c:pt>
                <c:pt idx="9">
                  <c:v>0</c:v>
                </c:pt>
                <c:pt idx="10">
                  <c:v>1.7804800000000001</c:v>
                </c:pt>
                <c:pt idx="11">
                  <c:v>0</c:v>
                </c:pt>
                <c:pt idx="12">
                  <c:v>0</c:v>
                </c:pt>
                <c:pt idx="13">
                  <c:v>0.2576</c:v>
                </c:pt>
              </c:numCache>
            </c:numRef>
          </c:val>
        </c:ser>
        <c:ser>
          <c:idx val="4"/>
          <c:order val="4"/>
          <c:tx>
            <c:strRef>
              <c:f>'4.3'!$A$9</c:f>
              <c:strCache>
                <c:ptCount val="1"/>
                <c:pt idx="0">
                  <c:v>Energie prostředí (tepelné čerpadlo)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0.78500000000000003</c:v>
                </c:pt>
                <c:pt idx="1">
                  <c:v>1.5899999999999998E-3</c:v>
                </c:pt>
                <c:pt idx="2">
                  <c:v>1.55E-2</c:v>
                </c:pt>
                <c:pt idx="3">
                  <c:v>0.7182099999999999</c:v>
                </c:pt>
                <c:pt idx="4">
                  <c:v>0</c:v>
                </c:pt>
                <c:pt idx="5">
                  <c:v>0</c:v>
                </c:pt>
                <c:pt idx="6">
                  <c:v>0</c:v>
                </c:pt>
                <c:pt idx="7">
                  <c:v>0</c:v>
                </c:pt>
                <c:pt idx="8">
                  <c:v>0</c:v>
                </c:pt>
                <c:pt idx="9">
                  <c:v>0</c:v>
                </c:pt>
                <c:pt idx="10">
                  <c:v>0</c:v>
                </c:pt>
                <c:pt idx="11">
                  <c:v>0</c:v>
                </c:pt>
                <c:pt idx="12">
                  <c:v>0.48576000000000003</c:v>
                </c:pt>
                <c:pt idx="13">
                  <c:v>0</c:v>
                </c:pt>
              </c:numCache>
            </c:numRef>
          </c:val>
        </c:ser>
        <c:ser>
          <c:idx val="5"/>
          <c:order val="5"/>
          <c:tx>
            <c:strRef>
              <c:f>'4.3'!$A$10</c:f>
              <c:strCache>
                <c:ptCount val="1"/>
                <c:pt idx="0">
                  <c:v>Energie Slunce (solární kolektor)</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6.8000000000000005E-2</c:v>
                </c:pt>
                <c:pt idx="3">
                  <c:v>2.4910000000000002E-2</c:v>
                </c:pt>
                <c:pt idx="4">
                  <c:v>6.3E-2</c:v>
                </c:pt>
                <c:pt idx="5">
                  <c:v>0</c:v>
                </c:pt>
                <c:pt idx="6">
                  <c:v>0</c:v>
                </c:pt>
                <c:pt idx="7">
                  <c:v>0</c:v>
                </c:pt>
                <c:pt idx="8">
                  <c:v>0</c:v>
                </c:pt>
                <c:pt idx="9">
                  <c:v>0</c:v>
                </c:pt>
                <c:pt idx="10">
                  <c:v>0</c:v>
                </c:pt>
                <c:pt idx="11">
                  <c:v>0</c:v>
                </c:pt>
                <c:pt idx="12">
                  <c:v>3.1799999999999995E-2</c:v>
                </c:pt>
                <c:pt idx="13">
                  <c:v>0</c:v>
                </c:pt>
              </c:numCache>
            </c:numRef>
          </c:val>
        </c:ser>
        <c:ser>
          <c:idx val="6"/>
          <c:order val="6"/>
          <c:tx>
            <c:strRef>
              <c:f>'4.3'!$A$11</c:f>
              <c:strCache>
                <c:ptCount val="1"/>
                <c:pt idx="0">
                  <c:v>Hnědé uhlí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543.21889199999987</c:v>
                </c:pt>
                <c:pt idx="2">
                  <c:v>0.44</c:v>
                </c:pt>
                <c:pt idx="3">
                  <c:v>2453.8678800000002</c:v>
                </c:pt>
                <c:pt idx="4">
                  <c:v>9.1140000000000008</c:v>
                </c:pt>
                <c:pt idx="5">
                  <c:v>213.99471</c:v>
                </c:pt>
                <c:pt idx="6">
                  <c:v>11.565662</c:v>
                </c:pt>
                <c:pt idx="7">
                  <c:v>237.22972999999996</c:v>
                </c:pt>
                <c:pt idx="8">
                  <c:v>307.08317999999997</c:v>
                </c:pt>
                <c:pt idx="9">
                  <c:v>398.75878</c:v>
                </c:pt>
                <c:pt idx="10">
                  <c:v>293.64154499999995</c:v>
                </c:pt>
                <c:pt idx="11">
                  <c:v>1166.8331279999998</c:v>
                </c:pt>
                <c:pt idx="12">
                  <c:v>2904.0333259999998</c:v>
                </c:pt>
                <c:pt idx="13">
                  <c:v>427.53152</c:v>
                </c:pt>
              </c:numCache>
            </c:numRef>
          </c:val>
        </c:ser>
        <c:ser>
          <c:idx val="7"/>
          <c:order val="7"/>
          <c:tx>
            <c:strRef>
              <c:f>'4.3'!$A$12</c:f>
              <c:strCache>
                <c:ptCount val="1"/>
                <c:pt idx="0">
                  <c:v>Jaderné palivo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40.917999999999999</c:v>
                </c:pt>
                <c:pt idx="2">
                  <c:v>0</c:v>
                </c:pt>
                <c:pt idx="3">
                  <c:v>0</c:v>
                </c:pt>
                <c:pt idx="4">
                  <c:v>25.045999999999999</c:v>
                </c:pt>
                <c:pt idx="5">
                  <c:v>0</c:v>
                </c:pt>
                <c:pt idx="6">
                  <c:v>0</c:v>
                </c:pt>
                <c:pt idx="7">
                  <c:v>0</c:v>
                </c:pt>
                <c:pt idx="8">
                  <c:v>0</c:v>
                </c:pt>
                <c:pt idx="9">
                  <c:v>0</c:v>
                </c:pt>
                <c:pt idx="10">
                  <c:v>0</c:v>
                </c:pt>
                <c:pt idx="11">
                  <c:v>0</c:v>
                </c:pt>
                <c:pt idx="12">
                  <c:v>0</c:v>
                </c:pt>
                <c:pt idx="13">
                  <c:v>0</c:v>
                </c:pt>
              </c:numCache>
            </c:numRef>
          </c:val>
        </c:ser>
        <c:ser>
          <c:idx val="8"/>
          <c:order val="8"/>
          <c:tx>
            <c:strRef>
              <c:f>'4.3'!$A$13</c:f>
              <c:strCache>
                <c:ptCount val="1"/>
                <c:pt idx="0">
                  <c:v>Koks</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4.2290000000000001E-3</c:v>
                </c:pt>
                <c:pt idx="8">
                  <c:v>0</c:v>
                </c:pt>
                <c:pt idx="9">
                  <c:v>0</c:v>
                </c:pt>
                <c:pt idx="10">
                  <c:v>0</c:v>
                </c:pt>
                <c:pt idx="11">
                  <c:v>0</c:v>
                </c:pt>
                <c:pt idx="12">
                  <c:v>0</c:v>
                </c:pt>
                <c:pt idx="13">
                  <c:v>0</c:v>
                </c:pt>
              </c:numCache>
            </c:numRef>
          </c:val>
        </c:ser>
        <c:ser>
          <c:idx val="9"/>
          <c:order val="9"/>
          <c:tx>
            <c:strRef>
              <c:f>'4.3'!$A$14</c:f>
              <c:strCache>
                <c:ptCount val="1"/>
                <c:pt idx="0">
                  <c:v>Odpadní teplo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7.5960399999999995</c:v>
                </c:pt>
                <c:pt idx="3">
                  <c:v>1.0043</c:v>
                </c:pt>
                <c:pt idx="4">
                  <c:v>7.24</c:v>
                </c:pt>
                <c:pt idx="5">
                  <c:v>0.25162000000000001</c:v>
                </c:pt>
                <c:pt idx="6">
                  <c:v>0.34539999999999998</c:v>
                </c:pt>
                <c:pt idx="7">
                  <c:v>212.65568999999999</c:v>
                </c:pt>
                <c:pt idx="8">
                  <c:v>132.68588999999997</c:v>
                </c:pt>
                <c:pt idx="9">
                  <c:v>0</c:v>
                </c:pt>
                <c:pt idx="10">
                  <c:v>0</c:v>
                </c:pt>
                <c:pt idx="11">
                  <c:v>1091.6762269999999</c:v>
                </c:pt>
                <c:pt idx="12">
                  <c:v>287.8553</c:v>
                </c:pt>
                <c:pt idx="13">
                  <c:v>46.844999999999999</c:v>
                </c:pt>
              </c:numCache>
            </c:numRef>
          </c:val>
        </c:ser>
        <c:ser>
          <c:idx val="10"/>
          <c:order val="10"/>
          <c:tx>
            <c:strRef>
              <c:f>'4.3'!$A$15</c:f>
              <c:strCache>
                <c:ptCount val="1"/>
                <c:pt idx="0">
                  <c:v>Ostatní kapalná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12.065</c:v>
                </c:pt>
                <c:pt idx="2">
                  <c:v>0</c:v>
                </c:pt>
                <c:pt idx="3">
                  <c:v>5.4610399999999997</c:v>
                </c:pt>
                <c:pt idx="4">
                  <c:v>0</c:v>
                </c:pt>
                <c:pt idx="5">
                  <c:v>0</c:v>
                </c:pt>
                <c:pt idx="6">
                  <c:v>0</c:v>
                </c:pt>
                <c:pt idx="7">
                  <c:v>0</c:v>
                </c:pt>
                <c:pt idx="8">
                  <c:v>0.14150699999999999</c:v>
                </c:pt>
                <c:pt idx="9">
                  <c:v>0</c:v>
                </c:pt>
                <c:pt idx="10">
                  <c:v>0</c:v>
                </c:pt>
                <c:pt idx="11">
                  <c:v>9.5097099999999983</c:v>
                </c:pt>
                <c:pt idx="12">
                  <c:v>0</c:v>
                </c:pt>
                <c:pt idx="13">
                  <c:v>51.863</c:v>
                </c:pt>
              </c:numCache>
            </c:numRef>
          </c:val>
        </c:ser>
        <c:ser>
          <c:idx val="11"/>
          <c:order val="11"/>
          <c:tx>
            <c:strRef>
              <c:f>'4.3'!$A$16</c:f>
              <c:strCache>
                <c:ptCount val="1"/>
                <c:pt idx="0">
                  <c:v>Ostatní pevná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257.77339999999998</c:v>
                </c:pt>
                <c:pt idx="1">
                  <c:v>2.19</c:v>
                </c:pt>
                <c:pt idx="2">
                  <c:v>479.89400000000001</c:v>
                </c:pt>
                <c:pt idx="3">
                  <c:v>0</c:v>
                </c:pt>
                <c:pt idx="4">
                  <c:v>0.39900000000000002</c:v>
                </c:pt>
                <c:pt idx="5">
                  <c:v>0</c:v>
                </c:pt>
                <c:pt idx="6">
                  <c:v>158.00399999999999</c:v>
                </c:pt>
                <c:pt idx="7">
                  <c:v>19.157879999999999</c:v>
                </c:pt>
                <c:pt idx="8">
                  <c:v>0</c:v>
                </c:pt>
                <c:pt idx="9">
                  <c:v>0</c:v>
                </c:pt>
                <c:pt idx="10">
                  <c:v>28.939675000000001</c:v>
                </c:pt>
                <c:pt idx="11">
                  <c:v>30.291</c:v>
                </c:pt>
                <c:pt idx="12">
                  <c:v>11.584145000000001</c:v>
                </c:pt>
                <c:pt idx="13">
                  <c:v>21.099199999999996</c:v>
                </c:pt>
              </c:numCache>
            </c:numRef>
          </c:val>
        </c:ser>
        <c:ser>
          <c:idx val="12"/>
          <c:order val="12"/>
          <c:tx>
            <c:strRef>
              <c:f>'4.3'!$A$17</c:f>
              <c:strCache>
                <c:ptCount val="1"/>
                <c:pt idx="0">
                  <c:v>Ostatní plyny</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0.10202099999999999</c:v>
                </c:pt>
                <c:pt idx="2">
                  <c:v>0</c:v>
                </c:pt>
                <c:pt idx="3">
                  <c:v>301.80871999999999</c:v>
                </c:pt>
                <c:pt idx="4">
                  <c:v>0</c:v>
                </c:pt>
                <c:pt idx="5">
                  <c:v>0</c:v>
                </c:pt>
                <c:pt idx="6">
                  <c:v>0</c:v>
                </c:pt>
                <c:pt idx="7">
                  <c:v>1519.93272</c:v>
                </c:pt>
                <c:pt idx="8">
                  <c:v>0</c:v>
                </c:pt>
                <c:pt idx="9">
                  <c:v>0</c:v>
                </c:pt>
                <c:pt idx="10">
                  <c:v>3.5000000000000003E-2</c:v>
                </c:pt>
                <c:pt idx="11">
                  <c:v>353.37899999999996</c:v>
                </c:pt>
                <c:pt idx="12">
                  <c:v>240.028311</c:v>
                </c:pt>
                <c:pt idx="13">
                  <c:v>200.02099999999999</c:v>
                </c:pt>
              </c:numCache>
            </c:numRef>
          </c:val>
        </c:ser>
        <c:ser>
          <c:idx val="13"/>
          <c:order val="13"/>
          <c:tx>
            <c:strRef>
              <c:f>'4.3'!$A$18</c:f>
              <c:strCache>
                <c:ptCount val="1"/>
                <c:pt idx="0">
                  <c:v>Ostatní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14"/>
          <c:order val="14"/>
          <c:tx>
            <c:strRef>
              <c:f>'4.3'!$A$19</c:f>
              <c:strCache>
                <c:ptCount val="1"/>
                <c:pt idx="0">
                  <c:v>Topné oleje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0</c:v>
                </c:pt>
                <c:pt idx="1">
                  <c:v>7.4787410000000003</c:v>
                </c:pt>
                <c:pt idx="2">
                  <c:v>0.16847000000000004</c:v>
                </c:pt>
                <c:pt idx="3">
                  <c:v>0.32042899999999996</c:v>
                </c:pt>
                <c:pt idx="4">
                  <c:v>7.7233650000000003</c:v>
                </c:pt>
                <c:pt idx="5">
                  <c:v>0.124475</c:v>
                </c:pt>
                <c:pt idx="6">
                  <c:v>0</c:v>
                </c:pt>
                <c:pt idx="7">
                  <c:v>1.0321020000000001</c:v>
                </c:pt>
                <c:pt idx="8">
                  <c:v>4.2034839999999996</c:v>
                </c:pt>
                <c:pt idx="9">
                  <c:v>0.68705999999999989</c:v>
                </c:pt>
                <c:pt idx="10">
                  <c:v>6.027374</c:v>
                </c:pt>
                <c:pt idx="11">
                  <c:v>3.2473550000000002</c:v>
                </c:pt>
                <c:pt idx="12">
                  <c:v>21.726867999999996</c:v>
                </c:pt>
                <c:pt idx="13">
                  <c:v>0.28766900000000006</c:v>
                </c:pt>
              </c:numCache>
            </c:numRef>
          </c:val>
        </c:ser>
        <c:ser>
          <c:idx val="15"/>
          <c:order val="15"/>
          <c:tx>
            <c:strRef>
              <c:f>'4.3'!$A$20</c:f>
              <c:strCache>
                <c:ptCount val="1"/>
                <c:pt idx="0">
                  <c:v>Zemní plyn</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440.37570599999998</c:v>
                </c:pt>
                <c:pt idx="1">
                  <c:v>95.554384999999968</c:v>
                </c:pt>
                <c:pt idx="2">
                  <c:v>300.03820119999995</c:v>
                </c:pt>
                <c:pt idx="3">
                  <c:v>90.652403623999987</c:v>
                </c:pt>
                <c:pt idx="4">
                  <c:v>85.466598699121789</c:v>
                </c:pt>
                <c:pt idx="5">
                  <c:v>222.75211899999996</c:v>
                </c:pt>
                <c:pt idx="6">
                  <c:v>145.94654399999999</c:v>
                </c:pt>
                <c:pt idx="7">
                  <c:v>286.36362800000001</c:v>
                </c:pt>
                <c:pt idx="8">
                  <c:v>265.54998099999989</c:v>
                </c:pt>
                <c:pt idx="9">
                  <c:v>59.736624219239886</c:v>
                </c:pt>
                <c:pt idx="10">
                  <c:v>116.98550773850019</c:v>
                </c:pt>
                <c:pt idx="11">
                  <c:v>1100.8058007999996</c:v>
                </c:pt>
                <c:pt idx="12">
                  <c:v>168.60140600000008</c:v>
                </c:pt>
                <c:pt idx="13">
                  <c:v>262.53178900000006</c:v>
                </c:pt>
              </c:numCache>
            </c:numRef>
          </c:val>
        </c:ser>
        <c:dLbls>
          <c:showLegendKey val="0"/>
          <c:showVal val="0"/>
          <c:showCatName val="0"/>
          <c:showSerName val="0"/>
          <c:showPercent val="0"/>
          <c:showBubbleSize val="0"/>
        </c:dLbls>
        <c:gapWidth val="104"/>
        <c:overlap val="100"/>
        <c:axId val="174425600"/>
        <c:axId val="174427136"/>
      </c:barChart>
      <c:catAx>
        <c:axId val="174425600"/>
        <c:scaling>
          <c:orientation val="minMax"/>
        </c:scaling>
        <c:delete val="0"/>
        <c:axPos val="b"/>
        <c:majorTickMark val="none"/>
        <c:minorTickMark val="none"/>
        <c:tickLblPos val="low"/>
        <c:txPr>
          <a:bodyPr rot="0" vert="horz"/>
          <a:lstStyle/>
          <a:p>
            <a:pPr>
              <a:defRPr sz="900"/>
            </a:pPr>
            <a:endParaRPr lang="cs-CZ"/>
          </a:p>
        </c:txPr>
        <c:crossAx val="174427136"/>
        <c:crosses val="autoZero"/>
        <c:auto val="1"/>
        <c:lblAlgn val="ctr"/>
        <c:lblOffset val="100"/>
        <c:noMultiLvlLbl val="0"/>
      </c:catAx>
      <c:valAx>
        <c:axId val="174427136"/>
        <c:scaling>
          <c:orientation val="minMax"/>
          <c:max val="6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74425600"/>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ser>
        <c:dLbls>
          <c:showLegendKey val="0"/>
          <c:showVal val="0"/>
          <c:showCatName val="0"/>
          <c:showSerName val="0"/>
          <c:showPercent val="0"/>
          <c:showBubbleSize val="0"/>
        </c:dLbls>
        <c:gapWidth val="150"/>
        <c:overlap val="100"/>
        <c:axId val="215979520"/>
        <c:axId val="215981056"/>
      </c:barChart>
      <c:catAx>
        <c:axId val="215979520"/>
        <c:scaling>
          <c:orientation val="minMax"/>
        </c:scaling>
        <c:delete val="0"/>
        <c:axPos val="b"/>
        <c:numFmt formatCode="General" sourceLinked="1"/>
        <c:majorTickMark val="none"/>
        <c:minorTickMark val="none"/>
        <c:tickLblPos val="nextTo"/>
        <c:txPr>
          <a:bodyPr/>
          <a:lstStyle/>
          <a:p>
            <a:pPr>
              <a:defRPr sz="900"/>
            </a:pPr>
            <a:endParaRPr lang="cs-CZ"/>
          </a:p>
        </c:txPr>
        <c:crossAx val="215981056"/>
        <c:crosses val="autoZero"/>
        <c:auto val="1"/>
        <c:lblAlgn val="ctr"/>
        <c:lblOffset val="100"/>
        <c:noMultiLvlLbl val="0"/>
      </c:catAx>
      <c:valAx>
        <c:axId val="215981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597952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ser>
        <c:dLbls>
          <c:showLegendKey val="0"/>
          <c:showVal val="0"/>
          <c:showCatName val="0"/>
          <c:showSerName val="0"/>
          <c:showPercent val="0"/>
          <c:showBubbleSize val="0"/>
        </c:dLbls>
        <c:gapWidth val="150"/>
        <c:axId val="215997824"/>
        <c:axId val="216081536"/>
      </c:barChart>
      <c:catAx>
        <c:axId val="215997824"/>
        <c:scaling>
          <c:orientation val="minMax"/>
        </c:scaling>
        <c:delete val="0"/>
        <c:axPos val="l"/>
        <c:numFmt formatCode="General" sourceLinked="1"/>
        <c:majorTickMark val="none"/>
        <c:minorTickMark val="none"/>
        <c:tickLblPos val="nextTo"/>
        <c:txPr>
          <a:bodyPr/>
          <a:lstStyle/>
          <a:p>
            <a:pPr>
              <a:defRPr sz="900"/>
            </a:pPr>
            <a:endParaRPr lang="cs-CZ"/>
          </a:p>
        </c:txPr>
        <c:crossAx val="216081536"/>
        <c:crosses val="autoZero"/>
        <c:auto val="1"/>
        <c:lblAlgn val="ctr"/>
        <c:lblOffset val="100"/>
        <c:noMultiLvlLbl val="0"/>
      </c:catAx>
      <c:valAx>
        <c:axId val="21608153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59978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'14.11'!$J$19:$J$26</c:f>
              <c:numCache>
                <c:formatCode>General</c:formatCode>
                <c:ptCount val="8"/>
              </c:numCache>
            </c:numRef>
          </c:cat>
          <c:val>
            <c:numRef>
              <c:f>'14.11'!$K$19:$K$26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ser>
        <c:dLbls>
          <c:showLegendKey val="0"/>
          <c:showVal val="0"/>
          <c:showCatName val="0"/>
          <c:showSerName val="0"/>
          <c:showPercent val="0"/>
          <c:showBubbleSize val="0"/>
        </c:dLbls>
        <c:gapWidth val="150"/>
        <c:axId val="216130304"/>
        <c:axId val="216131840"/>
      </c:barChart>
      <c:catAx>
        <c:axId val="216130304"/>
        <c:scaling>
          <c:orientation val="maxMin"/>
        </c:scaling>
        <c:delete val="0"/>
        <c:axPos val="l"/>
        <c:numFmt formatCode="0.0" sourceLinked="1"/>
        <c:majorTickMark val="none"/>
        <c:minorTickMark val="none"/>
        <c:tickLblPos val="nextTo"/>
        <c:txPr>
          <a:bodyPr/>
          <a:lstStyle/>
          <a:p>
            <a:pPr>
              <a:defRPr sz="900"/>
            </a:pPr>
            <a:endParaRPr lang="cs-CZ"/>
          </a:p>
        </c:txPr>
        <c:crossAx val="216131840"/>
        <c:crosses val="autoZero"/>
        <c:auto val="1"/>
        <c:lblAlgn val="ctr"/>
        <c:lblOffset val="100"/>
        <c:noMultiLvlLbl val="0"/>
      </c:catAx>
      <c:valAx>
        <c:axId val="21613184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613030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ser>
        <c:dLbls>
          <c:showLegendKey val="0"/>
          <c:showVal val="0"/>
          <c:showCatName val="0"/>
          <c:showSerName val="0"/>
          <c:showPercent val="0"/>
          <c:showBubbleSize val="0"/>
        </c:dLbls>
        <c:gapWidth val="150"/>
        <c:axId val="211699584"/>
        <c:axId val="211701120"/>
      </c:barChart>
      <c:catAx>
        <c:axId val="211699584"/>
        <c:scaling>
          <c:orientation val="minMax"/>
        </c:scaling>
        <c:delete val="0"/>
        <c:axPos val="l"/>
        <c:numFmt formatCode="General" sourceLinked="1"/>
        <c:majorTickMark val="none"/>
        <c:minorTickMark val="none"/>
        <c:tickLblPos val="nextTo"/>
        <c:txPr>
          <a:bodyPr/>
          <a:lstStyle/>
          <a:p>
            <a:pPr>
              <a:defRPr sz="900"/>
            </a:pPr>
            <a:endParaRPr lang="cs-CZ"/>
          </a:p>
        </c:txPr>
        <c:crossAx val="211701120"/>
        <c:crosses val="autoZero"/>
        <c:auto val="1"/>
        <c:lblAlgn val="ctr"/>
        <c:lblOffset val="100"/>
        <c:noMultiLvlLbl val="0"/>
      </c:catAx>
      <c:valAx>
        <c:axId val="21170112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16995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ser>
        <c:dLbls>
          <c:showLegendKey val="0"/>
          <c:showVal val="0"/>
          <c:showCatName val="0"/>
          <c:showSerName val="0"/>
          <c:showPercent val="0"/>
          <c:showBubbleSize val="0"/>
        </c:dLbls>
        <c:gapWidth val="150"/>
        <c:overlap val="100"/>
        <c:axId val="211878656"/>
        <c:axId val="211880192"/>
      </c:barChart>
      <c:catAx>
        <c:axId val="211878656"/>
        <c:scaling>
          <c:orientation val="minMax"/>
        </c:scaling>
        <c:delete val="0"/>
        <c:axPos val="b"/>
        <c:numFmt formatCode="General" sourceLinked="1"/>
        <c:majorTickMark val="none"/>
        <c:minorTickMark val="none"/>
        <c:tickLblPos val="nextTo"/>
        <c:txPr>
          <a:bodyPr/>
          <a:lstStyle/>
          <a:p>
            <a:pPr>
              <a:defRPr sz="900"/>
            </a:pPr>
            <a:endParaRPr lang="cs-CZ"/>
          </a:p>
        </c:txPr>
        <c:crossAx val="211880192"/>
        <c:crosses val="autoZero"/>
        <c:auto val="1"/>
        <c:lblAlgn val="ctr"/>
        <c:lblOffset val="100"/>
        <c:noMultiLvlLbl val="0"/>
      </c:catAx>
      <c:valAx>
        <c:axId val="2118801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1187865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ser>
        <c:dLbls>
          <c:showLegendKey val="0"/>
          <c:showVal val="0"/>
          <c:showCatName val="0"/>
          <c:showSerName val="0"/>
          <c:showPercent val="0"/>
          <c:showBubbleSize val="0"/>
        </c:dLbls>
        <c:gapWidth val="150"/>
        <c:axId val="211905152"/>
        <c:axId val="211906944"/>
      </c:barChart>
      <c:catAx>
        <c:axId val="211905152"/>
        <c:scaling>
          <c:orientation val="minMax"/>
        </c:scaling>
        <c:delete val="0"/>
        <c:axPos val="l"/>
        <c:numFmt formatCode="General" sourceLinked="1"/>
        <c:majorTickMark val="none"/>
        <c:minorTickMark val="none"/>
        <c:tickLblPos val="nextTo"/>
        <c:txPr>
          <a:bodyPr/>
          <a:lstStyle/>
          <a:p>
            <a:pPr>
              <a:defRPr sz="900"/>
            </a:pPr>
            <a:endParaRPr lang="cs-CZ"/>
          </a:p>
        </c:txPr>
        <c:crossAx val="211906944"/>
        <c:crosses val="autoZero"/>
        <c:auto val="1"/>
        <c:lblAlgn val="ctr"/>
        <c:lblOffset val="100"/>
        <c:noMultiLvlLbl val="0"/>
      </c:catAx>
      <c:valAx>
        <c:axId val="211906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19051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'14.12'!$J$19:$J$26</c:f>
              <c:numCache>
                <c:formatCode>General</c:formatCode>
                <c:ptCount val="8"/>
              </c:numCache>
            </c:numRef>
          </c:cat>
          <c:val>
            <c:numRef>
              <c:f>'14.12'!$K$19:$K$26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ser>
        <c:dLbls>
          <c:showLegendKey val="0"/>
          <c:showVal val="0"/>
          <c:showCatName val="0"/>
          <c:showSerName val="0"/>
          <c:showPercent val="0"/>
          <c:showBubbleSize val="0"/>
        </c:dLbls>
        <c:gapWidth val="150"/>
        <c:axId val="214215680"/>
        <c:axId val="216142592"/>
      </c:barChart>
      <c:catAx>
        <c:axId val="214215680"/>
        <c:scaling>
          <c:orientation val="maxMin"/>
        </c:scaling>
        <c:delete val="0"/>
        <c:axPos val="l"/>
        <c:numFmt formatCode="0.0" sourceLinked="1"/>
        <c:majorTickMark val="none"/>
        <c:minorTickMark val="none"/>
        <c:tickLblPos val="nextTo"/>
        <c:txPr>
          <a:bodyPr/>
          <a:lstStyle/>
          <a:p>
            <a:pPr>
              <a:defRPr sz="900"/>
            </a:pPr>
            <a:endParaRPr lang="cs-CZ"/>
          </a:p>
        </c:txPr>
        <c:crossAx val="216142592"/>
        <c:crosses val="autoZero"/>
        <c:auto val="1"/>
        <c:lblAlgn val="ctr"/>
        <c:lblOffset val="100"/>
        <c:noMultiLvlLbl val="0"/>
      </c:catAx>
      <c:valAx>
        <c:axId val="21614259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142156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ser>
        <c:dLbls>
          <c:showLegendKey val="0"/>
          <c:showVal val="0"/>
          <c:showCatName val="0"/>
          <c:showSerName val="0"/>
          <c:showPercent val="0"/>
          <c:showBubbleSize val="0"/>
        </c:dLbls>
        <c:gapWidth val="150"/>
        <c:axId val="216162688"/>
        <c:axId val="216164224"/>
      </c:barChart>
      <c:catAx>
        <c:axId val="216162688"/>
        <c:scaling>
          <c:orientation val="minMax"/>
        </c:scaling>
        <c:delete val="0"/>
        <c:axPos val="l"/>
        <c:numFmt formatCode="General" sourceLinked="1"/>
        <c:majorTickMark val="none"/>
        <c:minorTickMark val="none"/>
        <c:tickLblPos val="nextTo"/>
        <c:txPr>
          <a:bodyPr/>
          <a:lstStyle/>
          <a:p>
            <a:pPr>
              <a:defRPr sz="900"/>
            </a:pPr>
            <a:endParaRPr lang="cs-CZ"/>
          </a:p>
        </c:txPr>
        <c:crossAx val="216164224"/>
        <c:crosses val="autoZero"/>
        <c:auto val="1"/>
        <c:lblAlgn val="ctr"/>
        <c:lblOffset val="100"/>
        <c:noMultiLvlLbl val="0"/>
      </c:catAx>
      <c:valAx>
        <c:axId val="2161642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161626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41.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0.xml"/><Relationship Id="rId5" Type="http://schemas.openxmlformats.org/officeDocument/2006/relationships/chart" Target="../charts/chart39.xml"/><Relationship Id="rId4" Type="http://schemas.microsoft.com/office/2007/relationships/hdphoto" Target="../media/hdphoto1.wdp"/></Relationships>
</file>

<file path=xl/drawings/_rels/drawing15.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3.png"/><Relationship Id="rId7" Type="http://schemas.openxmlformats.org/officeDocument/2006/relationships/chart" Target="../charts/chart46.xml"/><Relationship Id="rId2" Type="http://schemas.openxmlformats.org/officeDocument/2006/relationships/chart" Target="../charts/chart43.xml"/><Relationship Id="rId1" Type="http://schemas.openxmlformats.org/officeDocument/2006/relationships/chart" Target="../charts/chart42.xml"/><Relationship Id="rId6" Type="http://schemas.openxmlformats.org/officeDocument/2006/relationships/chart" Target="../charts/chart45.xml"/><Relationship Id="rId5" Type="http://schemas.openxmlformats.org/officeDocument/2006/relationships/chart" Target="../charts/chart44.xml"/><Relationship Id="rId4" Type="http://schemas.microsoft.com/office/2007/relationships/hdphoto" Target="../media/hdphoto1.wdp"/><Relationship Id="rId9" Type="http://schemas.microsoft.com/office/2007/relationships/hdphoto" Target="../media/hdphoto2.wdp"/></Relationships>
</file>

<file path=xl/drawings/_rels/drawing16.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1.xml"/><Relationship Id="rId2" Type="http://schemas.microsoft.com/office/2007/relationships/hdphoto" Target="../media/hdphoto3.wdp"/><Relationship Id="rId1" Type="http://schemas.openxmlformats.org/officeDocument/2006/relationships/image" Target="../media/image5.png"/><Relationship Id="rId6" Type="http://schemas.openxmlformats.org/officeDocument/2006/relationships/chart" Target="../charts/chart50.xml"/><Relationship Id="rId5" Type="http://schemas.openxmlformats.org/officeDocument/2006/relationships/chart" Target="../charts/chart49.xml"/><Relationship Id="rId4" Type="http://schemas.openxmlformats.org/officeDocument/2006/relationships/chart" Target="../charts/chart48.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2.xml"/><Relationship Id="rId7" Type="http://schemas.openxmlformats.org/officeDocument/2006/relationships/chart" Target="../charts/chart56.xml"/><Relationship Id="rId2" Type="http://schemas.microsoft.com/office/2007/relationships/hdphoto" Target="../media/hdphoto4.wdp"/><Relationship Id="rId1" Type="http://schemas.openxmlformats.org/officeDocument/2006/relationships/image" Target="../media/image6.png"/><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1.xml"/><Relationship Id="rId2" Type="http://schemas.microsoft.com/office/2007/relationships/hdphoto" Target="../media/hdphoto5.wdp"/><Relationship Id="rId1" Type="http://schemas.openxmlformats.org/officeDocument/2006/relationships/image" Target="../media/image7.png"/><Relationship Id="rId6" Type="http://schemas.openxmlformats.org/officeDocument/2006/relationships/chart" Target="../charts/chart60.xml"/><Relationship Id="rId5" Type="http://schemas.openxmlformats.org/officeDocument/2006/relationships/chart" Target="../charts/chart59.xml"/><Relationship Id="rId4" Type="http://schemas.openxmlformats.org/officeDocument/2006/relationships/chart" Target="../charts/chart58.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2.xml"/><Relationship Id="rId7" Type="http://schemas.openxmlformats.org/officeDocument/2006/relationships/chart" Target="../charts/chart66.xml"/><Relationship Id="rId2" Type="http://schemas.microsoft.com/office/2007/relationships/hdphoto" Target="../media/hdphoto6.wdp"/><Relationship Id="rId1" Type="http://schemas.openxmlformats.org/officeDocument/2006/relationships/image" Target="../media/image8.png"/><Relationship Id="rId6" Type="http://schemas.openxmlformats.org/officeDocument/2006/relationships/chart" Target="../charts/chart65.xml"/><Relationship Id="rId5" Type="http://schemas.openxmlformats.org/officeDocument/2006/relationships/chart" Target="../charts/chart64.xml"/><Relationship Id="rId4" Type="http://schemas.openxmlformats.org/officeDocument/2006/relationships/chart" Target="../charts/chart6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chart" Target="../charts/chart67.xml"/><Relationship Id="rId7" Type="http://schemas.openxmlformats.org/officeDocument/2006/relationships/chart" Target="../charts/chart71.xml"/><Relationship Id="rId2" Type="http://schemas.microsoft.com/office/2007/relationships/hdphoto" Target="../media/hdphoto7.wdp"/><Relationship Id="rId1" Type="http://schemas.openxmlformats.org/officeDocument/2006/relationships/image" Target="../media/image9.png"/><Relationship Id="rId6" Type="http://schemas.openxmlformats.org/officeDocument/2006/relationships/chart" Target="../charts/chart70.xml"/><Relationship Id="rId5" Type="http://schemas.openxmlformats.org/officeDocument/2006/relationships/chart" Target="../charts/chart69.xml"/><Relationship Id="rId4" Type="http://schemas.openxmlformats.org/officeDocument/2006/relationships/chart" Target="../charts/chart68.xml"/></Relationships>
</file>

<file path=xl/drawings/_rels/drawing21.xml.rels><?xml version="1.0" encoding="UTF-8" standalone="yes"?>
<Relationships xmlns="http://schemas.openxmlformats.org/package/2006/relationships"><Relationship Id="rId8" Type="http://schemas.openxmlformats.org/officeDocument/2006/relationships/chart" Target="../charts/chart75.xml"/><Relationship Id="rId3" Type="http://schemas.openxmlformats.org/officeDocument/2006/relationships/image" Target="../media/image11.png"/><Relationship Id="rId7" Type="http://schemas.openxmlformats.org/officeDocument/2006/relationships/chart" Target="../charts/chart74.xml"/><Relationship Id="rId2" Type="http://schemas.microsoft.com/office/2007/relationships/hdphoto" Target="../media/hdphoto8.wdp"/><Relationship Id="rId1" Type="http://schemas.openxmlformats.org/officeDocument/2006/relationships/image" Target="../media/image10.png"/><Relationship Id="rId6" Type="http://schemas.openxmlformats.org/officeDocument/2006/relationships/chart" Target="../charts/chart73.xml"/><Relationship Id="rId5" Type="http://schemas.openxmlformats.org/officeDocument/2006/relationships/chart" Target="../charts/chart72.xml"/><Relationship Id="rId4" Type="http://schemas.microsoft.com/office/2007/relationships/hdphoto" Target="../media/hdphoto9.wdp"/><Relationship Id="rId9" Type="http://schemas.openxmlformats.org/officeDocument/2006/relationships/chart" Target="../charts/chart76.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77.xml"/><Relationship Id="rId7" Type="http://schemas.openxmlformats.org/officeDocument/2006/relationships/chart" Target="../charts/chart81.xml"/><Relationship Id="rId2" Type="http://schemas.microsoft.com/office/2007/relationships/hdphoto" Target="../media/hdphoto10.wdp"/><Relationship Id="rId1" Type="http://schemas.openxmlformats.org/officeDocument/2006/relationships/image" Target="../media/image12.png"/><Relationship Id="rId6" Type="http://schemas.openxmlformats.org/officeDocument/2006/relationships/chart" Target="../charts/chart80.xml"/><Relationship Id="rId5" Type="http://schemas.openxmlformats.org/officeDocument/2006/relationships/chart" Target="../charts/chart79.xml"/><Relationship Id="rId4" Type="http://schemas.openxmlformats.org/officeDocument/2006/relationships/chart" Target="../charts/chart78.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5.xml"/><Relationship Id="rId3" Type="http://schemas.openxmlformats.org/officeDocument/2006/relationships/image" Target="../media/image14.png"/><Relationship Id="rId7" Type="http://schemas.openxmlformats.org/officeDocument/2006/relationships/chart" Target="../charts/chart84.xml"/><Relationship Id="rId2" Type="http://schemas.microsoft.com/office/2007/relationships/hdphoto" Target="../media/hdphoto11.wdp"/><Relationship Id="rId1" Type="http://schemas.openxmlformats.org/officeDocument/2006/relationships/image" Target="../media/image13.png"/><Relationship Id="rId6" Type="http://schemas.openxmlformats.org/officeDocument/2006/relationships/chart" Target="../charts/chart83.xml"/><Relationship Id="rId5" Type="http://schemas.openxmlformats.org/officeDocument/2006/relationships/chart" Target="../charts/chart82.xml"/><Relationship Id="rId4" Type="http://schemas.microsoft.com/office/2007/relationships/hdphoto" Target="../media/hdphoto12.wdp"/><Relationship Id="rId9" Type="http://schemas.openxmlformats.org/officeDocument/2006/relationships/chart" Target="../charts/chart86.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0.xml"/><Relationship Id="rId3" Type="http://schemas.openxmlformats.org/officeDocument/2006/relationships/image" Target="../media/image15.png"/><Relationship Id="rId7" Type="http://schemas.openxmlformats.org/officeDocument/2006/relationships/chart" Target="../charts/chart89.xml"/><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chart" Target="../charts/chart88.xml"/><Relationship Id="rId5" Type="http://schemas.openxmlformats.org/officeDocument/2006/relationships/chart" Target="../charts/chart87.xml"/><Relationship Id="rId4" Type="http://schemas.microsoft.com/office/2007/relationships/hdphoto" Target="../media/hdphoto13.wdp"/><Relationship Id="rId9" Type="http://schemas.openxmlformats.org/officeDocument/2006/relationships/chart" Target="../charts/chart91.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5.xml"/><Relationship Id="rId3" Type="http://schemas.openxmlformats.org/officeDocument/2006/relationships/image" Target="../media/image17.png"/><Relationship Id="rId7" Type="http://schemas.openxmlformats.org/officeDocument/2006/relationships/chart" Target="../charts/chart94.xml"/><Relationship Id="rId2" Type="http://schemas.microsoft.com/office/2007/relationships/hdphoto" Target="../media/hdphoto14.wdp"/><Relationship Id="rId1" Type="http://schemas.openxmlformats.org/officeDocument/2006/relationships/image" Target="../media/image16.png"/><Relationship Id="rId6" Type="http://schemas.openxmlformats.org/officeDocument/2006/relationships/chart" Target="../charts/chart93.xml"/><Relationship Id="rId5" Type="http://schemas.openxmlformats.org/officeDocument/2006/relationships/chart" Target="../charts/chart92.xml"/><Relationship Id="rId4" Type="http://schemas.microsoft.com/office/2007/relationships/hdphoto" Target="../media/hdphoto15.wdp"/><Relationship Id="rId9" Type="http://schemas.openxmlformats.org/officeDocument/2006/relationships/chart" Target="../charts/chart96.xml"/></Relationships>
</file>

<file path=xl/drawings/_rels/drawing26.xml.rels><?xml version="1.0" encoding="UTF-8" standalone="yes"?>
<Relationships xmlns="http://schemas.openxmlformats.org/package/2006/relationships"><Relationship Id="rId8" Type="http://schemas.openxmlformats.org/officeDocument/2006/relationships/chart" Target="../charts/chart100.xml"/><Relationship Id="rId3" Type="http://schemas.openxmlformats.org/officeDocument/2006/relationships/image" Target="../media/image19.png"/><Relationship Id="rId7" Type="http://schemas.openxmlformats.org/officeDocument/2006/relationships/chart" Target="../charts/chart99.xml"/><Relationship Id="rId2" Type="http://schemas.microsoft.com/office/2007/relationships/hdphoto" Target="../media/hdphoto16.wdp"/><Relationship Id="rId1" Type="http://schemas.openxmlformats.org/officeDocument/2006/relationships/image" Target="../media/image18.png"/><Relationship Id="rId6" Type="http://schemas.openxmlformats.org/officeDocument/2006/relationships/chart" Target="../charts/chart98.xml"/><Relationship Id="rId5" Type="http://schemas.openxmlformats.org/officeDocument/2006/relationships/chart" Target="../charts/chart97.xml"/><Relationship Id="rId4" Type="http://schemas.microsoft.com/office/2007/relationships/hdphoto" Target="../media/hdphoto17.wdp"/><Relationship Id="rId9" Type="http://schemas.openxmlformats.org/officeDocument/2006/relationships/chart" Target="../charts/chart101.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2.xml"/><Relationship Id="rId7" Type="http://schemas.openxmlformats.org/officeDocument/2006/relationships/chart" Target="../charts/chart106.xml"/><Relationship Id="rId2" Type="http://schemas.microsoft.com/office/2007/relationships/hdphoto" Target="../media/hdphoto18.wdp"/><Relationship Id="rId1" Type="http://schemas.openxmlformats.org/officeDocument/2006/relationships/image" Target="../media/image20.png"/><Relationship Id="rId6" Type="http://schemas.openxmlformats.org/officeDocument/2006/relationships/chart" Target="../charts/chart105.xml"/><Relationship Id="rId5" Type="http://schemas.openxmlformats.org/officeDocument/2006/relationships/chart" Target="../charts/chart104.xml"/><Relationship Id="rId4" Type="http://schemas.openxmlformats.org/officeDocument/2006/relationships/chart" Target="../charts/chart103.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07.xml"/><Relationship Id="rId7" Type="http://schemas.openxmlformats.org/officeDocument/2006/relationships/chart" Target="../charts/chart111.xml"/><Relationship Id="rId2" Type="http://schemas.microsoft.com/office/2007/relationships/hdphoto" Target="../media/hdphoto19.wdp"/><Relationship Id="rId1" Type="http://schemas.openxmlformats.org/officeDocument/2006/relationships/image" Target="../media/image21.png"/><Relationship Id="rId6" Type="http://schemas.openxmlformats.org/officeDocument/2006/relationships/chart" Target="../charts/chart110.xml"/><Relationship Id="rId5" Type="http://schemas.openxmlformats.org/officeDocument/2006/relationships/chart" Target="../charts/chart109.xml"/><Relationship Id="rId4" Type="http://schemas.openxmlformats.org/officeDocument/2006/relationships/chart" Target="../charts/chart108.xml"/></Relationships>
</file>

<file path=xl/drawings/_rels/drawing29.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3.png"/><Relationship Id="rId7" Type="http://schemas.openxmlformats.org/officeDocument/2006/relationships/chart" Target="../charts/chart116.xml"/><Relationship Id="rId2" Type="http://schemas.openxmlformats.org/officeDocument/2006/relationships/chart" Target="../charts/chart113.xml"/><Relationship Id="rId1" Type="http://schemas.openxmlformats.org/officeDocument/2006/relationships/chart" Target="../charts/chart112.xml"/><Relationship Id="rId6" Type="http://schemas.openxmlformats.org/officeDocument/2006/relationships/chart" Target="../charts/chart115.xml"/><Relationship Id="rId5" Type="http://schemas.openxmlformats.org/officeDocument/2006/relationships/chart" Target="../charts/chart114.xml"/><Relationship Id="rId4" Type="http://schemas.microsoft.com/office/2007/relationships/hdphoto" Target="../media/hdphoto1.wdp"/><Relationship Id="rId9" Type="http://schemas.microsoft.com/office/2007/relationships/hdphoto" Target="../media/hdphoto20.wdp"/></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3.png"/><Relationship Id="rId7" Type="http://schemas.openxmlformats.org/officeDocument/2006/relationships/chart" Target="../charts/chart121.xml"/><Relationship Id="rId2" Type="http://schemas.openxmlformats.org/officeDocument/2006/relationships/chart" Target="../charts/chart118.xml"/><Relationship Id="rId1" Type="http://schemas.openxmlformats.org/officeDocument/2006/relationships/chart" Target="../charts/chart117.xml"/><Relationship Id="rId6" Type="http://schemas.openxmlformats.org/officeDocument/2006/relationships/chart" Target="../charts/chart120.xml"/><Relationship Id="rId5" Type="http://schemas.openxmlformats.org/officeDocument/2006/relationships/chart" Target="../charts/chart119.xml"/><Relationship Id="rId4" Type="http://schemas.microsoft.com/office/2007/relationships/hdphoto" Target="../media/hdphoto1.wdp"/><Relationship Id="rId9" Type="http://schemas.microsoft.com/office/2007/relationships/hdphoto" Target="../media/hdphoto21.wdp"/></Relationships>
</file>

<file path=xl/drawings/_rels/drawing31.xml.rels><?xml version="1.0" encoding="UTF-8" standalone="yes"?>
<Relationships xmlns="http://schemas.openxmlformats.org/package/2006/relationships"><Relationship Id="rId8" Type="http://schemas.openxmlformats.org/officeDocument/2006/relationships/image" Target="../media/image24.png"/><Relationship Id="rId3" Type="http://schemas.openxmlformats.org/officeDocument/2006/relationships/image" Target="../media/image3.png"/><Relationship Id="rId7" Type="http://schemas.openxmlformats.org/officeDocument/2006/relationships/chart" Target="../charts/chart126.xml"/><Relationship Id="rId2" Type="http://schemas.openxmlformats.org/officeDocument/2006/relationships/chart" Target="../charts/chart123.xml"/><Relationship Id="rId1" Type="http://schemas.openxmlformats.org/officeDocument/2006/relationships/chart" Target="../charts/chart122.xml"/><Relationship Id="rId6" Type="http://schemas.openxmlformats.org/officeDocument/2006/relationships/chart" Target="../charts/chart125.xml"/><Relationship Id="rId5" Type="http://schemas.openxmlformats.org/officeDocument/2006/relationships/chart" Target="../charts/chart124.xml"/><Relationship Id="rId4" Type="http://schemas.microsoft.com/office/2007/relationships/hdphoto" Target="../media/hdphoto1.wdp"/><Relationship Id="rId9" Type="http://schemas.microsoft.com/office/2007/relationships/hdphoto" Target="../media/hdphoto22.wdp"/></Relationships>
</file>

<file path=xl/drawings/_rels/drawing32.xml.rels><?xml version="1.0" encoding="UTF-8" standalone="yes"?>
<Relationships xmlns="http://schemas.openxmlformats.org/package/2006/relationships"><Relationship Id="rId8" Type="http://schemas.openxmlformats.org/officeDocument/2006/relationships/image" Target="../media/image25.png"/><Relationship Id="rId3" Type="http://schemas.openxmlformats.org/officeDocument/2006/relationships/image" Target="../media/image3.png"/><Relationship Id="rId7" Type="http://schemas.openxmlformats.org/officeDocument/2006/relationships/chart" Target="../charts/chart131.xml"/><Relationship Id="rId2" Type="http://schemas.openxmlformats.org/officeDocument/2006/relationships/chart" Target="../charts/chart128.xml"/><Relationship Id="rId1" Type="http://schemas.openxmlformats.org/officeDocument/2006/relationships/chart" Target="../charts/chart127.xml"/><Relationship Id="rId6" Type="http://schemas.openxmlformats.org/officeDocument/2006/relationships/chart" Target="../charts/chart130.xml"/><Relationship Id="rId5" Type="http://schemas.openxmlformats.org/officeDocument/2006/relationships/chart" Target="../charts/chart129.xml"/><Relationship Id="rId4" Type="http://schemas.microsoft.com/office/2007/relationships/hdphoto" Target="../media/hdphoto1.wdp"/><Relationship Id="rId9" Type="http://schemas.microsoft.com/office/2007/relationships/hdphoto" Target="../media/hdphoto23.wdp"/></Relationships>
</file>

<file path=xl/drawings/_rels/drawing33.xml.rels><?xml version="1.0" encoding="UTF-8" standalone="yes"?>
<Relationships xmlns="http://schemas.openxmlformats.org/package/2006/relationships"><Relationship Id="rId8" Type="http://schemas.openxmlformats.org/officeDocument/2006/relationships/image" Target="../media/image26.png"/><Relationship Id="rId3" Type="http://schemas.openxmlformats.org/officeDocument/2006/relationships/image" Target="../media/image3.png"/><Relationship Id="rId7" Type="http://schemas.openxmlformats.org/officeDocument/2006/relationships/chart" Target="../charts/chart136.xml"/><Relationship Id="rId2" Type="http://schemas.openxmlformats.org/officeDocument/2006/relationships/chart" Target="../charts/chart133.xml"/><Relationship Id="rId1" Type="http://schemas.openxmlformats.org/officeDocument/2006/relationships/chart" Target="../charts/chart132.xml"/><Relationship Id="rId6" Type="http://schemas.openxmlformats.org/officeDocument/2006/relationships/chart" Target="../charts/chart135.xml"/><Relationship Id="rId5" Type="http://schemas.openxmlformats.org/officeDocument/2006/relationships/chart" Target="../charts/chart134.xml"/><Relationship Id="rId4" Type="http://schemas.microsoft.com/office/2007/relationships/hdphoto" Target="../media/hdphoto1.wdp"/><Relationship Id="rId9" Type="http://schemas.microsoft.com/office/2007/relationships/hdphoto" Target="../media/hdphoto24.wdp"/></Relationships>
</file>

<file path=xl/drawings/_rels/drawing34.xml.rels><?xml version="1.0" encoding="UTF-8" standalone="yes"?>
<Relationships xmlns="http://schemas.openxmlformats.org/package/2006/relationships"><Relationship Id="rId8" Type="http://schemas.openxmlformats.org/officeDocument/2006/relationships/image" Target="../media/image27.png"/><Relationship Id="rId3" Type="http://schemas.openxmlformats.org/officeDocument/2006/relationships/image" Target="../media/image3.png"/><Relationship Id="rId7" Type="http://schemas.openxmlformats.org/officeDocument/2006/relationships/chart" Target="../charts/chart141.xml"/><Relationship Id="rId2" Type="http://schemas.openxmlformats.org/officeDocument/2006/relationships/chart" Target="../charts/chart138.xml"/><Relationship Id="rId1" Type="http://schemas.openxmlformats.org/officeDocument/2006/relationships/chart" Target="../charts/chart137.xml"/><Relationship Id="rId6" Type="http://schemas.openxmlformats.org/officeDocument/2006/relationships/chart" Target="../charts/chart140.xml"/><Relationship Id="rId5" Type="http://schemas.openxmlformats.org/officeDocument/2006/relationships/chart" Target="../charts/chart139.xml"/><Relationship Id="rId4" Type="http://schemas.microsoft.com/office/2007/relationships/hdphoto" Target="../media/hdphoto1.wdp"/><Relationship Id="rId9" Type="http://schemas.microsoft.com/office/2007/relationships/hdphoto" Target="../media/hdphoto25.wdp"/></Relationships>
</file>

<file path=xl/drawings/_rels/drawing3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3.png"/><Relationship Id="rId7" Type="http://schemas.openxmlformats.org/officeDocument/2006/relationships/chart" Target="../charts/chart146.xml"/><Relationship Id="rId2" Type="http://schemas.openxmlformats.org/officeDocument/2006/relationships/chart" Target="../charts/chart143.xml"/><Relationship Id="rId1" Type="http://schemas.openxmlformats.org/officeDocument/2006/relationships/chart" Target="../charts/chart142.xml"/><Relationship Id="rId6" Type="http://schemas.openxmlformats.org/officeDocument/2006/relationships/chart" Target="../charts/chart145.xml"/><Relationship Id="rId5" Type="http://schemas.openxmlformats.org/officeDocument/2006/relationships/chart" Target="../charts/chart144.xml"/><Relationship Id="rId4" Type="http://schemas.microsoft.com/office/2007/relationships/hdphoto" Target="../media/hdphoto1.wdp"/><Relationship Id="rId9" Type="http://schemas.microsoft.com/office/2007/relationships/hdphoto" Target="../media/hdphoto8.wdp"/></Relationships>
</file>

<file path=xl/drawings/_rels/drawing3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3.png"/><Relationship Id="rId7" Type="http://schemas.openxmlformats.org/officeDocument/2006/relationships/chart" Target="../charts/chart151.xml"/><Relationship Id="rId2" Type="http://schemas.openxmlformats.org/officeDocument/2006/relationships/chart" Target="../charts/chart148.xml"/><Relationship Id="rId1" Type="http://schemas.openxmlformats.org/officeDocument/2006/relationships/chart" Target="../charts/chart147.xml"/><Relationship Id="rId6" Type="http://schemas.openxmlformats.org/officeDocument/2006/relationships/chart" Target="../charts/chart150.xml"/><Relationship Id="rId5" Type="http://schemas.openxmlformats.org/officeDocument/2006/relationships/chart" Target="../charts/chart149.xml"/><Relationship Id="rId4" Type="http://schemas.microsoft.com/office/2007/relationships/hdphoto" Target="../media/hdphoto1.wdp"/><Relationship Id="rId9" Type="http://schemas.microsoft.com/office/2007/relationships/hdphoto" Target="../media/hdphoto10.wdp"/></Relationships>
</file>

<file path=xl/drawings/_rels/drawing37.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chart" Target="../charts/chart156.xml"/><Relationship Id="rId2" Type="http://schemas.openxmlformats.org/officeDocument/2006/relationships/chart" Target="../charts/chart153.xml"/><Relationship Id="rId1" Type="http://schemas.openxmlformats.org/officeDocument/2006/relationships/chart" Target="../charts/chart152.xml"/><Relationship Id="rId6" Type="http://schemas.openxmlformats.org/officeDocument/2006/relationships/chart" Target="../charts/chart155.xml"/><Relationship Id="rId5" Type="http://schemas.openxmlformats.org/officeDocument/2006/relationships/chart" Target="../charts/chart154.xml"/><Relationship Id="rId4" Type="http://schemas.microsoft.com/office/2007/relationships/hdphoto" Target="../media/hdphoto1.wdp"/><Relationship Id="rId9" Type="http://schemas.microsoft.com/office/2007/relationships/hdphoto" Target="../media/hdphoto11.wdp"/></Relationships>
</file>

<file path=xl/drawings/_rels/drawing38.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3.png"/><Relationship Id="rId7" Type="http://schemas.openxmlformats.org/officeDocument/2006/relationships/chart" Target="../charts/chart161.xml"/><Relationship Id="rId2" Type="http://schemas.openxmlformats.org/officeDocument/2006/relationships/chart" Target="../charts/chart158.xml"/><Relationship Id="rId1" Type="http://schemas.openxmlformats.org/officeDocument/2006/relationships/chart" Target="../charts/chart157.xml"/><Relationship Id="rId6" Type="http://schemas.openxmlformats.org/officeDocument/2006/relationships/chart" Target="../charts/chart160.xml"/><Relationship Id="rId5" Type="http://schemas.openxmlformats.org/officeDocument/2006/relationships/chart" Target="../charts/chart159.xml"/><Relationship Id="rId4" Type="http://schemas.microsoft.com/office/2007/relationships/hdphoto" Target="../media/hdphoto1.wdp"/><Relationship Id="rId9" Type="http://schemas.microsoft.com/office/2007/relationships/hdphoto" Target="../media/hdphoto14.wdp"/></Relationships>
</file>

<file path=xl/drawings/_rels/drawing39.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chart" Target="../charts/chart166.xml"/><Relationship Id="rId2" Type="http://schemas.openxmlformats.org/officeDocument/2006/relationships/chart" Target="../charts/chart163.xml"/><Relationship Id="rId1" Type="http://schemas.openxmlformats.org/officeDocument/2006/relationships/chart" Target="../charts/chart162.xml"/><Relationship Id="rId6" Type="http://schemas.openxmlformats.org/officeDocument/2006/relationships/chart" Target="../charts/chart165.xml"/><Relationship Id="rId5" Type="http://schemas.openxmlformats.org/officeDocument/2006/relationships/chart" Target="../charts/chart164.xml"/><Relationship Id="rId4" Type="http://schemas.microsoft.com/office/2007/relationships/hdphoto" Target="../media/hdphoto1.wdp"/><Relationship Id="rId9" Type="http://schemas.microsoft.com/office/2007/relationships/hdphoto" Target="../media/hdphoto16.wdp"/></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8" Type="http://schemas.openxmlformats.org/officeDocument/2006/relationships/image" Target="../media/image28.png"/><Relationship Id="rId3" Type="http://schemas.openxmlformats.org/officeDocument/2006/relationships/image" Target="../media/image3.png"/><Relationship Id="rId7" Type="http://schemas.openxmlformats.org/officeDocument/2006/relationships/chart" Target="../charts/chart171.xml"/><Relationship Id="rId2" Type="http://schemas.openxmlformats.org/officeDocument/2006/relationships/chart" Target="../charts/chart168.xml"/><Relationship Id="rId1" Type="http://schemas.openxmlformats.org/officeDocument/2006/relationships/chart" Target="../charts/chart167.xml"/><Relationship Id="rId6" Type="http://schemas.openxmlformats.org/officeDocument/2006/relationships/chart" Target="../charts/chart170.xml"/><Relationship Id="rId5" Type="http://schemas.openxmlformats.org/officeDocument/2006/relationships/chart" Target="../charts/chart169.xml"/><Relationship Id="rId4" Type="http://schemas.microsoft.com/office/2007/relationships/hdphoto" Target="../media/hdphoto1.wdp"/><Relationship Id="rId9" Type="http://schemas.microsoft.com/office/2007/relationships/hdphoto" Target="../media/hdphoto26.wdp"/></Relationships>
</file>

<file path=xl/drawings/_rels/drawing41.xml.rels><?xml version="1.0" encoding="UTF-8" standalone="yes"?>
<Relationships xmlns="http://schemas.openxmlformats.org/package/2006/relationships"><Relationship Id="rId3" Type="http://schemas.openxmlformats.org/officeDocument/2006/relationships/chart" Target="../charts/chart174.xml"/><Relationship Id="rId2" Type="http://schemas.openxmlformats.org/officeDocument/2006/relationships/chart" Target="../charts/chart173.xml"/><Relationship Id="rId1" Type="http://schemas.openxmlformats.org/officeDocument/2006/relationships/chart" Target="../charts/chart172.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77.xml"/><Relationship Id="rId2" Type="http://schemas.openxmlformats.org/officeDocument/2006/relationships/chart" Target="../charts/chart176.xml"/><Relationship Id="rId1" Type="http://schemas.openxmlformats.org/officeDocument/2006/relationships/chart" Target="../charts/chart175.xml"/><Relationship Id="rId4" Type="http://schemas.openxmlformats.org/officeDocument/2006/relationships/chart" Target="../charts/chart178.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181.xml"/><Relationship Id="rId2" Type="http://schemas.openxmlformats.org/officeDocument/2006/relationships/chart" Target="../charts/chart180.xml"/><Relationship Id="rId1" Type="http://schemas.openxmlformats.org/officeDocument/2006/relationships/chart" Target="../charts/chart179.xml"/><Relationship Id="rId4" Type="http://schemas.openxmlformats.org/officeDocument/2006/relationships/chart" Target="../charts/chart18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editAs="oneCell">
    <xdr:from>
      <xdr:col>3</xdr:col>
      <xdr:colOff>548744</xdr:colOff>
      <xdr:row>2</xdr:row>
      <xdr:rowOff>56092</xdr:rowOff>
    </xdr:from>
    <xdr:to>
      <xdr:col>6</xdr:col>
      <xdr:colOff>45824</xdr:colOff>
      <xdr:row>6</xdr:row>
      <xdr:rowOff>131599</xdr:rowOff>
    </xdr:to>
    <xdr:pic>
      <xdr:nvPicPr>
        <xdr:cNvPr id="35940"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7544" y="379942"/>
          <a:ext cx="1325880" cy="72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28576</xdr:colOff>
      <xdr:row>2</xdr:row>
      <xdr:rowOff>19049</xdr:rowOff>
    </xdr:from>
    <xdr:to>
      <xdr:col>9</xdr:col>
      <xdr:colOff>752476</xdr:colOff>
      <xdr:row>15</xdr:row>
      <xdr:rowOff>142875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209550</xdr:colOff>
      <xdr:row>2</xdr:row>
      <xdr:rowOff>57149</xdr:rowOff>
    </xdr:from>
    <xdr:to>
      <xdr:col>6</xdr:col>
      <xdr:colOff>695250</xdr:colOff>
      <xdr:row>17</xdr:row>
      <xdr:rowOff>85724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66677</xdr:colOff>
      <xdr:row>19</xdr:row>
      <xdr:rowOff>95248</xdr:rowOff>
    </xdr:from>
    <xdr:to>
      <xdr:col>9</xdr:col>
      <xdr:colOff>790574</xdr:colOff>
      <xdr:row>33</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209550</xdr:colOff>
      <xdr:row>19</xdr:row>
      <xdr:rowOff>85725</xdr:rowOff>
    </xdr:from>
    <xdr:to>
      <xdr:col>6</xdr:col>
      <xdr:colOff>695250</xdr:colOff>
      <xdr:row>34</xdr:row>
      <xdr:rowOff>76200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76200</xdr:colOff>
      <xdr:row>36</xdr:row>
      <xdr:rowOff>66674</xdr:rowOff>
    </xdr:from>
    <xdr:to>
      <xdr:col>9</xdr:col>
      <xdr:colOff>790575</xdr:colOff>
      <xdr:row>46</xdr:row>
      <xdr:rowOff>133350</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209550</xdr:colOff>
      <xdr:row>36</xdr:row>
      <xdr:rowOff>66674</xdr:rowOff>
    </xdr:from>
    <xdr:to>
      <xdr:col>6</xdr:col>
      <xdr:colOff>695250</xdr:colOff>
      <xdr:row>46</xdr:row>
      <xdr:rowOff>114300</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24</xdr:row>
      <xdr:rowOff>14287</xdr:rowOff>
    </xdr:from>
    <xdr:to>
      <xdr:col>0</xdr:col>
      <xdr:colOff>152400</xdr:colOff>
      <xdr:row>30</xdr:row>
      <xdr:rowOff>152400</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41</xdr:row>
      <xdr:rowOff>14286</xdr:rowOff>
    </xdr:from>
    <xdr:to>
      <xdr:col>0</xdr:col>
      <xdr:colOff>114300</xdr:colOff>
      <xdr:row>44</xdr:row>
      <xdr:rowOff>9524</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9525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85725</xdr:colOff>
      <xdr:row>22</xdr:row>
      <xdr:rowOff>9525</xdr:rowOff>
    </xdr:from>
    <xdr:to>
      <xdr:col>12</xdr:col>
      <xdr:colOff>646460</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9524</xdr:rowOff>
    </xdr:from>
    <xdr:to>
      <xdr:col>7</xdr:col>
      <xdr:colOff>85724</xdr:colOff>
      <xdr:row>35</xdr:row>
      <xdr:rowOff>114299</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33</xdr:row>
      <xdr:rowOff>95251</xdr:rowOff>
    </xdr:from>
    <xdr:to>
      <xdr:col>7</xdr:col>
      <xdr:colOff>200024</xdr:colOff>
      <xdr:row>45</xdr:row>
      <xdr:rowOff>133351</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66675</xdr:colOff>
      <xdr:row>17</xdr:row>
      <xdr:rowOff>38101</xdr:rowOff>
    </xdr:from>
    <xdr:to>
      <xdr:col>13</xdr:col>
      <xdr:colOff>628650</xdr:colOff>
      <xdr:row>39</xdr:row>
      <xdr:rowOff>104775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4761</xdr:rowOff>
    </xdr:from>
    <xdr:to>
      <xdr:col>0</xdr:col>
      <xdr:colOff>142875</xdr:colOff>
      <xdr:row>14</xdr:row>
      <xdr:rowOff>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8282</xdr:colOff>
      <xdr:row>19</xdr:row>
      <xdr:rowOff>85310</xdr:rowOff>
    </xdr:from>
    <xdr:to>
      <xdr:col>9</xdr:col>
      <xdr:colOff>1009649</xdr:colOff>
      <xdr:row>44</xdr:row>
      <xdr:rowOff>142875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19</xdr:row>
      <xdr:rowOff>87381</xdr:rowOff>
    </xdr:from>
    <xdr:to>
      <xdr:col>9</xdr:col>
      <xdr:colOff>906531</xdr:colOff>
      <xdr:row>42</xdr:row>
      <xdr:rowOff>117198</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0</xdr:rowOff>
    </xdr:from>
    <xdr:to>
      <xdr:col>0</xdr:col>
      <xdr:colOff>123825</xdr:colOff>
      <xdr:row>18</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752475</xdr:colOff>
      <xdr:row>33</xdr:row>
      <xdr:rowOff>142872</xdr:rowOff>
    </xdr:from>
    <xdr:to>
      <xdr:col>8</xdr:col>
      <xdr:colOff>741675</xdr:colOff>
      <xdr:row>44</xdr:row>
      <xdr:rowOff>123972</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9525</xdr:colOff>
      <xdr:row>33</xdr:row>
      <xdr:rowOff>76197</xdr:rowOff>
    </xdr:from>
    <xdr:to>
      <xdr:col>8</xdr:col>
      <xdr:colOff>733425</xdr:colOff>
      <xdr:row>44</xdr:row>
      <xdr:rowOff>57297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192548</xdr:colOff>
      <xdr:row>0</xdr:row>
      <xdr:rowOff>12010</xdr:rowOff>
    </xdr:from>
    <xdr:to>
      <xdr:col>11</xdr:col>
      <xdr:colOff>3238</xdr:colOff>
      <xdr:row>3</xdr:row>
      <xdr:rowOff>98081</xdr:rowOff>
    </xdr:to>
    <xdr:pic>
      <xdr:nvPicPr>
        <xdr:cNvPr id="3"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5939" y="12010"/>
          <a:ext cx="1019951" cy="54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11532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33</xdr:row>
      <xdr:rowOff>85722</xdr:rowOff>
    </xdr:from>
    <xdr:to>
      <xdr:col>8</xdr:col>
      <xdr:colOff>751200</xdr:colOff>
      <xdr:row>44</xdr:row>
      <xdr:rowOff>66822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742950</xdr:colOff>
      <xdr:row>33</xdr:row>
      <xdr:rowOff>76197</xdr:rowOff>
    </xdr:from>
    <xdr:to>
      <xdr:col>8</xdr:col>
      <xdr:colOff>732150</xdr:colOff>
      <xdr:row>44</xdr:row>
      <xdr:rowOff>57297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704850</xdr:colOff>
      <xdr:row>33</xdr:row>
      <xdr:rowOff>85722</xdr:rowOff>
    </xdr:from>
    <xdr:to>
      <xdr:col>8</xdr:col>
      <xdr:colOff>694050</xdr:colOff>
      <xdr:row>44</xdr:row>
      <xdr:rowOff>66822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695325</xdr:colOff>
      <xdr:row>33</xdr:row>
      <xdr:rowOff>76197</xdr:rowOff>
    </xdr:from>
    <xdr:to>
      <xdr:col>8</xdr:col>
      <xdr:colOff>684525</xdr:colOff>
      <xdr:row>44</xdr:row>
      <xdr:rowOff>57297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33</xdr:row>
      <xdr:rowOff>85723</xdr:rowOff>
    </xdr:from>
    <xdr:to>
      <xdr:col>1</xdr:col>
      <xdr:colOff>228600</xdr:colOff>
      <xdr:row>44</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676275</xdr:colOff>
      <xdr:row>33</xdr:row>
      <xdr:rowOff>76197</xdr:rowOff>
    </xdr:from>
    <xdr:to>
      <xdr:col>8</xdr:col>
      <xdr:colOff>665475</xdr:colOff>
      <xdr:row>44</xdr:row>
      <xdr:rowOff>57297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704850</xdr:colOff>
      <xdr:row>33</xdr:row>
      <xdr:rowOff>85722</xdr:rowOff>
    </xdr:from>
    <xdr:to>
      <xdr:col>8</xdr:col>
      <xdr:colOff>694050</xdr:colOff>
      <xdr:row>44</xdr:row>
      <xdr:rowOff>66822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704850</xdr:colOff>
      <xdr:row>33</xdr:row>
      <xdr:rowOff>66672</xdr:rowOff>
    </xdr:from>
    <xdr:to>
      <xdr:col>8</xdr:col>
      <xdr:colOff>694050</xdr:colOff>
      <xdr:row>44</xdr:row>
      <xdr:rowOff>47772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714375</xdr:colOff>
      <xdr:row>33</xdr:row>
      <xdr:rowOff>66672</xdr:rowOff>
    </xdr:from>
    <xdr:to>
      <xdr:col>8</xdr:col>
      <xdr:colOff>703575</xdr:colOff>
      <xdr:row>44</xdr:row>
      <xdr:rowOff>47772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704850</xdr:colOff>
      <xdr:row>33</xdr:row>
      <xdr:rowOff>66672</xdr:rowOff>
    </xdr:from>
    <xdr:to>
      <xdr:col>8</xdr:col>
      <xdr:colOff>694050</xdr:colOff>
      <xdr:row>44</xdr:row>
      <xdr:rowOff>47772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752475</xdr:colOff>
      <xdr:row>33</xdr:row>
      <xdr:rowOff>95247</xdr:rowOff>
    </xdr:from>
    <xdr:to>
      <xdr:col>8</xdr:col>
      <xdr:colOff>741675</xdr:colOff>
      <xdr:row>44</xdr:row>
      <xdr:rowOff>76347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742950</xdr:colOff>
      <xdr:row>33</xdr:row>
      <xdr:rowOff>85722</xdr:rowOff>
    </xdr:from>
    <xdr:to>
      <xdr:col>8</xdr:col>
      <xdr:colOff>732150</xdr:colOff>
      <xdr:row>44</xdr:row>
      <xdr:rowOff>66822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23</xdr:row>
      <xdr:rowOff>9525</xdr:rowOff>
    </xdr:from>
    <xdr:to>
      <xdr:col>7</xdr:col>
      <xdr:colOff>129601</xdr:colOff>
      <xdr:row>45</xdr:row>
      <xdr:rowOff>133350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9525</xdr:rowOff>
    </xdr:from>
    <xdr:to>
      <xdr:col>0</xdr:col>
      <xdr:colOff>123825</xdr:colOff>
      <xdr:row>22</xdr:row>
      <xdr:rowOff>0</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23</xdr:row>
      <xdr:rowOff>9525</xdr:rowOff>
    </xdr:from>
    <xdr:to>
      <xdr:col>13</xdr:col>
      <xdr:colOff>683399</xdr:colOff>
      <xdr:row>45</xdr:row>
      <xdr:rowOff>147637</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714375</xdr:colOff>
      <xdr:row>33</xdr:row>
      <xdr:rowOff>76197</xdr:rowOff>
    </xdr:from>
    <xdr:to>
      <xdr:col>8</xdr:col>
      <xdr:colOff>703575</xdr:colOff>
      <xdr:row>44</xdr:row>
      <xdr:rowOff>57297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5</xdr:row>
      <xdr:rowOff>9525</xdr:rowOff>
    </xdr:from>
    <xdr:to>
      <xdr:col>0</xdr:col>
      <xdr:colOff>123825</xdr:colOff>
      <xdr:row>21</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22</xdr:row>
      <xdr:rowOff>0</xdr:rowOff>
    </xdr:from>
    <xdr:to>
      <xdr:col>6</xdr:col>
      <xdr:colOff>142875</xdr:colOff>
      <xdr:row>44</xdr:row>
      <xdr:rowOff>140804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216592</xdr:colOff>
      <xdr:row>22</xdr:row>
      <xdr:rowOff>21326</xdr:rowOff>
    </xdr:from>
    <xdr:to>
      <xdr:col>12</xdr:col>
      <xdr:colOff>612914</xdr:colOff>
      <xdr:row>44</xdr:row>
      <xdr:rowOff>92764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56030</xdr:colOff>
      <xdr:row>24</xdr:row>
      <xdr:rowOff>89646</xdr:rowOff>
    </xdr:from>
    <xdr:to>
      <xdr:col>5</xdr:col>
      <xdr:colOff>122473</xdr:colOff>
      <xdr:row>39</xdr:row>
      <xdr:rowOff>11898</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135111</xdr:colOff>
      <xdr:row>24</xdr:row>
      <xdr:rowOff>82763</xdr:rowOff>
    </xdr:from>
    <xdr:to>
      <xdr:col>12</xdr:col>
      <xdr:colOff>516110</xdr:colOff>
      <xdr:row>39</xdr:row>
      <xdr:rowOff>11206</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39</xdr:row>
      <xdr:rowOff>80561</xdr:rowOff>
    </xdr:from>
    <xdr:to>
      <xdr:col>5</xdr:col>
      <xdr:colOff>66443</xdr:colOff>
      <xdr:row>53</xdr:row>
      <xdr:rowOff>145677</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156883</xdr:colOff>
      <xdr:row>39</xdr:row>
      <xdr:rowOff>110456</xdr:rowOff>
    </xdr:from>
    <xdr:to>
      <xdr:col>12</xdr:col>
      <xdr:colOff>537882</xdr:colOff>
      <xdr:row>53</xdr:row>
      <xdr:rowOff>145676</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56030</xdr:colOff>
      <xdr:row>24</xdr:row>
      <xdr:rowOff>89646</xdr:rowOff>
    </xdr:from>
    <xdr:to>
      <xdr:col>5</xdr:col>
      <xdr:colOff>122473</xdr:colOff>
      <xdr:row>39</xdr:row>
      <xdr:rowOff>11898</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135111</xdr:colOff>
      <xdr:row>24</xdr:row>
      <xdr:rowOff>82763</xdr:rowOff>
    </xdr:from>
    <xdr:to>
      <xdr:col>12</xdr:col>
      <xdr:colOff>516110</xdr:colOff>
      <xdr:row>39</xdr:row>
      <xdr:rowOff>11206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39</xdr:row>
      <xdr:rowOff>80561</xdr:rowOff>
    </xdr:from>
    <xdr:to>
      <xdr:col>5</xdr:col>
      <xdr:colOff>66443</xdr:colOff>
      <xdr:row>53</xdr:row>
      <xdr:rowOff>145677</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156883</xdr:colOff>
      <xdr:row>39</xdr:row>
      <xdr:rowOff>110456</xdr:rowOff>
    </xdr:from>
    <xdr:to>
      <xdr:col>12</xdr:col>
      <xdr:colOff>537882</xdr:colOff>
      <xdr:row>53</xdr:row>
      <xdr:rowOff>145676</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495300</xdr:colOff>
      <xdr:row>20</xdr:row>
      <xdr:rowOff>133350</xdr:rowOff>
    </xdr:from>
    <xdr:to>
      <xdr:col>13</xdr:col>
      <xdr:colOff>636935</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133350</xdr:rowOff>
    </xdr:from>
    <xdr:to>
      <xdr:col>7</xdr:col>
      <xdr:colOff>615375</xdr:colOff>
      <xdr:row>45</xdr:row>
      <xdr:rowOff>142875</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23</xdr:row>
      <xdr:rowOff>57150</xdr:rowOff>
    </xdr:from>
    <xdr:to>
      <xdr:col>7</xdr:col>
      <xdr:colOff>129600</xdr:colOff>
      <xdr:row>44</xdr:row>
      <xdr:rowOff>152400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22</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23</xdr:row>
      <xdr:rowOff>57150</xdr:rowOff>
    </xdr:from>
    <xdr:to>
      <xdr:col>13</xdr:col>
      <xdr:colOff>683399</xdr:colOff>
      <xdr:row>44</xdr:row>
      <xdr:rowOff>148725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7</xdr:col>
      <xdr:colOff>495300</xdr:colOff>
      <xdr:row>20</xdr:row>
      <xdr:rowOff>133350</xdr:rowOff>
    </xdr:from>
    <xdr:to>
      <xdr:col>13</xdr:col>
      <xdr:colOff>636935</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20</xdr:row>
      <xdr:rowOff>133350</xdr:rowOff>
    </xdr:from>
    <xdr:to>
      <xdr:col>7</xdr:col>
      <xdr:colOff>523874</xdr:colOff>
      <xdr:row>45</xdr:row>
      <xdr:rowOff>114299</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port_ER&#218;-T1_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Ú-T1_paliva_sum"/>
      <sheetName val="ERÚ-T1_subjekt_sum"/>
      <sheetName val="Data_ax"/>
      <sheetName val="Data_subjekt"/>
      <sheetName val="Data_paliva"/>
      <sheetName val="Podklady QZ"/>
      <sheetName val="Podklady RZ"/>
      <sheetName val="List1"/>
      <sheetName val="List2"/>
    </sheetNames>
    <sheetDataSet>
      <sheetData sheetId="0"/>
      <sheetData sheetId="1"/>
      <sheetData sheetId="2"/>
      <sheetData sheetId="3"/>
      <sheetData sheetId="4"/>
      <sheetData sheetId="5">
        <row r="1">
          <cell r="O1" t="str">
            <v>červenec 2018</v>
          </cell>
          <cell r="Q1" t="str">
            <v>září 2018</v>
          </cell>
        </row>
        <row r="6">
          <cell r="B6">
            <v>20085.563188418844</v>
          </cell>
          <cell r="C6">
            <v>19762.053748910846</v>
          </cell>
          <cell r="D6">
            <v>19520.707230305619</v>
          </cell>
          <cell r="E6">
            <v>11040.709761</v>
          </cell>
          <cell r="F6">
            <v>9060.451557999997</v>
          </cell>
          <cell r="G6">
            <v>8276.4077340000003</v>
          </cell>
          <cell r="H6">
            <v>7881.3030000948493</v>
          </cell>
          <cell r="I6">
            <v>7715.4252305928558</v>
          </cell>
          <cell r="J6">
            <v>8645.8832135931516</v>
          </cell>
          <cell r="K6">
            <v>0</v>
          </cell>
          <cell r="L6">
            <v>0</v>
          </cell>
          <cell r="M6">
            <v>0</v>
          </cell>
        </row>
        <row r="8">
          <cell r="B8">
            <v>1133.0304499999984</v>
          </cell>
          <cell r="C8">
            <v>962.71682400000032</v>
          </cell>
          <cell r="D8">
            <v>980.47091200000057</v>
          </cell>
          <cell r="E8">
            <v>917.38474600000029</v>
          </cell>
          <cell r="F8">
            <v>812.95008999999914</v>
          </cell>
          <cell r="G8">
            <v>856.04139499999974</v>
          </cell>
          <cell r="H8">
            <v>766.15707500000008</v>
          </cell>
          <cell r="I8">
            <v>750.65519500000039</v>
          </cell>
          <cell r="J8">
            <v>849.6783470000006</v>
          </cell>
          <cell r="K8">
            <v>0</v>
          </cell>
          <cell r="L8">
            <v>0</v>
          </cell>
          <cell r="M8">
            <v>0</v>
          </cell>
        </row>
        <row r="10">
          <cell r="B10">
            <v>1382.6788473792953</v>
          </cell>
          <cell r="C10">
            <v>1326.2664939309507</v>
          </cell>
          <cell r="D10">
            <v>1325.4432862987321</v>
          </cell>
          <cell r="E10">
            <v>1004.1944946199998</v>
          </cell>
          <cell r="F10">
            <v>940.21915543999967</v>
          </cell>
          <cell r="G10">
            <v>789.95186648000004</v>
          </cell>
          <cell r="H10">
            <v>694.99105187974999</v>
          </cell>
          <cell r="I10">
            <v>704.36009135116535</v>
          </cell>
          <cell r="J10">
            <v>741.08461930632257</v>
          </cell>
          <cell r="K10">
            <v>0</v>
          </cell>
          <cell r="L10">
            <v>0</v>
          </cell>
          <cell r="M10">
            <v>0</v>
          </cell>
        </row>
        <row r="12">
          <cell r="B12">
            <v>5200.5324389400021</v>
          </cell>
          <cell r="C12">
            <v>4424.0201666799994</v>
          </cell>
          <cell r="D12">
            <v>4684.9502495999968</v>
          </cell>
          <cell r="E12">
            <v>3676.2257953800026</v>
          </cell>
          <cell r="F12">
            <v>3590.5347825599983</v>
          </cell>
          <cell r="G12">
            <v>3500.4729245199983</v>
          </cell>
          <cell r="H12">
            <v>3409.0767511999979</v>
          </cell>
          <cell r="I12">
            <v>3301.3258159999987</v>
          </cell>
          <cell r="J12">
            <v>3417.2236920000032</v>
          </cell>
          <cell r="K12">
            <v>0</v>
          </cell>
          <cell r="L12">
            <v>0</v>
          </cell>
          <cell r="M12">
            <v>0</v>
          </cell>
        </row>
        <row r="14">
          <cell r="B14">
            <v>12352.970570099547</v>
          </cell>
          <cell r="C14">
            <v>13032.725145299893</v>
          </cell>
          <cell r="D14">
            <v>12514.681696406891</v>
          </cell>
          <cell r="E14">
            <v>5419.833455</v>
          </cell>
          <cell r="F14">
            <v>3700.1243949999998</v>
          </cell>
          <cell r="G14">
            <v>3114.5204759999997</v>
          </cell>
          <cell r="H14">
            <v>2995.1182510151025</v>
          </cell>
          <cell r="I14">
            <v>2942.3561532416934</v>
          </cell>
          <cell r="J14">
            <v>3621.9466272868276</v>
          </cell>
          <cell r="K14">
            <v>0</v>
          </cell>
          <cell r="L14">
            <v>0</v>
          </cell>
          <cell r="M14">
            <v>0</v>
          </cell>
        </row>
        <row r="16">
          <cell r="B16">
            <v>16.350882000002457</v>
          </cell>
          <cell r="C16">
            <v>16.325119000004634</v>
          </cell>
          <cell r="D16">
            <v>15.161086000000068</v>
          </cell>
          <cell r="E16">
            <v>23.071269999997639</v>
          </cell>
          <cell r="F16">
            <v>16.62313500000073</v>
          </cell>
          <cell r="G16">
            <v>15.421072000002368</v>
          </cell>
          <cell r="H16">
            <v>15.959870999999112</v>
          </cell>
          <cell r="I16">
            <v>16.727974999997969</v>
          </cell>
          <cell r="J16">
            <v>15.949927999997271</v>
          </cell>
          <cell r="K16">
            <v>0</v>
          </cell>
          <cell r="L16">
            <v>0</v>
          </cell>
          <cell r="M16">
            <v>0</v>
          </cell>
        </row>
        <row r="24">
          <cell r="B24">
            <v>1727.8611920000003</v>
          </cell>
          <cell r="C24">
            <v>1638.6944250000001</v>
          </cell>
          <cell r="D24">
            <v>1784.8914810000006</v>
          </cell>
          <cell r="E24">
            <v>1386.7588350000003</v>
          </cell>
          <cell r="F24">
            <v>1312.5333279999993</v>
          </cell>
          <cell r="G24">
            <v>1235.2531049999996</v>
          </cell>
          <cell r="H24">
            <v>1168.6693799999998</v>
          </cell>
          <cell r="I24">
            <v>1139.272976</v>
          </cell>
          <cell r="J24">
            <v>1125.8247349999997</v>
          </cell>
          <cell r="K24">
            <v>0</v>
          </cell>
          <cell r="L24">
            <v>0</v>
          </cell>
          <cell r="M24">
            <v>0</v>
          </cell>
        </row>
        <row r="25">
          <cell r="B25">
            <v>430.7146570000005</v>
          </cell>
          <cell r="C25">
            <v>380.49745399999995</v>
          </cell>
          <cell r="D25">
            <v>403.37840900000015</v>
          </cell>
          <cell r="E25">
            <v>330.88456700000017</v>
          </cell>
          <cell r="F25">
            <v>307.08961399999976</v>
          </cell>
          <cell r="G25">
            <v>281.93369400000012</v>
          </cell>
          <cell r="H25">
            <v>290.65855099999993</v>
          </cell>
          <cell r="I25">
            <v>276.31424700000014</v>
          </cell>
          <cell r="J25">
            <v>290.00802599999992</v>
          </cell>
          <cell r="K25">
            <v>0</v>
          </cell>
          <cell r="L25">
            <v>0</v>
          </cell>
          <cell r="M25">
            <v>0</v>
          </cell>
        </row>
        <row r="26">
          <cell r="B26">
            <v>2583.7770949999999</v>
          </cell>
          <cell r="C26">
            <v>2560.4824429999999</v>
          </cell>
          <cell r="D26">
            <v>2368.3327400000003</v>
          </cell>
          <cell r="E26">
            <v>934.2273889999999</v>
          </cell>
          <cell r="F26">
            <v>560.29952500000002</v>
          </cell>
          <cell r="G26">
            <v>519.13230799999997</v>
          </cell>
          <cell r="H26">
            <v>547.11927200000002</v>
          </cell>
          <cell r="I26">
            <v>484.22414299999997</v>
          </cell>
          <cell r="J26">
            <v>693.94442800000002</v>
          </cell>
          <cell r="K26">
            <v>0</v>
          </cell>
          <cell r="L26">
            <v>0</v>
          </cell>
          <cell r="M26">
            <v>0</v>
          </cell>
        </row>
        <row r="27">
          <cell r="B27">
            <v>0.98224999999999996</v>
          </cell>
          <cell r="C27">
            <v>0.92944999999999989</v>
          </cell>
          <cell r="D27">
            <v>1.0424640000000003</v>
          </cell>
          <cell r="E27">
            <v>0.98810100000000001</v>
          </cell>
          <cell r="F27">
            <v>1.2493620000000001</v>
          </cell>
          <cell r="G27">
            <v>0.94393199999999999</v>
          </cell>
          <cell r="H27">
            <v>1.189643</v>
          </cell>
          <cell r="I27">
            <v>2.395213</v>
          </cell>
          <cell r="J27">
            <v>1.293596</v>
          </cell>
          <cell r="K27">
            <v>0</v>
          </cell>
          <cell r="L27">
            <v>0</v>
          </cell>
          <cell r="M27">
            <v>0</v>
          </cell>
        </row>
        <row r="28">
          <cell r="B28">
            <v>1.48065</v>
          </cell>
          <cell r="C28">
            <v>1.08081</v>
          </cell>
          <cell r="D28">
            <v>1.3165799999999999</v>
          </cell>
          <cell r="E28">
            <v>0.66651899999999997</v>
          </cell>
          <cell r="F28">
            <v>0.86094799999999994</v>
          </cell>
          <cell r="G28">
            <v>1.081194</v>
          </cell>
          <cell r="H28">
            <v>0.66818100000000002</v>
          </cell>
          <cell r="I28">
            <v>0.74383099999999991</v>
          </cell>
          <cell r="J28">
            <v>0.59404800000000013</v>
          </cell>
          <cell r="K28">
            <v>0</v>
          </cell>
          <cell r="L28">
            <v>0</v>
          </cell>
          <cell r="M28">
            <v>0</v>
          </cell>
        </row>
        <row r="29">
          <cell r="B29">
            <v>6.3600000000000002E-3</v>
          </cell>
          <cell r="C29">
            <v>1.6800000000000002E-2</v>
          </cell>
          <cell r="D29">
            <v>2.4709999999999999E-2</v>
          </cell>
          <cell r="E29">
            <v>0.44020999999999999</v>
          </cell>
          <cell r="F29">
            <v>7.594999999999999E-2</v>
          </cell>
          <cell r="G29">
            <v>6.7419999999999994E-2</v>
          </cell>
          <cell r="H29">
            <v>7.2120000000000004E-2</v>
          </cell>
          <cell r="I29">
            <v>6.9900000000000004E-2</v>
          </cell>
          <cell r="J29">
            <v>4.5689999999999995E-2</v>
          </cell>
          <cell r="K29">
            <v>0</v>
          </cell>
          <cell r="L29">
            <v>0</v>
          </cell>
          <cell r="M29">
            <v>0</v>
          </cell>
        </row>
        <row r="30">
          <cell r="B30">
            <v>8862.6604560000014</v>
          </cell>
          <cell r="C30">
            <v>8755.528988</v>
          </cell>
          <cell r="D30">
            <v>8669.0249559999975</v>
          </cell>
          <cell r="E30">
            <v>4874.536943000001</v>
          </cell>
          <cell r="F30">
            <v>3669.6881839999992</v>
          </cell>
          <cell r="G30">
            <v>3028.2305789999991</v>
          </cell>
          <cell r="H30">
            <v>2660.996729</v>
          </cell>
          <cell r="I30">
            <v>2740.782494999999</v>
          </cell>
          <cell r="J30">
            <v>3565.5331290000008</v>
          </cell>
          <cell r="K30">
            <v>0</v>
          </cell>
          <cell r="L30">
            <v>0</v>
          </cell>
          <cell r="M30">
            <v>0</v>
          </cell>
        </row>
        <row r="31">
          <cell r="B31">
            <v>130.57499999999999</v>
          </cell>
          <cell r="C31">
            <v>138.47800000000001</v>
          </cell>
          <cell r="D31">
            <v>121.369</v>
          </cell>
          <cell r="E31">
            <v>51.671999999999997</v>
          </cell>
          <cell r="F31">
            <v>29.064</v>
          </cell>
          <cell r="G31">
            <v>18.777999999999999</v>
          </cell>
          <cell r="H31">
            <v>16.422000000000001</v>
          </cell>
          <cell r="I31">
            <v>19.334</v>
          </cell>
          <cell r="J31">
            <v>30.207999999999998</v>
          </cell>
          <cell r="K31">
            <v>0</v>
          </cell>
          <cell r="L31">
            <v>0</v>
          </cell>
          <cell r="M31">
            <v>0</v>
          </cell>
        </row>
        <row r="32">
          <cell r="B32">
            <v>0.14965999999999999</v>
          </cell>
          <cell r="C32">
            <v>4.3270000000000003E-2</v>
          </cell>
          <cell r="D32">
            <v>0.11637500000000001</v>
          </cell>
          <cell r="E32">
            <v>2.3257999999999997E-2</v>
          </cell>
          <cell r="F32">
            <v>0</v>
          </cell>
          <cell r="G32">
            <v>0</v>
          </cell>
          <cell r="H32">
            <v>0</v>
          </cell>
          <cell r="I32">
            <v>0</v>
          </cell>
          <cell r="J32">
            <v>4.2290000000000001E-3</v>
          </cell>
          <cell r="K32">
            <v>0</v>
          </cell>
          <cell r="L32">
            <v>0</v>
          </cell>
          <cell r="M32">
            <v>0</v>
          </cell>
        </row>
        <row r="33">
          <cell r="B33">
            <v>709.77556000000004</v>
          </cell>
          <cell r="C33">
            <v>652.47889999999995</v>
          </cell>
          <cell r="D33">
            <v>590.88990000000013</v>
          </cell>
          <cell r="E33">
            <v>357.17533500000002</v>
          </cell>
          <cell r="F33">
            <v>499.74459899999994</v>
          </cell>
          <cell r="G33">
            <v>660.81569699999989</v>
          </cell>
          <cell r="H33">
            <v>665.61317599999995</v>
          </cell>
          <cell r="I33">
            <v>587.05577900000003</v>
          </cell>
          <cell r="J33">
            <v>535.48651199999995</v>
          </cell>
          <cell r="K33">
            <v>0</v>
          </cell>
          <cell r="L33">
            <v>0</v>
          </cell>
          <cell r="M33">
            <v>0</v>
          </cell>
        </row>
        <row r="34">
          <cell r="B34">
            <v>51.923550000000006</v>
          </cell>
          <cell r="C34">
            <v>56.913880999999996</v>
          </cell>
          <cell r="D34">
            <v>60.446658000000006</v>
          </cell>
          <cell r="E34">
            <v>37.524505999999995</v>
          </cell>
          <cell r="F34">
            <v>31.869070000000001</v>
          </cell>
          <cell r="G34">
            <v>44.590392999999999</v>
          </cell>
          <cell r="H34">
            <v>33.114145000000001</v>
          </cell>
          <cell r="I34">
            <v>10.2944</v>
          </cell>
          <cell r="J34">
            <v>35.631712</v>
          </cell>
          <cell r="K34">
            <v>0</v>
          </cell>
          <cell r="L34">
            <v>0</v>
          </cell>
          <cell r="M34">
            <v>0</v>
          </cell>
        </row>
        <row r="35">
          <cell r="B35">
            <v>454.02767555454773</v>
          </cell>
          <cell r="C35">
            <v>431.81917734491327</v>
          </cell>
          <cell r="D35">
            <v>402.35447813259037</v>
          </cell>
          <cell r="E35">
            <v>341.20781118481165</v>
          </cell>
          <cell r="F35">
            <v>372.25736647502407</v>
          </cell>
          <cell r="G35">
            <v>388.4385198216595</v>
          </cell>
          <cell r="H35">
            <v>357.03190699999999</v>
          </cell>
          <cell r="I35">
            <v>349.836455</v>
          </cell>
          <cell r="J35">
            <v>302.46393799999993</v>
          </cell>
          <cell r="K35">
            <v>0</v>
          </cell>
          <cell r="L35">
            <v>0</v>
          </cell>
          <cell r="M35">
            <v>0</v>
          </cell>
        </row>
        <row r="36">
          <cell r="B36">
            <v>1037.9111770000002</v>
          </cell>
          <cell r="C36">
            <v>925.63107500000024</v>
          </cell>
          <cell r="D36">
            <v>1030.5605910000002</v>
          </cell>
          <cell r="E36">
            <v>850.0248049999999</v>
          </cell>
          <cell r="F36">
            <v>900.32505099999992</v>
          </cell>
          <cell r="G36">
            <v>862.66322500000012</v>
          </cell>
          <cell r="H36">
            <v>904.84071400000005</v>
          </cell>
          <cell r="I36">
            <v>937.74993599999993</v>
          </cell>
          <cell r="J36">
            <v>772.71612200000004</v>
          </cell>
          <cell r="K36">
            <v>0</v>
          </cell>
          <cell r="L36">
            <v>0</v>
          </cell>
          <cell r="M36">
            <v>0</v>
          </cell>
        </row>
        <row r="37">
          <cell r="B37">
            <v>0</v>
          </cell>
          <cell r="C37">
            <v>0</v>
          </cell>
          <cell r="D37">
            <v>0</v>
          </cell>
          <cell r="E37">
            <v>0</v>
          </cell>
          <cell r="F37">
            <v>0</v>
          </cell>
          <cell r="G37">
            <v>0</v>
          </cell>
          <cell r="H37">
            <v>0</v>
          </cell>
          <cell r="I37">
            <v>0</v>
          </cell>
          <cell r="J37">
            <v>0</v>
          </cell>
          <cell r="K37">
            <v>0</v>
          </cell>
          <cell r="L37">
            <v>0</v>
          </cell>
          <cell r="M37">
            <v>0</v>
          </cell>
        </row>
        <row r="38">
          <cell r="B38">
            <v>16.103689000000003</v>
          </cell>
          <cell r="C38">
            <v>19.974861999999991</v>
          </cell>
          <cell r="D38">
            <v>18.848518000000006</v>
          </cell>
          <cell r="E38">
            <v>5.4286909999999979</v>
          </cell>
          <cell r="F38">
            <v>4.2287789999999985</v>
          </cell>
          <cell r="G38">
            <v>9.2985350000000011</v>
          </cell>
          <cell r="H38">
            <v>24.966476999999994</v>
          </cell>
          <cell r="I38">
            <v>15.062265000000009</v>
          </cell>
          <cell r="J38">
            <v>12.99865</v>
          </cell>
          <cell r="K38">
            <v>0</v>
          </cell>
          <cell r="L38">
            <v>0</v>
          </cell>
          <cell r="M38">
            <v>0</v>
          </cell>
        </row>
        <row r="39">
          <cell r="B39">
            <v>4077.6142168642968</v>
          </cell>
          <cell r="C39">
            <v>4199.4842135659328</v>
          </cell>
          <cell r="D39">
            <v>4068.1103701730299</v>
          </cell>
          <cell r="E39">
            <v>1869.1507908151884</v>
          </cell>
          <cell r="F39">
            <v>1371.1657815249755</v>
          </cell>
          <cell r="G39">
            <v>1225.1811321783407</v>
          </cell>
          <cell r="H39">
            <v>1209.940705094851</v>
          </cell>
          <cell r="I39">
            <v>1152.2895905928574</v>
          </cell>
          <cell r="J39">
            <v>1279.1303985931513</v>
          </cell>
          <cell r="K39">
            <v>0</v>
          </cell>
          <cell r="L39">
            <v>0</v>
          </cell>
          <cell r="M39">
            <v>0</v>
          </cell>
        </row>
        <row r="47">
          <cell r="B47">
            <v>965.41227799999945</v>
          </cell>
          <cell r="C47">
            <v>1009.3117129999999</v>
          </cell>
          <cell r="D47">
            <v>965.49960999999996</v>
          </cell>
          <cell r="E47">
            <v>505.0412530000001</v>
          </cell>
          <cell r="F47">
            <v>381.09539000000007</v>
          </cell>
          <cell r="G47">
            <v>325.760852</v>
          </cell>
          <cell r="H47">
            <v>313.28438</v>
          </cell>
          <cell r="I47">
            <v>305.24330500000008</v>
          </cell>
          <cell r="J47">
            <v>371.42075700000009</v>
          </cell>
          <cell r="K47">
            <v>0</v>
          </cell>
          <cell r="L47">
            <v>0</v>
          </cell>
          <cell r="M47">
            <v>0</v>
          </cell>
        </row>
        <row r="48">
          <cell r="B48">
            <v>1115.7595650000007</v>
          </cell>
          <cell r="C48">
            <v>1084.0149480000005</v>
          </cell>
          <cell r="D48">
            <v>1018.801317</v>
          </cell>
          <cell r="E48">
            <v>440.95359500000018</v>
          </cell>
          <cell r="F48">
            <v>317.57482199999987</v>
          </cell>
          <cell r="G48">
            <v>289.29484800000006</v>
          </cell>
          <cell r="H48">
            <v>281.68530119999991</v>
          </cell>
          <cell r="I48">
            <v>269.19609500000001</v>
          </cell>
          <cell r="J48">
            <v>358.67080700000014</v>
          </cell>
          <cell r="K48">
            <v>0</v>
          </cell>
          <cell r="L48">
            <v>0</v>
          </cell>
          <cell r="M48">
            <v>0</v>
          </cell>
        </row>
        <row r="49">
          <cell r="B49">
            <v>1617.2321040000004</v>
          </cell>
          <cell r="C49">
            <v>1558.2645039999998</v>
          </cell>
          <cell r="D49">
            <v>1645.8517190000002</v>
          </cell>
          <cell r="E49">
            <v>1307.941331</v>
          </cell>
          <cell r="F49">
            <v>1240.748844</v>
          </cell>
          <cell r="G49">
            <v>1127.6882599999999</v>
          </cell>
          <cell r="H49">
            <v>863.8913128119998</v>
          </cell>
          <cell r="I49">
            <v>931.21603035999988</v>
          </cell>
          <cell r="J49">
            <v>1126.6084784519996</v>
          </cell>
          <cell r="K49">
            <v>0</v>
          </cell>
          <cell r="L49">
            <v>0</v>
          </cell>
          <cell r="M49">
            <v>0</v>
          </cell>
        </row>
        <row r="50">
          <cell r="B50">
            <v>630.82778648837689</v>
          </cell>
          <cell r="C50">
            <v>528.94905765204624</v>
          </cell>
          <cell r="D50">
            <v>540.69998318646878</v>
          </cell>
          <cell r="E50">
            <v>287.86155000000002</v>
          </cell>
          <cell r="F50">
            <v>215.61326299999999</v>
          </cell>
          <cell r="G50">
            <v>193.99898000000002</v>
          </cell>
          <cell r="H50">
            <v>182.601686</v>
          </cell>
          <cell r="I50">
            <v>177.91216400000008</v>
          </cell>
          <cell r="J50">
            <v>222.25968300000002</v>
          </cell>
          <cell r="K50">
            <v>0</v>
          </cell>
          <cell r="L50">
            <v>0</v>
          </cell>
          <cell r="M50">
            <v>0</v>
          </cell>
        </row>
        <row r="51">
          <cell r="B51">
            <v>347.17483000000004</v>
          </cell>
          <cell r="C51">
            <v>364.42862700000012</v>
          </cell>
          <cell r="D51">
            <v>349.23672599999998</v>
          </cell>
          <cell r="E51">
            <v>169.85413600000001</v>
          </cell>
          <cell r="F51">
            <v>115.93570499999998</v>
          </cell>
          <cell r="G51">
            <v>110.281255</v>
          </cell>
          <cell r="H51">
            <v>105.43083700000004</v>
          </cell>
          <cell r="I51">
            <v>109.57547599999998</v>
          </cell>
          <cell r="J51">
            <v>110.37891399999999</v>
          </cell>
          <cell r="K51">
            <v>0</v>
          </cell>
          <cell r="L51">
            <v>0</v>
          </cell>
          <cell r="M51">
            <v>0</v>
          </cell>
        </row>
        <row r="52">
          <cell r="B52">
            <v>3929.6234529999992</v>
          </cell>
          <cell r="C52">
            <v>3795.0031320000026</v>
          </cell>
          <cell r="D52">
            <v>3716.5566470000008</v>
          </cell>
          <cell r="E52">
            <v>2180.6101810000014</v>
          </cell>
          <cell r="F52">
            <v>1867.9909419999999</v>
          </cell>
          <cell r="G52">
            <v>1743.4985329999993</v>
          </cell>
          <cell r="H52">
            <v>1794.4685680000009</v>
          </cell>
          <cell r="I52">
            <v>1702.2192559999987</v>
          </cell>
          <cell r="J52">
            <v>1768.3146790000001</v>
          </cell>
          <cell r="K52">
            <v>0</v>
          </cell>
          <cell r="L52">
            <v>0</v>
          </cell>
          <cell r="M52">
            <v>0</v>
          </cell>
        </row>
        <row r="53">
          <cell r="B53">
            <v>795.87945699999989</v>
          </cell>
          <cell r="C53">
            <v>776.53608999999983</v>
          </cell>
          <cell r="D53">
            <v>757.29852799999992</v>
          </cell>
          <cell r="E53">
            <v>414.90533000000011</v>
          </cell>
          <cell r="F53">
            <v>320.64352700000012</v>
          </cell>
          <cell r="G53">
            <v>303.89706200000006</v>
          </cell>
          <cell r="H53">
            <v>283.86017200000003</v>
          </cell>
          <cell r="I53">
            <v>272.39066799999995</v>
          </cell>
          <cell r="J53">
            <v>301.19688099999968</v>
          </cell>
          <cell r="K53">
            <v>0</v>
          </cell>
          <cell r="L53">
            <v>0</v>
          </cell>
          <cell r="M53">
            <v>0</v>
          </cell>
        </row>
        <row r="54">
          <cell r="B54">
            <v>851.66672904284292</v>
          </cell>
          <cell r="C54">
            <v>881.28192815012062</v>
          </cell>
          <cell r="D54">
            <v>859.48441447839366</v>
          </cell>
          <cell r="E54">
            <v>369.98770300000018</v>
          </cell>
          <cell r="F54">
            <v>268.02690299999995</v>
          </cell>
          <cell r="G54">
            <v>238.97568699999999</v>
          </cell>
          <cell r="H54">
            <v>191.30891161939044</v>
          </cell>
          <cell r="I54">
            <v>203.56005406295606</v>
          </cell>
          <cell r="J54">
            <v>259.61232753689336</v>
          </cell>
          <cell r="K54">
            <v>0</v>
          </cell>
          <cell r="L54">
            <v>0</v>
          </cell>
          <cell r="M54">
            <v>0</v>
          </cell>
        </row>
        <row r="55">
          <cell r="B55">
            <v>749.78513371396753</v>
          </cell>
          <cell r="C55">
            <v>807.86316147846583</v>
          </cell>
          <cell r="D55">
            <v>768.39541792732496</v>
          </cell>
          <cell r="E55">
            <v>366.42074399999984</v>
          </cell>
          <cell r="F55">
            <v>248.99279300000003</v>
          </cell>
          <cell r="G55">
            <v>218.63933500000005</v>
          </cell>
          <cell r="H55">
            <v>212.14102225683598</v>
          </cell>
          <cell r="I55">
            <v>182.35986820200287</v>
          </cell>
          <cell r="J55">
            <v>249.95018127966142</v>
          </cell>
          <cell r="K55">
            <v>0</v>
          </cell>
          <cell r="L55">
            <v>0</v>
          </cell>
          <cell r="M55">
            <v>0</v>
          </cell>
        </row>
        <row r="56">
          <cell r="B56">
            <v>820.43524100000002</v>
          </cell>
          <cell r="C56">
            <v>917.56862300000012</v>
          </cell>
          <cell r="D56">
            <v>861.37357600000007</v>
          </cell>
          <cell r="E56">
            <v>389.58544899999998</v>
          </cell>
          <cell r="F56">
            <v>269.667799</v>
          </cell>
          <cell r="G56">
            <v>251.02278199999995</v>
          </cell>
          <cell r="H56">
            <v>297.48214399999995</v>
          </cell>
          <cell r="I56">
            <v>215.11247400000002</v>
          </cell>
          <cell r="J56">
            <v>224.31588800000003</v>
          </cell>
          <cell r="K56">
            <v>0</v>
          </cell>
          <cell r="L56">
            <v>0</v>
          </cell>
          <cell r="M56">
            <v>0</v>
          </cell>
        </row>
        <row r="57">
          <cell r="B57">
            <v>3771.338119</v>
          </cell>
          <cell r="C57">
            <v>3575.0352939999993</v>
          </cell>
          <cell r="D57">
            <v>3434.9343999999987</v>
          </cell>
          <cell r="E57">
            <v>1674.8383940000008</v>
          </cell>
          <cell r="F57">
            <v>1337.5509779999998</v>
          </cell>
          <cell r="G57">
            <v>1334.2971909999997</v>
          </cell>
          <cell r="H57">
            <v>1224.8823698000001</v>
          </cell>
          <cell r="I57">
            <v>1300.0994429999994</v>
          </cell>
          <cell r="J57">
            <v>1395.2086669999997</v>
          </cell>
          <cell r="K57">
            <v>0</v>
          </cell>
          <cell r="L57">
            <v>0</v>
          </cell>
          <cell r="M57">
            <v>0</v>
          </cell>
        </row>
        <row r="58">
          <cell r="B58">
            <v>3090.1950880000022</v>
          </cell>
          <cell r="C58">
            <v>3037.9217600000015</v>
          </cell>
          <cell r="D58">
            <v>3199.7044959999985</v>
          </cell>
          <cell r="E58">
            <v>2123.3539999999998</v>
          </cell>
          <cell r="F58">
            <v>1805.2120420000001</v>
          </cell>
          <cell r="G58">
            <v>1540.8053910000001</v>
          </cell>
          <cell r="H58">
            <v>1608.4984650000001</v>
          </cell>
          <cell r="I58">
            <v>1578.3772309999997</v>
          </cell>
          <cell r="J58">
            <v>1650.1525410000006</v>
          </cell>
          <cell r="K58">
            <v>0</v>
          </cell>
          <cell r="L58">
            <v>0</v>
          </cell>
          <cell r="M58">
            <v>0</v>
          </cell>
        </row>
        <row r="59">
          <cell r="B59">
            <v>466.39759917365603</v>
          </cell>
          <cell r="C59">
            <v>466.88670863021514</v>
          </cell>
          <cell r="D59">
            <v>454.81549671343373</v>
          </cell>
          <cell r="E59">
            <v>239.27851099999995</v>
          </cell>
          <cell r="F59">
            <v>182.12994599999999</v>
          </cell>
          <cell r="G59">
            <v>172.30375499999994</v>
          </cell>
          <cell r="H59">
            <v>158.09791640662596</v>
          </cell>
          <cell r="I59">
            <v>142.33631196789921</v>
          </cell>
          <cell r="J59">
            <v>176.60959532459663</v>
          </cell>
          <cell r="K59">
            <v>0</v>
          </cell>
          <cell r="L59">
            <v>0</v>
          </cell>
          <cell r="M59">
            <v>0</v>
          </cell>
        </row>
        <row r="60">
          <cell r="B60">
            <v>933.83580499999994</v>
          </cell>
          <cell r="C60">
            <v>958.988202</v>
          </cell>
          <cell r="D60">
            <v>948.05489899999986</v>
          </cell>
          <cell r="E60">
            <v>570.07758399999989</v>
          </cell>
          <cell r="F60">
            <v>489.26860399999993</v>
          </cell>
          <cell r="G60">
            <v>425.94380299999989</v>
          </cell>
          <cell r="H60">
            <v>363.66991400000001</v>
          </cell>
          <cell r="I60">
            <v>325.82685400000003</v>
          </cell>
          <cell r="J60">
            <v>431.18381400000004</v>
          </cell>
          <cell r="K60">
            <v>0</v>
          </cell>
          <cell r="L60">
            <v>0</v>
          </cell>
          <cell r="M60">
            <v>0</v>
          </cell>
        </row>
        <row r="66">
          <cell r="B66">
            <v>209.36864399999996</v>
          </cell>
          <cell r="C66">
            <v>57.736599999999996</v>
          </cell>
          <cell r="D66">
            <v>51.296999999999997</v>
          </cell>
          <cell r="E66">
            <v>66.10578000000001</v>
          </cell>
          <cell r="F66">
            <v>3.3840000000000002E-2</v>
          </cell>
          <cell r="G66">
            <v>1432.695248</v>
          </cell>
          <cell r="H66">
            <v>38.824546999999988</v>
          </cell>
          <cell r="I66">
            <v>3.024</v>
          </cell>
          <cell r="J66">
            <v>115.32543</v>
          </cell>
          <cell r="K66">
            <v>0</v>
          </cell>
          <cell r="L66">
            <v>76.024752000000007</v>
          </cell>
          <cell r="M66">
            <v>1177.31845</v>
          </cell>
          <cell r="N66">
            <v>198.3588</v>
          </cell>
          <cell r="O66">
            <v>7.653999999999999</v>
          </cell>
        </row>
        <row r="67">
          <cell r="B67">
            <v>79.049421000000024</v>
          </cell>
          <cell r="C67">
            <v>61.509792000000012</v>
          </cell>
          <cell r="D67">
            <v>16.557288999999997</v>
          </cell>
          <cell r="E67">
            <v>79.544828999999993</v>
          </cell>
          <cell r="F67">
            <v>9.4897809999999989</v>
          </cell>
          <cell r="G67">
            <v>66.819722999999996</v>
          </cell>
          <cell r="H67">
            <v>60.563102999999991</v>
          </cell>
          <cell r="I67">
            <v>79.701323999999985</v>
          </cell>
          <cell r="J67">
            <v>81.716059999999985</v>
          </cell>
          <cell r="K67">
            <v>37.3934</v>
          </cell>
          <cell r="L67">
            <v>88.423507000000001</v>
          </cell>
          <cell r="M67">
            <v>24.975480999999998</v>
          </cell>
          <cell r="N67">
            <v>143.61905999999996</v>
          </cell>
          <cell r="O67">
            <v>27.618054000000004</v>
          </cell>
        </row>
        <row r="68">
          <cell r="B68">
            <v>0</v>
          </cell>
          <cell r="C68">
            <v>0</v>
          </cell>
          <cell r="D68">
            <v>0</v>
          </cell>
          <cell r="E68">
            <v>0</v>
          </cell>
          <cell r="F68">
            <v>0</v>
          </cell>
          <cell r="G68">
            <v>1489.0381319999999</v>
          </cell>
          <cell r="H68">
            <v>48.317066000000004</v>
          </cell>
          <cell r="I68">
            <v>112.57350500000001</v>
          </cell>
          <cell r="J68">
            <v>0</v>
          </cell>
          <cell r="K68">
            <v>0</v>
          </cell>
          <cell r="L68">
            <v>0</v>
          </cell>
          <cell r="M68">
            <v>0.38739000000000001</v>
          </cell>
          <cell r="N68">
            <v>0</v>
          </cell>
          <cell r="O68">
            <v>74.97175</v>
          </cell>
        </row>
        <row r="69">
          <cell r="B69">
            <v>1.748E-3</v>
          </cell>
          <cell r="C69">
            <v>2.0855999999999999</v>
          </cell>
          <cell r="D69">
            <v>3.6399999999999996E-3</v>
          </cell>
          <cell r="E69">
            <v>0</v>
          </cell>
          <cell r="F69">
            <v>0</v>
          </cell>
          <cell r="G69">
            <v>7.3420999999999986E-2</v>
          </cell>
          <cell r="H69">
            <v>7.8962999999999992E-2</v>
          </cell>
          <cell r="I69">
            <v>0</v>
          </cell>
          <cell r="J69">
            <v>1.7804800000000001</v>
          </cell>
          <cell r="K69">
            <v>0.58299999999999996</v>
          </cell>
          <cell r="L69">
            <v>0</v>
          </cell>
          <cell r="M69">
            <v>0</v>
          </cell>
          <cell r="N69">
            <v>1.4E-2</v>
          </cell>
          <cell r="O69">
            <v>0.2576</v>
          </cell>
        </row>
        <row r="70">
          <cell r="B70">
            <v>1.5899999999999998E-3</v>
          </cell>
          <cell r="C70">
            <v>1.55E-2</v>
          </cell>
          <cell r="D70">
            <v>0.7182099999999999</v>
          </cell>
          <cell r="E70">
            <v>0</v>
          </cell>
          <cell r="F70">
            <v>0</v>
          </cell>
          <cell r="G70">
            <v>0</v>
          </cell>
          <cell r="H70">
            <v>0</v>
          </cell>
          <cell r="I70">
            <v>0</v>
          </cell>
          <cell r="J70">
            <v>0</v>
          </cell>
          <cell r="K70">
            <v>0.78500000000000003</v>
          </cell>
          <cell r="L70">
            <v>0</v>
          </cell>
          <cell r="M70">
            <v>0.48576000000000003</v>
          </cell>
          <cell r="N70">
            <v>0</v>
          </cell>
          <cell r="O70">
            <v>0</v>
          </cell>
        </row>
        <row r="71">
          <cell r="B71">
            <v>0</v>
          </cell>
          <cell r="C71">
            <v>6.8000000000000005E-2</v>
          </cell>
          <cell r="D71">
            <v>2.4910000000000002E-2</v>
          </cell>
          <cell r="E71">
            <v>0</v>
          </cell>
          <cell r="F71">
            <v>0</v>
          </cell>
          <cell r="G71">
            <v>0</v>
          </cell>
          <cell r="H71">
            <v>0</v>
          </cell>
          <cell r="I71">
            <v>0</v>
          </cell>
          <cell r="J71">
            <v>0</v>
          </cell>
          <cell r="K71">
            <v>0</v>
          </cell>
          <cell r="L71">
            <v>0</v>
          </cell>
          <cell r="M71">
            <v>3.1799999999999995E-2</v>
          </cell>
          <cell r="N71">
            <v>6.3E-2</v>
          </cell>
          <cell r="O71">
            <v>0</v>
          </cell>
        </row>
        <row r="72">
          <cell r="B72">
            <v>543.21889199999987</v>
          </cell>
          <cell r="C72">
            <v>0.44</v>
          </cell>
          <cell r="D72">
            <v>2453.8678800000002</v>
          </cell>
          <cell r="E72">
            <v>213.99471</v>
          </cell>
          <cell r="F72">
            <v>11.565662</v>
          </cell>
          <cell r="G72">
            <v>237.22972999999996</v>
          </cell>
          <cell r="H72">
            <v>307.08317999999997</v>
          </cell>
          <cell r="I72">
            <v>398.75878</v>
          </cell>
          <cell r="J72">
            <v>293.64154499999995</v>
          </cell>
          <cell r="K72">
            <v>0</v>
          </cell>
          <cell r="L72">
            <v>1166.8331279999998</v>
          </cell>
          <cell r="M72">
            <v>2904.0333259999998</v>
          </cell>
          <cell r="N72">
            <v>9.1140000000000008</v>
          </cell>
          <cell r="O72">
            <v>427.53152</v>
          </cell>
        </row>
        <row r="73">
          <cell r="B73">
            <v>40.917999999999999</v>
          </cell>
          <cell r="C73">
            <v>0</v>
          </cell>
          <cell r="D73">
            <v>0</v>
          </cell>
          <cell r="E73">
            <v>0</v>
          </cell>
          <cell r="F73">
            <v>0</v>
          </cell>
          <cell r="G73">
            <v>0</v>
          </cell>
          <cell r="H73">
            <v>0</v>
          </cell>
          <cell r="I73">
            <v>0</v>
          </cell>
          <cell r="J73">
            <v>0</v>
          </cell>
          <cell r="K73">
            <v>0</v>
          </cell>
          <cell r="L73">
            <v>0</v>
          </cell>
          <cell r="M73">
            <v>0</v>
          </cell>
          <cell r="N73">
            <v>25.045999999999999</v>
          </cell>
          <cell r="O73">
            <v>0</v>
          </cell>
        </row>
        <row r="74">
          <cell r="B74">
            <v>0</v>
          </cell>
          <cell r="C74">
            <v>0</v>
          </cell>
          <cell r="D74">
            <v>0</v>
          </cell>
          <cell r="E74">
            <v>0</v>
          </cell>
          <cell r="F74">
            <v>0</v>
          </cell>
          <cell r="G74">
            <v>4.2290000000000001E-3</v>
          </cell>
          <cell r="H74">
            <v>0</v>
          </cell>
          <cell r="I74">
            <v>0</v>
          </cell>
          <cell r="J74">
            <v>0</v>
          </cell>
          <cell r="K74">
            <v>0</v>
          </cell>
          <cell r="L74">
            <v>0</v>
          </cell>
          <cell r="M74">
            <v>0</v>
          </cell>
          <cell r="N74">
            <v>0</v>
          </cell>
          <cell r="O74">
            <v>0</v>
          </cell>
        </row>
        <row r="75">
          <cell r="B75">
            <v>0</v>
          </cell>
          <cell r="C75">
            <v>7.5960399999999995</v>
          </cell>
          <cell r="D75">
            <v>1.0043</v>
          </cell>
          <cell r="E75">
            <v>0.25162000000000001</v>
          </cell>
          <cell r="F75">
            <v>0.34539999999999998</v>
          </cell>
          <cell r="G75">
            <v>212.65568999999999</v>
          </cell>
          <cell r="H75">
            <v>132.68588999999997</v>
          </cell>
          <cell r="I75">
            <v>0</v>
          </cell>
          <cell r="J75">
            <v>0</v>
          </cell>
          <cell r="K75">
            <v>0</v>
          </cell>
          <cell r="L75">
            <v>1091.6762269999999</v>
          </cell>
          <cell r="M75">
            <v>287.8553</v>
          </cell>
          <cell r="N75">
            <v>7.24</v>
          </cell>
          <cell r="O75">
            <v>46.844999999999999</v>
          </cell>
        </row>
        <row r="76">
          <cell r="B76">
            <v>12.065</v>
          </cell>
          <cell r="C76">
            <v>0</v>
          </cell>
          <cell r="D76">
            <v>5.4610399999999997</v>
          </cell>
          <cell r="E76">
            <v>0</v>
          </cell>
          <cell r="F76">
            <v>0</v>
          </cell>
          <cell r="G76">
            <v>0</v>
          </cell>
          <cell r="H76">
            <v>0.14150699999999999</v>
          </cell>
          <cell r="I76">
            <v>0</v>
          </cell>
          <cell r="J76">
            <v>0</v>
          </cell>
          <cell r="K76">
            <v>0</v>
          </cell>
          <cell r="L76">
            <v>9.5097099999999983</v>
          </cell>
          <cell r="M76">
            <v>0</v>
          </cell>
          <cell r="N76">
            <v>0</v>
          </cell>
          <cell r="O76">
            <v>51.863</v>
          </cell>
        </row>
        <row r="77">
          <cell r="B77">
            <v>2.19</v>
          </cell>
          <cell r="C77">
            <v>479.89400000000001</v>
          </cell>
          <cell r="D77">
            <v>0</v>
          </cell>
          <cell r="E77">
            <v>0</v>
          </cell>
          <cell r="F77">
            <v>158.00399999999999</v>
          </cell>
          <cell r="G77">
            <v>19.157879999999999</v>
          </cell>
          <cell r="H77">
            <v>0</v>
          </cell>
          <cell r="I77">
            <v>0</v>
          </cell>
          <cell r="J77">
            <v>28.939675000000001</v>
          </cell>
          <cell r="K77">
            <v>257.77339999999998</v>
          </cell>
          <cell r="L77">
            <v>30.291</v>
          </cell>
          <cell r="M77">
            <v>11.584145000000001</v>
          </cell>
          <cell r="N77">
            <v>0.39900000000000002</v>
          </cell>
          <cell r="O77">
            <v>21.099199999999996</v>
          </cell>
        </row>
        <row r="78">
          <cell r="B78">
            <v>0.10202099999999999</v>
          </cell>
          <cell r="C78">
            <v>0</v>
          </cell>
          <cell r="D78">
            <v>301.80871999999999</v>
          </cell>
          <cell r="E78">
            <v>0</v>
          </cell>
          <cell r="F78">
            <v>0</v>
          </cell>
          <cell r="G78">
            <v>1519.93272</v>
          </cell>
          <cell r="H78">
            <v>0</v>
          </cell>
          <cell r="I78">
            <v>0</v>
          </cell>
          <cell r="J78">
            <v>3.5000000000000003E-2</v>
          </cell>
          <cell r="K78">
            <v>0</v>
          </cell>
          <cell r="L78">
            <v>353.37899999999996</v>
          </cell>
          <cell r="M78">
            <v>240.028311</v>
          </cell>
          <cell r="N78">
            <v>0</v>
          </cell>
          <cell r="O78">
            <v>200.02099999999999</v>
          </cell>
        </row>
        <row r="79">
          <cell r="B79">
            <v>0</v>
          </cell>
          <cell r="C79">
            <v>0</v>
          </cell>
          <cell r="D79">
            <v>0</v>
          </cell>
          <cell r="E79">
            <v>0</v>
          </cell>
          <cell r="F79">
            <v>0</v>
          </cell>
          <cell r="G79">
            <v>0</v>
          </cell>
          <cell r="H79">
            <v>0</v>
          </cell>
          <cell r="I79">
            <v>0</v>
          </cell>
          <cell r="J79">
            <v>0</v>
          </cell>
          <cell r="K79">
            <v>0</v>
          </cell>
          <cell r="L79">
            <v>0</v>
          </cell>
          <cell r="M79">
            <v>0</v>
          </cell>
          <cell r="N79">
            <v>0</v>
          </cell>
          <cell r="O79">
            <v>0</v>
          </cell>
        </row>
        <row r="80">
          <cell r="B80">
            <v>7.4787410000000003</v>
          </cell>
          <cell r="C80">
            <v>0.16847000000000004</v>
          </cell>
          <cell r="D80">
            <v>0.32042899999999996</v>
          </cell>
          <cell r="E80">
            <v>0.124475</v>
          </cell>
          <cell r="F80">
            <v>0</v>
          </cell>
          <cell r="G80">
            <v>1.0321020000000001</v>
          </cell>
          <cell r="H80">
            <v>4.2034839999999996</v>
          </cell>
          <cell r="I80">
            <v>0.68705999999999989</v>
          </cell>
          <cell r="J80">
            <v>6.027374</v>
          </cell>
          <cell r="K80">
            <v>0</v>
          </cell>
          <cell r="L80">
            <v>3.2473550000000002</v>
          </cell>
          <cell r="M80">
            <v>21.726867999999996</v>
          </cell>
          <cell r="N80">
            <v>7.7233650000000003</v>
          </cell>
          <cell r="O80">
            <v>0.28766900000000006</v>
          </cell>
        </row>
        <row r="81">
          <cell r="B81">
            <v>95.554384999999968</v>
          </cell>
          <cell r="C81">
            <v>300.03820119999995</v>
          </cell>
          <cell r="D81">
            <v>90.652403623999987</v>
          </cell>
          <cell r="E81">
            <v>222.75211899999996</v>
          </cell>
          <cell r="F81">
            <v>145.94654399999999</v>
          </cell>
          <cell r="G81">
            <v>286.36362800000001</v>
          </cell>
          <cell r="H81">
            <v>265.54998099999989</v>
          </cell>
          <cell r="I81">
            <v>59.736624219239886</v>
          </cell>
          <cell r="J81">
            <v>116.98550773850019</v>
          </cell>
          <cell r="K81">
            <v>440.37570599999998</v>
          </cell>
          <cell r="L81">
            <v>1100.8058007999996</v>
          </cell>
          <cell r="M81">
            <v>168.60140600000008</v>
          </cell>
          <cell r="N81">
            <v>85.466598699121789</v>
          </cell>
          <cell r="O81">
            <v>262.53178900000006</v>
          </cell>
        </row>
        <row r="89">
          <cell r="B89">
            <v>687.82513799999992</v>
          </cell>
          <cell r="C89">
            <v>693.50695500000006</v>
          </cell>
          <cell r="D89">
            <v>733.6470149999999</v>
          </cell>
          <cell r="E89">
            <v>419.00927799999994</v>
          </cell>
          <cell r="F89">
            <v>326.75183799999991</v>
          </cell>
          <cell r="G89">
            <v>283.766007</v>
          </cell>
          <cell r="H89">
            <v>229.13280700000004</v>
          </cell>
          <cell r="I89">
            <v>212.383555</v>
          </cell>
          <cell r="J89">
            <v>310.94184700000005</v>
          </cell>
          <cell r="K89">
            <v>0</v>
          </cell>
          <cell r="L89">
            <v>0</v>
          </cell>
          <cell r="M89">
            <v>0</v>
          </cell>
        </row>
        <row r="90">
          <cell r="B90">
            <v>65.259239999999991</v>
          </cell>
          <cell r="C90">
            <v>58.643044000000003</v>
          </cell>
          <cell r="D90">
            <v>63.544930999999998</v>
          </cell>
          <cell r="E90">
            <v>40.026408000000004</v>
          </cell>
          <cell r="F90">
            <v>31.328270999999997</v>
          </cell>
          <cell r="G90">
            <v>28.686565999999992</v>
          </cell>
          <cell r="H90">
            <v>26.029553</v>
          </cell>
          <cell r="I90">
            <v>22.942329999999998</v>
          </cell>
          <cell r="J90">
            <v>30.950503999999995</v>
          </cell>
          <cell r="K90">
            <v>0</v>
          </cell>
          <cell r="L90">
            <v>0</v>
          </cell>
          <cell r="M90">
            <v>0</v>
          </cell>
        </row>
        <row r="91">
          <cell r="B91">
            <v>1868.3205230000001</v>
          </cell>
          <cell r="C91">
            <v>1968.7483709999999</v>
          </cell>
          <cell r="D91">
            <v>1829.583059</v>
          </cell>
          <cell r="E91">
            <v>540.32999200000006</v>
          </cell>
          <cell r="F91">
            <v>256.851922</v>
          </cell>
          <cell r="G91">
            <v>239.95507900000004</v>
          </cell>
          <cell r="H91">
            <v>230.00774900000002</v>
          </cell>
          <cell r="I91">
            <v>221.94653</v>
          </cell>
          <cell r="J91">
            <v>314.30692199999999</v>
          </cell>
          <cell r="K91">
            <v>0</v>
          </cell>
          <cell r="L91">
            <v>0</v>
          </cell>
          <cell r="M91">
            <v>0</v>
          </cell>
        </row>
        <row r="92">
          <cell r="B92">
            <v>0.72893999999999992</v>
          </cell>
          <cell r="C92">
            <v>0.66009000000000007</v>
          </cell>
          <cell r="D92">
            <v>0.73429400000000011</v>
          </cell>
          <cell r="E92">
            <v>0.75789099999999998</v>
          </cell>
          <cell r="F92">
            <v>0.99297199999999985</v>
          </cell>
          <cell r="G92">
            <v>0.62821199999999999</v>
          </cell>
          <cell r="H92">
            <v>0.85784400000000005</v>
          </cell>
          <cell r="I92">
            <v>2.0268070000000002</v>
          </cell>
          <cell r="J92">
            <v>1.0076270000000001</v>
          </cell>
          <cell r="K92">
            <v>0</v>
          </cell>
          <cell r="L92">
            <v>0</v>
          </cell>
          <cell r="M92">
            <v>0</v>
          </cell>
        </row>
        <row r="93">
          <cell r="B93">
            <v>1.3066500000000001</v>
          </cell>
          <cell r="C93">
            <v>1.0558099999999999</v>
          </cell>
          <cell r="D93">
            <v>1.17058</v>
          </cell>
          <cell r="E93">
            <v>0.39151899999999995</v>
          </cell>
          <cell r="F93">
            <v>0.70294800000000002</v>
          </cell>
          <cell r="G93">
            <v>0.79619399999999996</v>
          </cell>
          <cell r="H93">
            <v>0.56618100000000005</v>
          </cell>
          <cell r="I93">
            <v>0.52083099999999993</v>
          </cell>
          <cell r="J93">
            <v>0.42304799999999998</v>
          </cell>
          <cell r="K93">
            <v>0</v>
          </cell>
          <cell r="L93">
            <v>0</v>
          </cell>
          <cell r="M93">
            <v>0</v>
          </cell>
        </row>
        <row r="94">
          <cell r="B94">
            <v>6.3600000000000002E-3</v>
          </cell>
          <cell r="C94">
            <v>1.6800000000000002E-2</v>
          </cell>
          <cell r="D94">
            <v>2.4709999999999999E-2</v>
          </cell>
          <cell r="E94">
            <v>0.44020999999999999</v>
          </cell>
          <cell r="F94">
            <v>7.594999999999999E-2</v>
          </cell>
          <cell r="G94">
            <v>6.7419999999999994E-2</v>
          </cell>
          <cell r="H94">
            <v>7.2120000000000004E-2</v>
          </cell>
          <cell r="I94">
            <v>6.9900000000000004E-2</v>
          </cell>
          <cell r="J94">
            <v>4.5689999999999995E-2</v>
          </cell>
          <cell r="K94">
            <v>0</v>
          </cell>
          <cell r="L94">
            <v>0</v>
          </cell>
          <cell r="M94">
            <v>0</v>
          </cell>
        </row>
        <row r="95">
          <cell r="B95">
            <v>5844.2530990000005</v>
          </cell>
          <cell r="C95">
            <v>6163.5595190000031</v>
          </cell>
          <cell r="D95">
            <v>5910.945792999999</v>
          </cell>
          <cell r="E95">
            <v>2556.3618260000003</v>
          </cell>
          <cell r="F95">
            <v>1576.0911739999999</v>
          </cell>
          <cell r="G95">
            <v>1187.250747</v>
          </cell>
          <cell r="H95">
            <v>1112.4409420000002</v>
          </cell>
          <cell r="I95">
            <v>1156.493307</v>
          </cell>
          <cell r="J95">
            <v>1653.7406099999996</v>
          </cell>
          <cell r="K95">
            <v>0</v>
          </cell>
          <cell r="L95">
            <v>0</v>
          </cell>
          <cell r="M95">
            <v>0</v>
          </cell>
        </row>
        <row r="96">
          <cell r="B96">
            <v>36.419580000000003</v>
          </cell>
          <cell r="C96">
            <v>35.58325</v>
          </cell>
          <cell r="D96">
            <v>29.057650000000002</v>
          </cell>
          <cell r="E96">
            <v>18.132360000000002</v>
          </cell>
          <cell r="F96">
            <v>8.6640499999999996</v>
          </cell>
          <cell r="G96">
            <v>7.6055599999999997</v>
          </cell>
          <cell r="H96">
            <v>6.2669100000000002</v>
          </cell>
          <cell r="I96">
            <v>6.2698199999999993</v>
          </cell>
          <cell r="J96">
            <v>8.3709499999999988</v>
          </cell>
          <cell r="K96">
            <v>0</v>
          </cell>
          <cell r="L96">
            <v>0</v>
          </cell>
          <cell r="M96">
            <v>0</v>
          </cell>
        </row>
        <row r="97">
          <cell r="B97">
            <v>0.14965999999999999</v>
          </cell>
          <cell r="C97">
            <v>4.3270000000000003E-2</v>
          </cell>
          <cell r="D97">
            <v>0.11637500000000001</v>
          </cell>
          <cell r="E97">
            <v>2.3257999999999997E-2</v>
          </cell>
          <cell r="F97">
            <v>0</v>
          </cell>
          <cell r="G97">
            <v>0</v>
          </cell>
          <cell r="H97">
            <v>0</v>
          </cell>
          <cell r="I97">
            <v>0</v>
          </cell>
          <cell r="J97">
            <v>4.2290000000000001E-3</v>
          </cell>
          <cell r="K97">
            <v>0</v>
          </cell>
          <cell r="L97">
            <v>0</v>
          </cell>
          <cell r="M97">
            <v>0</v>
          </cell>
        </row>
        <row r="98">
          <cell r="B98">
            <v>37.902497999999994</v>
          </cell>
          <cell r="C98">
            <v>37.832937000000001</v>
          </cell>
          <cell r="D98">
            <v>38.176971999999992</v>
          </cell>
          <cell r="E98">
            <v>29.564432999999998</v>
          </cell>
          <cell r="F98">
            <v>35.693623999999993</v>
          </cell>
          <cell r="G98">
            <v>43.299330999999995</v>
          </cell>
          <cell r="H98">
            <v>52.854299999999995</v>
          </cell>
          <cell r="I98">
            <v>50.136489000000005</v>
          </cell>
          <cell r="J98">
            <v>53.892624999999995</v>
          </cell>
          <cell r="K98">
            <v>0</v>
          </cell>
          <cell r="L98">
            <v>0</v>
          </cell>
          <cell r="M98">
            <v>0</v>
          </cell>
        </row>
        <row r="99">
          <cell r="B99">
            <v>9.4366699999999994</v>
          </cell>
          <cell r="C99">
            <v>13.41132</v>
          </cell>
          <cell r="D99">
            <v>12.308181999999999</v>
          </cell>
          <cell r="E99">
            <v>6.2185119999999996</v>
          </cell>
          <cell r="F99">
            <v>2.8446130000000003</v>
          </cell>
          <cell r="G99">
            <v>17.054107999999999</v>
          </cell>
          <cell r="H99">
            <v>9.6344519999999996</v>
          </cell>
          <cell r="I99">
            <v>1.7915430000000001</v>
          </cell>
          <cell r="J99">
            <v>3.2258400000000003</v>
          </cell>
          <cell r="K99">
            <v>0</v>
          </cell>
          <cell r="L99">
            <v>0</v>
          </cell>
          <cell r="M99">
            <v>0</v>
          </cell>
        </row>
        <row r="100">
          <cell r="B100">
            <v>295.68346833766509</v>
          </cell>
          <cell r="C100">
            <v>285.51237229357628</v>
          </cell>
          <cell r="D100">
            <v>259.73845761410524</v>
          </cell>
          <cell r="E100">
            <v>195.35830012149268</v>
          </cell>
          <cell r="F100">
            <v>234.37320943536909</v>
          </cell>
          <cell r="G100">
            <v>233.04471815995532</v>
          </cell>
          <cell r="H100">
            <v>214.08598999999998</v>
          </cell>
          <cell r="I100">
            <v>204.776501</v>
          </cell>
          <cell r="J100">
            <v>185.97979099999998</v>
          </cell>
          <cell r="K100">
            <v>0</v>
          </cell>
          <cell r="L100">
            <v>0</v>
          </cell>
          <cell r="M100">
            <v>0</v>
          </cell>
        </row>
        <row r="101">
          <cell r="B101">
            <v>405.9192910000001</v>
          </cell>
          <cell r="C101">
            <v>407.01547200000005</v>
          </cell>
          <cell r="D101">
            <v>443.74559300000004</v>
          </cell>
          <cell r="E101">
            <v>252.45102799999998</v>
          </cell>
          <cell r="F101">
            <v>275.66464300000001</v>
          </cell>
          <cell r="G101">
            <v>258.542913</v>
          </cell>
          <cell r="H101">
            <v>285.11970499999995</v>
          </cell>
          <cell r="I101">
            <v>313.44922800000006</v>
          </cell>
          <cell r="J101">
            <v>231.86789599999997</v>
          </cell>
          <cell r="K101">
            <v>0</v>
          </cell>
          <cell r="L101">
            <v>0</v>
          </cell>
          <cell r="M101">
            <v>0</v>
          </cell>
        </row>
        <row r="102">
          <cell r="B102">
            <v>0</v>
          </cell>
          <cell r="C102">
            <v>0</v>
          </cell>
          <cell r="D102">
            <v>0</v>
          </cell>
          <cell r="E102">
            <v>0</v>
          </cell>
          <cell r="F102">
            <v>0</v>
          </cell>
          <cell r="G102">
            <v>0</v>
          </cell>
          <cell r="H102">
            <v>0</v>
          </cell>
          <cell r="I102">
            <v>0</v>
          </cell>
          <cell r="J102">
            <v>0</v>
          </cell>
          <cell r="K102">
            <v>0</v>
          </cell>
          <cell r="L102">
            <v>0</v>
          </cell>
          <cell r="M102">
            <v>0</v>
          </cell>
        </row>
        <row r="103">
          <cell r="B103">
            <v>11.713988000000001</v>
          </cell>
          <cell r="C103">
            <v>15.469733</v>
          </cell>
          <cell r="D103">
            <v>14.14701</v>
          </cell>
          <cell r="E103">
            <v>3.2987340000000001</v>
          </cell>
          <cell r="F103">
            <v>1.9472609999999997</v>
          </cell>
          <cell r="G103">
            <v>3.8854510000000002</v>
          </cell>
          <cell r="H103">
            <v>8.6988590000000006</v>
          </cell>
          <cell r="I103">
            <v>5.2748680000000006</v>
          </cell>
          <cell r="J103">
            <v>5.4814880000000006</v>
          </cell>
          <cell r="K103">
            <v>0</v>
          </cell>
          <cell r="L103">
            <v>0</v>
          </cell>
          <cell r="M103">
            <v>0</v>
          </cell>
        </row>
        <row r="104">
          <cell r="B104">
            <v>3088.0454647618835</v>
          </cell>
          <cell r="C104">
            <v>3351.6662020063168</v>
          </cell>
          <cell r="D104">
            <v>3177.7410747927856</v>
          </cell>
          <cell r="E104">
            <v>1357.4697058785071</v>
          </cell>
          <cell r="F104">
            <v>948.14191956463071</v>
          </cell>
          <cell r="G104">
            <v>809.93816984004457</v>
          </cell>
          <cell r="H104">
            <v>819.35083901510234</v>
          </cell>
          <cell r="I104">
            <v>744.27444424169312</v>
          </cell>
          <cell r="J104">
            <v>821.70756028682877</v>
          </cell>
          <cell r="K104">
            <v>0</v>
          </cell>
          <cell r="L104">
            <v>0</v>
          </cell>
          <cell r="M104">
            <v>0</v>
          </cell>
        </row>
        <row r="112">
          <cell r="B112">
            <v>691.88573399999984</v>
          </cell>
          <cell r="C112">
            <v>740.52347499999996</v>
          </cell>
          <cell r="D112">
            <v>708.22212799999954</v>
          </cell>
          <cell r="E112">
            <v>318.12370899999996</v>
          </cell>
          <cell r="F112">
            <v>210.66516699999994</v>
          </cell>
          <cell r="G112">
            <v>172.22889600000005</v>
          </cell>
          <cell r="H112">
            <v>167.68741299999999</v>
          </cell>
          <cell r="I112">
            <v>159.34529000000001</v>
          </cell>
          <cell r="J112">
            <v>208.52222499999993</v>
          </cell>
          <cell r="K112">
            <v>0</v>
          </cell>
          <cell r="L112">
            <v>0</v>
          </cell>
          <cell r="M112">
            <v>0</v>
          </cell>
        </row>
        <row r="113">
          <cell r="B113">
            <v>814.61111786101969</v>
          </cell>
          <cell r="C113">
            <v>855.11966944992423</v>
          </cell>
          <cell r="D113">
            <v>783.06958349274134</v>
          </cell>
          <cell r="E113">
            <v>277.82826800000009</v>
          </cell>
          <cell r="F113">
            <v>211.87032199999996</v>
          </cell>
          <cell r="G113">
            <v>188.173686</v>
          </cell>
          <cell r="H113">
            <v>182.27990646657119</v>
          </cell>
          <cell r="I113">
            <v>171.87973317211885</v>
          </cell>
          <cell r="J113">
            <v>229.79734499430921</v>
          </cell>
          <cell r="K113">
            <v>0</v>
          </cell>
          <cell r="L113">
            <v>0</v>
          </cell>
          <cell r="M113">
            <v>0</v>
          </cell>
        </row>
        <row r="114">
          <cell r="B114">
            <v>587.04667900000004</v>
          </cell>
          <cell r="C114">
            <v>588.35751700000003</v>
          </cell>
          <cell r="D114">
            <v>556.69537700000012</v>
          </cell>
          <cell r="E114">
            <v>254.34729099999996</v>
          </cell>
          <cell r="F114">
            <v>183.25688299999996</v>
          </cell>
          <cell r="G114">
            <v>110.14446099999998</v>
          </cell>
          <cell r="H114">
            <v>113.73015481199998</v>
          </cell>
          <cell r="I114">
            <v>107.51207036</v>
          </cell>
          <cell r="J114">
            <v>146.679506452</v>
          </cell>
          <cell r="K114">
            <v>0</v>
          </cell>
          <cell r="L114">
            <v>0</v>
          </cell>
          <cell r="M114">
            <v>0</v>
          </cell>
        </row>
        <row r="115">
          <cell r="B115">
            <v>411.07628548837721</v>
          </cell>
          <cell r="C115">
            <v>414.45451965204614</v>
          </cell>
          <cell r="D115">
            <v>418.30542018646878</v>
          </cell>
          <cell r="E115">
            <v>194.13120500000002</v>
          </cell>
          <cell r="F115">
            <v>135.963008</v>
          </cell>
          <cell r="G115">
            <v>118.89370700000002</v>
          </cell>
          <cell r="H115">
            <v>108.94405099999997</v>
          </cell>
          <cell r="I115">
            <v>106.04267399999999</v>
          </cell>
          <cell r="J115">
            <v>134.15210199999999</v>
          </cell>
          <cell r="K115">
            <v>0</v>
          </cell>
          <cell r="L115">
            <v>0</v>
          </cell>
          <cell r="M115">
            <v>0</v>
          </cell>
        </row>
        <row r="116">
          <cell r="B116">
            <v>310.18591599999996</v>
          </cell>
          <cell r="C116">
            <v>326.46190599999994</v>
          </cell>
          <cell r="D116">
            <v>311.40625499999993</v>
          </cell>
          <cell r="E116">
            <v>133.325467</v>
          </cell>
          <cell r="F116">
            <v>84.278451000000004</v>
          </cell>
          <cell r="G116">
            <v>69.518631999999997</v>
          </cell>
          <cell r="H116">
            <v>64.506763397267264</v>
          </cell>
          <cell r="I116">
            <v>62.882368378963825</v>
          </cell>
          <cell r="J116">
            <v>73.157833816992166</v>
          </cell>
          <cell r="K116">
            <v>0</v>
          </cell>
          <cell r="L116">
            <v>0</v>
          </cell>
          <cell r="M116">
            <v>0</v>
          </cell>
        </row>
        <row r="117">
          <cell r="B117">
            <v>2189.4206870000007</v>
          </cell>
          <cell r="C117">
            <v>2331.8730589999991</v>
          </cell>
          <cell r="D117">
            <v>2203.5301359999999</v>
          </cell>
          <cell r="E117">
            <v>820.21801399999993</v>
          </cell>
          <cell r="F117">
            <v>541.31405000000018</v>
          </cell>
          <cell r="G117">
            <v>476.87636499999979</v>
          </cell>
          <cell r="H117">
            <v>449.33434</v>
          </cell>
          <cell r="I117">
            <v>443.39358199999992</v>
          </cell>
          <cell r="J117">
            <v>570.87146200000007</v>
          </cell>
          <cell r="K117">
            <v>0</v>
          </cell>
          <cell r="L117">
            <v>0</v>
          </cell>
          <cell r="M117">
            <v>0</v>
          </cell>
        </row>
        <row r="118">
          <cell r="B118">
            <v>477.84918799999997</v>
          </cell>
          <cell r="C118">
            <v>508.76342900000009</v>
          </cell>
          <cell r="D118">
            <v>482.91870599999993</v>
          </cell>
          <cell r="E118">
            <v>181.38101999999998</v>
          </cell>
          <cell r="F118">
            <v>115.60337099999998</v>
          </cell>
          <cell r="G118">
            <v>101.73380599999997</v>
          </cell>
          <cell r="H118">
            <v>100.51374799999995</v>
          </cell>
          <cell r="I118">
            <v>96.257160999999996</v>
          </cell>
          <cell r="J118">
            <v>125.84475399999999</v>
          </cell>
          <cell r="K118">
            <v>0</v>
          </cell>
          <cell r="L118">
            <v>0</v>
          </cell>
          <cell r="M118">
            <v>0</v>
          </cell>
        </row>
        <row r="119">
          <cell r="B119">
            <v>654.8837280361829</v>
          </cell>
          <cell r="C119">
            <v>681.26218419792508</v>
          </cell>
          <cell r="D119">
            <v>646.69782372767997</v>
          </cell>
          <cell r="E119">
            <v>209.03482600000001</v>
          </cell>
          <cell r="F119">
            <v>104.28270399999998</v>
          </cell>
          <cell r="G119">
            <v>82.742281999999989</v>
          </cell>
          <cell r="H119">
            <v>75.529967339263791</v>
          </cell>
          <cell r="I119">
            <v>71.6489293306104</v>
          </cell>
          <cell r="J119">
            <v>117.74781802352766</v>
          </cell>
          <cell r="K119">
            <v>0</v>
          </cell>
          <cell r="L119">
            <v>0</v>
          </cell>
          <cell r="M119">
            <v>0</v>
          </cell>
        </row>
        <row r="120">
          <cell r="B120">
            <v>578.97639371396781</v>
          </cell>
          <cell r="C120">
            <v>658.914444</v>
          </cell>
          <cell r="D120">
            <v>636.21732499999996</v>
          </cell>
          <cell r="E120">
            <v>238.46434200000004</v>
          </cell>
          <cell r="F120">
            <v>133.71917999999999</v>
          </cell>
          <cell r="G120">
            <v>115.427103</v>
          </cell>
          <cell r="H120">
            <v>113.06669600000001</v>
          </cell>
          <cell r="I120">
            <v>95.266211000000041</v>
          </cell>
          <cell r="J120">
            <v>145.75798</v>
          </cell>
          <cell r="K120">
            <v>0</v>
          </cell>
          <cell r="L120">
            <v>0</v>
          </cell>
          <cell r="M120">
            <v>0</v>
          </cell>
        </row>
        <row r="121">
          <cell r="B121">
            <v>626.80820600000015</v>
          </cell>
          <cell r="C121">
            <v>737.69262300000003</v>
          </cell>
          <cell r="D121">
            <v>693.05558600000006</v>
          </cell>
          <cell r="E121">
            <v>284.60762399999999</v>
          </cell>
          <cell r="F121">
            <v>171.26961000000003</v>
          </cell>
          <cell r="G121">
            <v>155.35916399999999</v>
          </cell>
          <cell r="H121">
            <v>214.09705400000001</v>
          </cell>
          <cell r="I121">
            <v>137.15084699999994</v>
          </cell>
          <cell r="J121">
            <v>145.40481899999997</v>
          </cell>
          <cell r="K121">
            <v>0</v>
          </cell>
          <cell r="L121">
            <v>0</v>
          </cell>
          <cell r="M121">
            <v>0</v>
          </cell>
        </row>
        <row r="122">
          <cell r="B122">
            <v>2684.0507410000005</v>
          </cell>
          <cell r="C122">
            <v>2762.6431510000002</v>
          </cell>
          <cell r="D122">
            <v>2710.6806339999998</v>
          </cell>
          <cell r="E122">
            <v>1307.6477969999996</v>
          </cell>
          <cell r="F122">
            <v>956.98570000000007</v>
          </cell>
          <cell r="G122">
            <v>809.53155200000015</v>
          </cell>
          <cell r="H122">
            <v>715.74854900000003</v>
          </cell>
          <cell r="I122">
            <v>796.59466700000007</v>
          </cell>
          <cell r="J122">
            <v>883.59493300000008</v>
          </cell>
          <cell r="K122">
            <v>0</v>
          </cell>
          <cell r="L122">
            <v>0</v>
          </cell>
          <cell r="M122">
            <v>0</v>
          </cell>
        </row>
        <row r="123">
          <cell r="B123">
            <v>1560.1951049999998</v>
          </cell>
          <cell r="C123">
            <v>1608.2806999999993</v>
          </cell>
          <cell r="D123">
            <v>1601.2429750000006</v>
          </cell>
          <cell r="E123">
            <v>853.58607700000027</v>
          </cell>
          <cell r="F123">
            <v>625.98138099999983</v>
          </cell>
          <cell r="G123">
            <v>510.06925299999989</v>
          </cell>
          <cell r="H123">
            <v>510.63099000000005</v>
          </cell>
          <cell r="I123">
            <v>526.26576100000023</v>
          </cell>
          <cell r="J123">
            <v>616.42941600000006</v>
          </cell>
          <cell r="K123">
            <v>0</v>
          </cell>
          <cell r="L123">
            <v>0</v>
          </cell>
          <cell r="M123">
            <v>0</v>
          </cell>
        </row>
        <row r="124">
          <cell r="B124">
            <v>225.39594200000005</v>
          </cell>
          <cell r="C124">
            <v>229.32823799999994</v>
          </cell>
          <cell r="D124">
            <v>219.15241400000008</v>
          </cell>
          <cell r="E124">
            <v>86.800363999999988</v>
          </cell>
          <cell r="F124">
            <v>46.879384999999992</v>
          </cell>
          <cell r="G124">
            <v>39.804421999999995</v>
          </cell>
          <cell r="H124">
            <v>36.477640000000015</v>
          </cell>
          <cell r="I124">
            <v>32.897807</v>
          </cell>
          <cell r="J124">
            <v>46.268460000000012</v>
          </cell>
          <cell r="K124">
            <v>0</v>
          </cell>
          <cell r="L124">
            <v>0</v>
          </cell>
          <cell r="M124">
            <v>0</v>
          </cell>
        </row>
        <row r="125">
          <cell r="B125">
            <v>540.58484700000008</v>
          </cell>
          <cell r="C125">
            <v>589.05022999999994</v>
          </cell>
          <cell r="D125">
            <v>543.48733300000004</v>
          </cell>
          <cell r="E125">
            <v>260.33745099999999</v>
          </cell>
          <cell r="F125">
            <v>178.055183</v>
          </cell>
          <cell r="G125">
            <v>164.01714699999999</v>
          </cell>
          <cell r="H125">
            <v>142.570978</v>
          </cell>
          <cell r="I125">
            <v>135.219052</v>
          </cell>
          <cell r="J125">
            <v>177.71797300000003</v>
          </cell>
          <cell r="K125">
            <v>0</v>
          </cell>
          <cell r="L125">
            <v>0</v>
          </cell>
          <cell r="M125">
            <v>0</v>
          </cell>
        </row>
        <row r="131">
          <cell r="B131">
            <v>145.338988</v>
          </cell>
          <cell r="C131">
            <v>53.830970000000001</v>
          </cell>
          <cell r="D131">
            <v>34.315643000000001</v>
          </cell>
          <cell r="E131">
            <v>40.713730000000005</v>
          </cell>
          <cell r="F131">
            <v>3.5800000000000003E-3</v>
          </cell>
          <cell r="G131">
            <v>120.061256</v>
          </cell>
          <cell r="H131">
            <v>19.061869000000002</v>
          </cell>
          <cell r="I131">
            <v>2.6348450000000003</v>
          </cell>
          <cell r="J131">
            <v>53.033435000000011</v>
          </cell>
          <cell r="K131">
            <v>0</v>
          </cell>
          <cell r="L131">
            <v>63.484823000000006</v>
          </cell>
          <cell r="M131">
            <v>186.45116000000004</v>
          </cell>
          <cell r="N131">
            <v>27.200400000000002</v>
          </cell>
          <cell r="O131">
            <v>6.3275100000000002</v>
          </cell>
        </row>
        <row r="132">
          <cell r="B132">
            <v>9.3703780000000005</v>
          </cell>
          <cell r="C132">
            <v>9.0770400000000002</v>
          </cell>
          <cell r="D132">
            <v>1.403</v>
          </cell>
          <cell r="E132">
            <v>10.663895999999999</v>
          </cell>
          <cell r="F132">
            <v>3.0305699999999995</v>
          </cell>
          <cell r="G132">
            <v>0</v>
          </cell>
          <cell r="H132">
            <v>5.0144099999999998</v>
          </cell>
          <cell r="I132">
            <v>4.1306640000000003</v>
          </cell>
          <cell r="J132">
            <v>8.5355360000000005</v>
          </cell>
          <cell r="K132">
            <v>6.9489999999999998</v>
          </cell>
          <cell r="L132">
            <v>5.6262299999999996</v>
          </cell>
          <cell r="M132">
            <v>4.6097000000000001</v>
          </cell>
          <cell r="N132">
            <v>10.318112999999999</v>
          </cell>
          <cell r="O132">
            <v>1.1938499999999999</v>
          </cell>
        </row>
        <row r="133">
          <cell r="B133">
            <v>0</v>
          </cell>
          <cell r="C133">
            <v>0</v>
          </cell>
          <cell r="D133">
            <v>0</v>
          </cell>
          <cell r="E133">
            <v>0</v>
          </cell>
          <cell r="F133">
            <v>0</v>
          </cell>
          <cell r="G133">
            <v>662.54140400000017</v>
          </cell>
          <cell r="H133">
            <v>27.575384</v>
          </cell>
          <cell r="I133">
            <v>21.882643000000005</v>
          </cell>
          <cell r="J133">
            <v>0</v>
          </cell>
          <cell r="K133">
            <v>0</v>
          </cell>
          <cell r="L133">
            <v>0</v>
          </cell>
          <cell r="M133">
            <v>0.37285000000000001</v>
          </cell>
          <cell r="N133">
            <v>0</v>
          </cell>
          <cell r="O133">
            <v>53.888919999999999</v>
          </cell>
        </row>
        <row r="134">
          <cell r="B134">
            <v>1.748E-3</v>
          </cell>
          <cell r="C134">
            <v>2.0745999999999998</v>
          </cell>
          <cell r="D134">
            <v>3.6399999999999996E-3</v>
          </cell>
          <cell r="E134">
            <v>0</v>
          </cell>
          <cell r="F134">
            <v>0</v>
          </cell>
          <cell r="G134">
            <v>4.5420999999999996E-2</v>
          </cell>
          <cell r="H134">
            <v>7.7779000000000001E-2</v>
          </cell>
          <cell r="I134">
            <v>0</v>
          </cell>
          <cell r="J134">
            <v>0.83448999999999984</v>
          </cell>
          <cell r="K134">
            <v>0.58299999999999996</v>
          </cell>
          <cell r="L134">
            <v>0</v>
          </cell>
          <cell r="M134">
            <v>0</v>
          </cell>
          <cell r="N134">
            <v>1.4E-2</v>
          </cell>
          <cell r="O134">
            <v>0.2576</v>
          </cell>
        </row>
        <row r="135">
          <cell r="B135">
            <v>1.5899999999999998E-3</v>
          </cell>
          <cell r="C135">
            <v>1.55E-2</v>
          </cell>
          <cell r="D135">
            <v>0.7182099999999999</v>
          </cell>
          <cell r="E135">
            <v>0</v>
          </cell>
          <cell r="F135">
            <v>0</v>
          </cell>
          <cell r="G135">
            <v>0</v>
          </cell>
          <cell r="H135">
            <v>0</v>
          </cell>
          <cell r="I135">
            <v>0</v>
          </cell>
          <cell r="J135">
            <v>0</v>
          </cell>
          <cell r="K135">
            <v>0.28899999999999998</v>
          </cell>
          <cell r="L135">
            <v>0</v>
          </cell>
          <cell r="M135">
            <v>0.48576000000000003</v>
          </cell>
          <cell r="N135">
            <v>0</v>
          </cell>
          <cell r="O135">
            <v>0</v>
          </cell>
        </row>
        <row r="136">
          <cell r="B136">
            <v>0</v>
          </cell>
          <cell r="C136">
            <v>6.8000000000000005E-2</v>
          </cell>
          <cell r="D136">
            <v>2.4910000000000002E-2</v>
          </cell>
          <cell r="E136">
            <v>0</v>
          </cell>
          <cell r="F136">
            <v>0</v>
          </cell>
          <cell r="G136">
            <v>0</v>
          </cell>
          <cell r="H136">
            <v>0</v>
          </cell>
          <cell r="I136">
            <v>0</v>
          </cell>
          <cell r="J136">
            <v>0</v>
          </cell>
          <cell r="K136">
            <v>0</v>
          </cell>
          <cell r="L136">
            <v>0</v>
          </cell>
          <cell r="M136">
            <v>3.1799999999999995E-2</v>
          </cell>
          <cell r="N136">
            <v>6.3E-2</v>
          </cell>
          <cell r="O136">
            <v>0</v>
          </cell>
        </row>
        <row r="137">
          <cell r="B137">
            <v>293.596678</v>
          </cell>
          <cell r="C137">
            <v>0.40600000000000003</v>
          </cell>
          <cell r="D137">
            <v>247.36963</v>
          </cell>
          <cell r="E137">
            <v>184.17003000000003</v>
          </cell>
          <cell r="F137">
            <v>7.6074780000000004</v>
          </cell>
          <cell r="G137">
            <v>30.346113000000003</v>
          </cell>
          <cell r="H137">
            <v>175.45056199999996</v>
          </cell>
          <cell r="I137">
            <v>195.12610600000002</v>
          </cell>
          <cell r="J137">
            <v>203.57342600000001</v>
          </cell>
          <cell r="K137">
            <v>0</v>
          </cell>
          <cell r="L137">
            <v>1031.7305210000002</v>
          </cell>
          <cell r="M137">
            <v>1259.5255900000002</v>
          </cell>
          <cell r="N137">
            <v>5.4921980000000001</v>
          </cell>
          <cell r="O137">
            <v>288.28052699999995</v>
          </cell>
        </row>
        <row r="138">
          <cell r="B138">
            <v>16.704709999999999</v>
          </cell>
          <cell r="C138">
            <v>0</v>
          </cell>
          <cell r="D138">
            <v>0</v>
          </cell>
          <cell r="E138">
            <v>0</v>
          </cell>
          <cell r="F138">
            <v>0</v>
          </cell>
          <cell r="G138">
            <v>0</v>
          </cell>
          <cell r="H138">
            <v>0</v>
          </cell>
          <cell r="I138">
            <v>0</v>
          </cell>
          <cell r="J138">
            <v>0</v>
          </cell>
          <cell r="K138">
            <v>0</v>
          </cell>
          <cell r="L138">
            <v>0</v>
          </cell>
          <cell r="M138">
            <v>0</v>
          </cell>
          <cell r="N138">
            <v>4.2029700000000005</v>
          </cell>
          <cell r="O138">
            <v>0</v>
          </cell>
        </row>
        <row r="139">
          <cell r="B139">
            <v>0</v>
          </cell>
          <cell r="C139">
            <v>0</v>
          </cell>
          <cell r="D139">
            <v>0</v>
          </cell>
          <cell r="E139">
            <v>0</v>
          </cell>
          <cell r="F139">
            <v>0</v>
          </cell>
          <cell r="G139">
            <v>4.2290000000000001E-3</v>
          </cell>
          <cell r="H139">
            <v>0</v>
          </cell>
          <cell r="I139">
            <v>0</v>
          </cell>
          <cell r="J139">
            <v>0</v>
          </cell>
          <cell r="K139">
            <v>0</v>
          </cell>
          <cell r="L139">
            <v>0</v>
          </cell>
          <cell r="M139">
            <v>0</v>
          </cell>
          <cell r="N139">
            <v>0</v>
          </cell>
          <cell r="O139">
            <v>0</v>
          </cell>
        </row>
        <row r="140">
          <cell r="B140">
            <v>0</v>
          </cell>
          <cell r="C140">
            <v>4.9479899999999999</v>
          </cell>
          <cell r="D140">
            <v>8.1310000000000007E-2</v>
          </cell>
          <cell r="E140">
            <v>0</v>
          </cell>
          <cell r="F140">
            <v>0.34539999999999998</v>
          </cell>
          <cell r="G140">
            <v>22.135800000000003</v>
          </cell>
          <cell r="H140">
            <v>0</v>
          </cell>
          <cell r="I140">
            <v>0</v>
          </cell>
          <cell r="J140">
            <v>0</v>
          </cell>
          <cell r="K140">
            <v>0</v>
          </cell>
          <cell r="L140">
            <v>120.93546099999999</v>
          </cell>
          <cell r="M140">
            <v>6.0999999999999999E-2</v>
          </cell>
          <cell r="N140">
            <v>5.6714529999999996</v>
          </cell>
          <cell r="O140">
            <v>2.7050000000000001</v>
          </cell>
        </row>
        <row r="141">
          <cell r="B141">
            <v>7.05</v>
          </cell>
          <cell r="C141">
            <v>0</v>
          </cell>
          <cell r="D141">
            <v>0</v>
          </cell>
          <cell r="E141">
            <v>0</v>
          </cell>
          <cell r="F141">
            <v>0</v>
          </cell>
          <cell r="G141">
            <v>0</v>
          </cell>
          <cell r="H141">
            <v>9.6922999999999995E-2</v>
          </cell>
          <cell r="I141">
            <v>0</v>
          </cell>
          <cell r="J141">
            <v>0</v>
          </cell>
          <cell r="K141">
            <v>0</v>
          </cell>
          <cell r="L141">
            <v>4.1049120000000006</v>
          </cell>
          <cell r="M141">
            <v>0</v>
          </cell>
          <cell r="N141">
            <v>0</v>
          </cell>
          <cell r="O141">
            <v>3.4</v>
          </cell>
        </row>
        <row r="142">
          <cell r="B142">
            <v>2.19</v>
          </cell>
          <cell r="C142">
            <v>309.88499999999999</v>
          </cell>
          <cell r="D142">
            <v>0</v>
          </cell>
          <cell r="E142">
            <v>0</v>
          </cell>
          <cell r="F142">
            <v>75.070999999999998</v>
          </cell>
          <cell r="G142">
            <v>0.59099999999999997</v>
          </cell>
          <cell r="H142">
            <v>0</v>
          </cell>
          <cell r="I142">
            <v>0</v>
          </cell>
          <cell r="J142">
            <v>27.600722000000001</v>
          </cell>
          <cell r="K142">
            <v>151.863</v>
          </cell>
          <cell r="L142">
            <v>24.606000000000002</v>
          </cell>
          <cell r="M142">
            <v>6.4223599999999994</v>
          </cell>
          <cell r="N142">
            <v>0.39900000000000002</v>
          </cell>
          <cell r="O142">
            <v>6.2141999999999999</v>
          </cell>
        </row>
        <row r="143">
          <cell r="B143">
            <v>8.2585000000000006E-2</v>
          </cell>
          <cell r="C143">
            <v>0</v>
          </cell>
          <cell r="D143">
            <v>17.239270000000001</v>
          </cell>
          <cell r="E143">
            <v>0</v>
          </cell>
          <cell r="F143">
            <v>0</v>
          </cell>
          <cell r="G143">
            <v>468.16043400000007</v>
          </cell>
          <cell r="H143">
            <v>0</v>
          </cell>
          <cell r="I143">
            <v>0</v>
          </cell>
          <cell r="J143">
            <v>1.7999999999999999E-2</v>
          </cell>
          <cell r="K143">
            <v>0</v>
          </cell>
          <cell r="L143">
            <v>272.91654000000005</v>
          </cell>
          <cell r="M143">
            <v>59.381999999999998</v>
          </cell>
          <cell r="N143">
            <v>0</v>
          </cell>
          <cell r="O143">
            <v>12.638</v>
          </cell>
        </row>
        <row r="144">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row>
        <row r="145">
          <cell r="B145">
            <v>3.9639500000000001</v>
          </cell>
          <cell r="C145">
            <v>1.1444000000000001E-2</v>
          </cell>
          <cell r="D145">
            <v>0</v>
          </cell>
          <cell r="E145">
            <v>0</v>
          </cell>
          <cell r="F145">
            <v>0</v>
          </cell>
          <cell r="G145">
            <v>0.785076</v>
          </cell>
          <cell r="H145">
            <v>2.8260590000000003</v>
          </cell>
          <cell r="I145">
            <v>7.0720000000000005E-2</v>
          </cell>
          <cell r="J145">
            <v>3.2250779999999999</v>
          </cell>
          <cell r="K145">
            <v>0</v>
          </cell>
          <cell r="L145">
            <v>2.6629499999999999</v>
          </cell>
          <cell r="M145">
            <v>3.2641680000000002</v>
          </cell>
          <cell r="N145">
            <v>2.5</v>
          </cell>
          <cell r="O145">
            <v>0.14577000000000001</v>
          </cell>
        </row>
        <row r="146">
          <cell r="B146">
            <v>57.254301000000005</v>
          </cell>
          <cell r="C146">
            <v>203.64044063299917</v>
          </cell>
          <cell r="D146">
            <v>66.766118624000015</v>
          </cell>
          <cell r="E146">
            <v>113.59117099999999</v>
          </cell>
          <cell r="F146">
            <v>114.48893759322324</v>
          </cell>
          <cell r="G146">
            <v>158.92865100000003</v>
          </cell>
          <cell r="H146">
            <v>92.512676999999996</v>
          </cell>
          <cell r="I146">
            <v>41.081736693401801</v>
          </cell>
          <cell r="J146">
            <v>57.270200000000024</v>
          </cell>
          <cell r="K146">
            <v>336.96871999999991</v>
          </cell>
          <cell r="L146">
            <v>869.87071199999991</v>
          </cell>
          <cell r="M146">
            <v>132.71977900000002</v>
          </cell>
          <cell r="N146">
            <v>59.782773000000006</v>
          </cell>
          <cell r="O146">
            <v>80.456626</v>
          </cell>
        </row>
        <row r="150">
          <cell r="B150" t="str">
            <v xml:space="preserve">III. čtvrtletí </v>
          </cell>
        </row>
        <row r="152">
          <cell r="B152" t="str">
            <v>Červenec</v>
          </cell>
          <cell r="C152" t="str">
            <v>Srpen</v>
          </cell>
          <cell r="D152" t="str">
            <v>Září</v>
          </cell>
        </row>
        <row r="155">
          <cell r="B155">
            <v>4181.1139999999996</v>
          </cell>
          <cell r="C155">
            <v>384</v>
          </cell>
          <cell r="D155">
            <v>983</v>
          </cell>
        </row>
        <row r="156">
          <cell r="B156">
            <v>221432.48600000003</v>
          </cell>
          <cell r="C156">
            <v>215660.905</v>
          </cell>
          <cell r="D156">
            <v>303168.364</v>
          </cell>
        </row>
        <row r="157">
          <cell r="B157">
            <v>4394.1490000000003</v>
          </cell>
          <cell r="C157">
            <v>5901.625</v>
          </cell>
          <cell r="D157">
            <v>10155.558000000001</v>
          </cell>
        </row>
        <row r="158">
          <cell r="B158">
            <v>120932.431</v>
          </cell>
          <cell r="C158">
            <v>125361.76400000001</v>
          </cell>
          <cell r="D158">
            <v>196191.98399999997</v>
          </cell>
        </row>
        <row r="159">
          <cell r="B159">
            <v>991346.67099999997</v>
          </cell>
          <cell r="C159">
            <v>1030888.7929999999</v>
          </cell>
          <cell r="D159">
            <v>1457241.416</v>
          </cell>
        </row>
        <row r="160">
          <cell r="B160">
            <v>161.84</v>
          </cell>
          <cell r="C160">
            <v>242.75</v>
          </cell>
          <cell r="D160">
            <v>307.20999999999998</v>
          </cell>
        </row>
        <row r="161">
          <cell r="B161">
            <v>0</v>
          </cell>
          <cell r="C161">
            <v>0</v>
          </cell>
          <cell r="D161">
            <v>0</v>
          </cell>
        </row>
        <row r="162">
          <cell r="B162">
            <v>0</v>
          </cell>
          <cell r="C162">
            <v>0</v>
          </cell>
          <cell r="D162">
            <v>0</v>
          </cell>
        </row>
        <row r="166">
          <cell r="B166" t="str">
            <v xml:space="preserve">III. čtvrtletí </v>
          </cell>
        </row>
        <row r="168">
          <cell r="B168" t="str">
            <v>Červenec</v>
          </cell>
          <cell r="C168" t="str">
            <v>Srpen</v>
          </cell>
          <cell r="D168" t="str">
            <v>Září</v>
          </cell>
        </row>
        <row r="171">
          <cell r="B171">
            <v>18552.440259670955</v>
          </cell>
          <cell r="C171">
            <v>19643.372457228455</v>
          </cell>
          <cell r="D171">
            <v>21033.442090231219</v>
          </cell>
        </row>
        <row r="172">
          <cell r="B172">
            <v>51108.37</v>
          </cell>
          <cell r="C172">
            <v>45046.879999999997</v>
          </cell>
          <cell r="D172">
            <v>47282.39</v>
          </cell>
        </row>
        <row r="173">
          <cell r="B173">
            <v>111.6</v>
          </cell>
          <cell r="C173">
            <v>0</v>
          </cell>
          <cell r="D173">
            <v>0</v>
          </cell>
        </row>
        <row r="174">
          <cell r="B174">
            <v>0</v>
          </cell>
          <cell r="C174">
            <v>0</v>
          </cell>
          <cell r="D174">
            <v>0</v>
          </cell>
        </row>
        <row r="175">
          <cell r="B175">
            <v>0</v>
          </cell>
          <cell r="C175">
            <v>0</v>
          </cell>
          <cell r="D175">
            <v>0</v>
          </cell>
        </row>
        <row r="176">
          <cell r="B176">
            <v>151274.50874032907</v>
          </cell>
          <cell r="C176">
            <v>138241.50354277156</v>
          </cell>
          <cell r="D176">
            <v>230800.76490976871</v>
          </cell>
        </row>
        <row r="177">
          <cell r="B177">
            <v>8085.8879999999999</v>
          </cell>
          <cell r="C177">
            <v>9451.7990000000009</v>
          </cell>
          <cell r="D177">
            <v>11825.25</v>
          </cell>
        </row>
        <row r="181">
          <cell r="B181" t="str">
            <v xml:space="preserve">III. čtvrtletí </v>
          </cell>
        </row>
        <row r="183">
          <cell r="B183" t="str">
            <v>Červenec</v>
          </cell>
          <cell r="C183" t="str">
            <v>Srpen</v>
          </cell>
          <cell r="D183" t="str">
            <v>Září</v>
          </cell>
        </row>
        <row r="186">
          <cell r="B186">
            <v>2397</v>
          </cell>
          <cell r="C186">
            <v>2191</v>
          </cell>
          <cell r="D186">
            <v>2741</v>
          </cell>
        </row>
        <row r="187">
          <cell r="B187">
            <v>385</v>
          </cell>
          <cell r="C187">
            <v>212</v>
          </cell>
          <cell r="D187">
            <v>332</v>
          </cell>
        </row>
        <row r="188">
          <cell r="B188">
            <v>23247.553</v>
          </cell>
          <cell r="C188">
            <v>20539.329999999994</v>
          </cell>
          <cell r="D188">
            <v>27877.504000000004</v>
          </cell>
        </row>
        <row r="196">
          <cell r="B196">
            <v>7861.7830000000022</v>
          </cell>
          <cell r="C196">
            <v>7861.7830000000022</v>
          </cell>
          <cell r="D196">
            <v>7862.8330000000024</v>
          </cell>
          <cell r="E196">
            <v>7850.7530000000024</v>
          </cell>
          <cell r="F196">
            <v>7850.7530000000024</v>
          </cell>
          <cell r="G196">
            <v>7850.2530000000024</v>
          </cell>
          <cell r="H196">
            <v>7850.3830000000016</v>
          </cell>
          <cell r="I196">
            <v>7851.8770000000022</v>
          </cell>
          <cell r="J196">
            <v>7886.4870000000019</v>
          </cell>
          <cell r="K196">
            <v>0</v>
          </cell>
          <cell r="L196">
            <v>0</v>
          </cell>
          <cell r="M196">
            <v>0</v>
          </cell>
        </row>
        <row r="197">
          <cell r="B197">
            <v>2000.2649999999994</v>
          </cell>
          <cell r="C197">
            <v>2000.8179999999993</v>
          </cell>
          <cell r="D197">
            <v>1996.9809999999995</v>
          </cell>
          <cell r="E197">
            <v>1992.2059999999994</v>
          </cell>
          <cell r="F197">
            <v>1993.3719999999994</v>
          </cell>
          <cell r="G197">
            <v>1993.3719999999994</v>
          </cell>
          <cell r="H197">
            <v>1991.8129999999994</v>
          </cell>
          <cell r="I197">
            <v>1991.8129999999994</v>
          </cell>
          <cell r="J197">
            <v>1991.8149999999994</v>
          </cell>
          <cell r="K197">
            <v>0</v>
          </cell>
          <cell r="L197">
            <v>0</v>
          </cell>
          <cell r="M197">
            <v>0</v>
          </cell>
        </row>
        <row r="198">
          <cell r="B198">
            <v>3156.9580000000005</v>
          </cell>
          <cell r="C198">
            <v>3156.9580000000005</v>
          </cell>
          <cell r="D198">
            <v>3156.9580000000005</v>
          </cell>
          <cell r="E198">
            <v>3156.9580000000005</v>
          </cell>
          <cell r="F198">
            <v>3151.6580000000004</v>
          </cell>
          <cell r="G198">
            <v>3151.6580000000004</v>
          </cell>
          <cell r="H198">
            <v>3143.3070000000002</v>
          </cell>
          <cell r="I198">
            <v>3143.3070000000002</v>
          </cell>
          <cell r="J198">
            <v>3143.3070000000002</v>
          </cell>
          <cell r="K198">
            <v>0</v>
          </cell>
          <cell r="L198">
            <v>0</v>
          </cell>
          <cell r="M198">
            <v>0</v>
          </cell>
        </row>
        <row r="199">
          <cell r="B199">
            <v>1112.5534999999991</v>
          </cell>
          <cell r="C199">
            <v>1112.577499999999</v>
          </cell>
          <cell r="D199">
            <v>1112.577499999999</v>
          </cell>
          <cell r="E199">
            <v>1114.817499999999</v>
          </cell>
          <cell r="F199">
            <v>1114.817499999999</v>
          </cell>
          <cell r="G199">
            <v>1114.817499999999</v>
          </cell>
          <cell r="H199">
            <v>1136.3594999999989</v>
          </cell>
          <cell r="I199">
            <v>1136.3594999999989</v>
          </cell>
          <cell r="J199">
            <v>1133.1834999999987</v>
          </cell>
          <cell r="K199">
            <v>0</v>
          </cell>
          <cell r="L199">
            <v>0</v>
          </cell>
          <cell r="M199">
            <v>0</v>
          </cell>
        </row>
        <row r="200">
          <cell r="B200">
            <v>684.58400000000063</v>
          </cell>
          <cell r="C200">
            <v>684.34400000000062</v>
          </cell>
          <cell r="D200">
            <v>685.27200000000062</v>
          </cell>
          <cell r="E200">
            <v>601.50500000000045</v>
          </cell>
          <cell r="F200">
            <v>601.47300000000041</v>
          </cell>
          <cell r="G200">
            <v>585.49300000000039</v>
          </cell>
          <cell r="H200">
            <v>604.09300000000053</v>
          </cell>
          <cell r="I200">
            <v>604.06100000000049</v>
          </cell>
          <cell r="J200">
            <v>587.58100000000047</v>
          </cell>
          <cell r="K200">
            <v>0</v>
          </cell>
          <cell r="L200">
            <v>0</v>
          </cell>
          <cell r="M200">
            <v>0</v>
          </cell>
        </row>
        <row r="201">
          <cell r="B201">
            <v>7661.6139999999996</v>
          </cell>
          <cell r="C201">
            <v>7661.6139999999996</v>
          </cell>
          <cell r="D201">
            <v>7661.6139999999996</v>
          </cell>
          <cell r="E201">
            <v>7578.9499999999989</v>
          </cell>
          <cell r="F201">
            <v>7578.9499999999989</v>
          </cell>
          <cell r="G201">
            <v>7578.9499999999989</v>
          </cell>
          <cell r="H201">
            <v>7581.0569999999989</v>
          </cell>
          <cell r="I201">
            <v>7585.5199999999986</v>
          </cell>
          <cell r="J201">
            <v>7590.9439999999977</v>
          </cell>
          <cell r="K201">
            <v>0</v>
          </cell>
          <cell r="L201">
            <v>0</v>
          </cell>
          <cell r="M201">
            <v>0</v>
          </cell>
        </row>
        <row r="202">
          <cell r="B202">
            <v>1331.962</v>
          </cell>
          <cell r="C202">
            <v>1331.8999999999999</v>
          </cell>
          <cell r="D202">
            <v>1325.9009999999998</v>
          </cell>
          <cell r="E202">
            <v>1333.3490000000002</v>
          </cell>
          <cell r="F202">
            <v>1333.3490000000002</v>
          </cell>
          <cell r="G202">
            <v>1327.3500000000001</v>
          </cell>
          <cell r="H202">
            <v>1328.827</v>
          </cell>
          <cell r="I202">
            <v>1328.827</v>
          </cell>
          <cell r="J202">
            <v>1322.828</v>
          </cell>
          <cell r="K202">
            <v>0</v>
          </cell>
          <cell r="L202">
            <v>0</v>
          </cell>
          <cell r="M202">
            <v>0</v>
          </cell>
        </row>
        <row r="203">
          <cell r="B203">
            <v>3703.4749999999995</v>
          </cell>
          <cell r="C203">
            <v>3703.4749999999995</v>
          </cell>
          <cell r="D203">
            <v>3703.4749999999995</v>
          </cell>
          <cell r="E203">
            <v>3704.2529999999992</v>
          </cell>
          <cell r="F203">
            <v>3704.3329999999992</v>
          </cell>
          <cell r="G203">
            <v>3706.2299999999991</v>
          </cell>
          <cell r="H203">
            <v>3703.7869999999994</v>
          </cell>
          <cell r="I203">
            <v>3703.7859999999991</v>
          </cell>
          <cell r="J203">
            <v>3705.677999999999</v>
          </cell>
          <cell r="K203">
            <v>0</v>
          </cell>
          <cell r="L203">
            <v>0</v>
          </cell>
          <cell r="M203">
            <v>0</v>
          </cell>
        </row>
        <row r="204">
          <cell r="B204">
            <v>1277.0059999999996</v>
          </cell>
          <cell r="C204">
            <v>1277.0059999999996</v>
          </cell>
          <cell r="D204">
            <v>1277.0069999999996</v>
          </cell>
          <cell r="E204">
            <v>1278.0039999999997</v>
          </cell>
          <cell r="F204">
            <v>1275.9599999999994</v>
          </cell>
          <cell r="G204">
            <v>1275.9599999999994</v>
          </cell>
          <cell r="H204">
            <v>1298.0399999999995</v>
          </cell>
          <cell r="I204">
            <v>1298.3159999999996</v>
          </cell>
          <cell r="J204">
            <v>1271.8209999999995</v>
          </cell>
          <cell r="K204">
            <v>0</v>
          </cell>
          <cell r="L204">
            <v>0</v>
          </cell>
          <cell r="M204">
            <v>0</v>
          </cell>
        </row>
        <row r="205">
          <cell r="B205">
            <v>2171.822999999999</v>
          </cell>
          <cell r="C205">
            <v>2171.822999999999</v>
          </cell>
          <cell r="D205">
            <v>2171.822999999999</v>
          </cell>
          <cell r="E205">
            <v>2166.0549999999985</v>
          </cell>
          <cell r="F205">
            <v>2166.0549999999985</v>
          </cell>
          <cell r="G205">
            <v>2166.0549999999985</v>
          </cell>
          <cell r="H205">
            <v>2165.677999999999</v>
          </cell>
          <cell r="I205">
            <v>2165.2779999999989</v>
          </cell>
          <cell r="J205">
            <v>2163.0479999999989</v>
          </cell>
          <cell r="K205">
            <v>0</v>
          </cell>
          <cell r="L205">
            <v>0</v>
          </cell>
          <cell r="M205">
            <v>0</v>
          </cell>
        </row>
        <row r="206">
          <cell r="B206">
            <v>6423.1030000000055</v>
          </cell>
          <cell r="C206">
            <v>6423.1060000000052</v>
          </cell>
          <cell r="D206">
            <v>6404.3620000000055</v>
          </cell>
          <cell r="E206">
            <v>6360.1160000000064</v>
          </cell>
          <cell r="F206">
            <v>6360.1160000000064</v>
          </cell>
          <cell r="G206">
            <v>6358.3160000000062</v>
          </cell>
          <cell r="H206">
            <v>6326.0010000000057</v>
          </cell>
          <cell r="I206">
            <v>6316.556000000005</v>
          </cell>
          <cell r="J206">
            <v>6315.4580000000051</v>
          </cell>
          <cell r="K206">
            <v>0</v>
          </cell>
          <cell r="L206">
            <v>0</v>
          </cell>
          <cell r="M206">
            <v>0</v>
          </cell>
        </row>
        <row r="207">
          <cell r="B207">
            <v>14707.452999999998</v>
          </cell>
          <cell r="C207">
            <v>14705.381999999998</v>
          </cell>
          <cell r="D207">
            <v>14707.452999999998</v>
          </cell>
          <cell r="E207">
            <v>14707.329</v>
          </cell>
          <cell r="F207">
            <v>14704.029</v>
          </cell>
          <cell r="G207">
            <v>14704.029</v>
          </cell>
          <cell r="H207">
            <v>14702.871000000001</v>
          </cell>
          <cell r="I207">
            <v>14704.843000000001</v>
          </cell>
          <cell r="J207">
            <v>14661.830000000002</v>
          </cell>
          <cell r="K207">
            <v>0</v>
          </cell>
          <cell r="L207">
            <v>0</v>
          </cell>
          <cell r="M207">
            <v>0</v>
          </cell>
        </row>
        <row r="208">
          <cell r="B208">
            <v>6295.2729999999974</v>
          </cell>
          <cell r="C208">
            <v>6297.1269999999977</v>
          </cell>
          <cell r="D208">
            <v>6297.1519999999982</v>
          </cell>
          <cell r="E208">
            <v>6295.6659999999974</v>
          </cell>
          <cell r="F208">
            <v>6295.6659999999974</v>
          </cell>
          <cell r="G208">
            <v>6295.6659999999974</v>
          </cell>
          <cell r="H208">
            <v>6295.1259999999975</v>
          </cell>
          <cell r="I208">
            <v>6295.1259999999975</v>
          </cell>
          <cell r="J208">
            <v>6273.0969999999979</v>
          </cell>
          <cell r="K208">
            <v>0</v>
          </cell>
          <cell r="L208">
            <v>0</v>
          </cell>
          <cell r="M208">
            <v>0</v>
          </cell>
        </row>
        <row r="209">
          <cell r="B209">
            <v>1791.0779999999995</v>
          </cell>
          <cell r="C209">
            <v>1791.0779999999995</v>
          </cell>
          <cell r="D209">
            <v>1789.8039999999996</v>
          </cell>
          <cell r="E209">
            <v>1786.6059999999998</v>
          </cell>
          <cell r="F209">
            <v>1786.6059999999998</v>
          </cell>
          <cell r="G209">
            <v>1785.3719999999998</v>
          </cell>
          <cell r="H209">
            <v>1785.7909999999997</v>
          </cell>
          <cell r="I209">
            <v>1795.2359999999996</v>
          </cell>
          <cell r="J209">
            <v>1784.5169999999998</v>
          </cell>
          <cell r="K209">
            <v>0</v>
          </cell>
          <cell r="L209">
            <v>0</v>
          </cell>
          <cell r="M209">
            <v>0</v>
          </cell>
        </row>
        <row r="217">
          <cell r="B217">
            <v>2426.2988394883769</v>
          </cell>
          <cell r="C217">
            <v>2481.1915986520467</v>
          </cell>
          <cell r="D217">
            <v>2460.8493591864685</v>
          </cell>
          <cell r="E217">
            <v>1484.7749600000002</v>
          </cell>
          <cell r="F217">
            <v>1306.2522760000004</v>
          </cell>
          <cell r="G217">
            <v>1171.7565039999999</v>
          </cell>
          <cell r="H217">
            <v>1123.4899310000001</v>
          </cell>
          <cell r="I217">
            <v>1140.7596369999999</v>
          </cell>
          <cell r="J217">
            <v>1097.2136429999996</v>
          </cell>
          <cell r="K217">
            <v>0</v>
          </cell>
          <cell r="L217">
            <v>0</v>
          </cell>
          <cell r="M217">
            <v>0</v>
          </cell>
        </row>
        <row r="218">
          <cell r="B218">
            <v>212.30474000000001</v>
          </cell>
          <cell r="C218">
            <v>236.10635599999995</v>
          </cell>
          <cell r="D218">
            <v>192.05292899999998</v>
          </cell>
          <cell r="E218">
            <v>86.473994000000005</v>
          </cell>
          <cell r="F218">
            <v>70.361475999999996</v>
          </cell>
          <cell r="G218">
            <v>66.300124999999994</v>
          </cell>
          <cell r="H218">
            <v>65.117666</v>
          </cell>
          <cell r="I218">
            <v>110.27395900000002</v>
          </cell>
          <cell r="J218">
            <v>82.296942999999999</v>
          </cell>
          <cell r="K218">
            <v>0</v>
          </cell>
          <cell r="L218">
            <v>0</v>
          </cell>
          <cell r="M218">
            <v>0</v>
          </cell>
        </row>
        <row r="219">
          <cell r="B219">
            <v>92.536997999999997</v>
          </cell>
          <cell r="C219">
            <v>102.87135400000001</v>
          </cell>
          <cell r="D219">
            <v>97.608112000000006</v>
          </cell>
          <cell r="E219">
            <v>29.969055000000001</v>
          </cell>
          <cell r="F219">
            <v>11.687723999999999</v>
          </cell>
          <cell r="G219">
            <v>8.5604019999999998</v>
          </cell>
          <cell r="H219">
            <v>6.3556749999999997</v>
          </cell>
          <cell r="I219">
            <v>7.748138</v>
          </cell>
          <cell r="J219">
            <v>9.9299779999999984</v>
          </cell>
          <cell r="K219">
            <v>0</v>
          </cell>
          <cell r="L219">
            <v>0</v>
          </cell>
          <cell r="M219">
            <v>0</v>
          </cell>
        </row>
        <row r="220">
          <cell r="B220">
            <v>45.183922999999986</v>
          </cell>
          <cell r="C220">
            <v>50.378723999999991</v>
          </cell>
          <cell r="D220">
            <v>47.730316000000023</v>
          </cell>
          <cell r="E220">
            <v>17.715539000000003</v>
          </cell>
          <cell r="F220">
            <v>16.780303000000004</v>
          </cell>
          <cell r="G220">
            <v>7.711964</v>
          </cell>
          <cell r="H220">
            <v>8.130827</v>
          </cell>
          <cell r="I220">
            <v>18.649821999999997</v>
          </cell>
          <cell r="J220">
            <v>11.993454</v>
          </cell>
          <cell r="K220">
            <v>0</v>
          </cell>
          <cell r="L220">
            <v>0</v>
          </cell>
          <cell r="M220">
            <v>0</v>
          </cell>
        </row>
        <row r="221">
          <cell r="B221">
            <v>24.137052000000008</v>
          </cell>
          <cell r="C221">
            <v>26.355040999999996</v>
          </cell>
          <cell r="D221">
            <v>28.331388999999994</v>
          </cell>
          <cell r="E221">
            <v>15.086827</v>
          </cell>
          <cell r="F221">
            <v>11.057236999999999</v>
          </cell>
          <cell r="G221">
            <v>8.5862660000000002</v>
          </cell>
          <cell r="H221">
            <v>8.4710670000000032</v>
          </cell>
          <cell r="I221">
            <v>8.328850000000001</v>
          </cell>
          <cell r="J221">
            <v>10.882980999999999</v>
          </cell>
          <cell r="K221">
            <v>0</v>
          </cell>
          <cell r="L221">
            <v>0</v>
          </cell>
          <cell r="M221">
            <v>0</v>
          </cell>
        </row>
        <row r="222">
          <cell r="B222">
            <v>3864.0702500000002</v>
          </cell>
          <cell r="C222">
            <v>4084.3045269999993</v>
          </cell>
          <cell r="D222">
            <v>3883.7049429999988</v>
          </cell>
          <cell r="E222">
            <v>1486.5187739999994</v>
          </cell>
          <cell r="F222">
            <v>845.24297200000012</v>
          </cell>
          <cell r="G222">
            <v>695.50328300000069</v>
          </cell>
          <cell r="H222">
            <v>619.95682299999999</v>
          </cell>
          <cell r="I222">
            <v>574.42062900000008</v>
          </cell>
          <cell r="J222">
            <v>860.34569099999987</v>
          </cell>
          <cell r="K222">
            <v>0</v>
          </cell>
          <cell r="L222">
            <v>0</v>
          </cell>
          <cell r="M222">
            <v>0</v>
          </cell>
        </row>
        <row r="223">
          <cell r="B223">
            <v>2139.0818939999976</v>
          </cell>
          <cell r="C223">
            <v>2295.4821369999991</v>
          </cell>
          <cell r="D223">
            <v>2206.6177099999986</v>
          </cell>
          <cell r="E223">
            <v>810.22285599999964</v>
          </cell>
          <cell r="F223">
            <v>448.79183300000045</v>
          </cell>
          <cell r="G223">
            <v>371.09309400000001</v>
          </cell>
          <cell r="H223">
            <v>310.36540499999995</v>
          </cell>
          <cell r="I223">
            <v>296.93726000000004</v>
          </cell>
          <cell r="J223">
            <v>450.70896600000015</v>
          </cell>
          <cell r="K223">
            <v>0</v>
          </cell>
          <cell r="L223">
            <v>0</v>
          </cell>
          <cell r="M223">
            <v>0</v>
          </cell>
        </row>
        <row r="224">
          <cell r="B224">
            <v>232.37106500000007</v>
          </cell>
          <cell r="C224">
            <v>250.390443</v>
          </cell>
          <cell r="D224">
            <v>234.60077499999997</v>
          </cell>
          <cell r="E224">
            <v>85.896024999999995</v>
          </cell>
          <cell r="F224">
            <v>47.744279999999989</v>
          </cell>
          <cell r="G224">
            <v>42.342589999999994</v>
          </cell>
          <cell r="H224">
            <v>23.283054</v>
          </cell>
          <cell r="I224">
            <v>22.256091999999992</v>
          </cell>
          <cell r="J224">
            <v>42.162153999999987</v>
          </cell>
          <cell r="K224">
            <v>0</v>
          </cell>
          <cell r="L224">
            <v>0</v>
          </cell>
          <cell r="M224">
            <v>0</v>
          </cell>
        </row>
        <row r="231">
          <cell r="B231">
            <v>166.18836400000001</v>
          </cell>
          <cell r="C231">
            <v>2.2826</v>
          </cell>
          <cell r="D231">
            <v>0.6741950000000001</v>
          </cell>
          <cell r="E231">
            <v>0.44683900000000004</v>
          </cell>
          <cell r="F231">
            <v>1.7071999999999998</v>
          </cell>
          <cell r="G231">
            <v>151.25629599999994</v>
          </cell>
          <cell r="H231">
            <v>152.06269100000003</v>
          </cell>
          <cell r="I231">
            <v>7.7372319999999979</v>
          </cell>
        </row>
        <row r="232">
          <cell r="B232">
            <v>36.882604000000001</v>
          </cell>
          <cell r="C232">
            <v>0.65833000000000008</v>
          </cell>
          <cell r="D232">
            <v>0</v>
          </cell>
          <cell r="E232">
            <v>0</v>
          </cell>
          <cell r="F232">
            <v>1.9370000000000001</v>
          </cell>
          <cell r="G232">
            <v>229.30290899999997</v>
          </cell>
          <cell r="H232">
            <v>47.02281399999999</v>
          </cell>
          <cell r="I232">
            <v>39.988695000000007</v>
          </cell>
        </row>
        <row r="233">
          <cell r="B233">
            <v>7.6310200000000004</v>
          </cell>
          <cell r="C233">
            <v>24.549620000000001</v>
          </cell>
          <cell r="D233">
            <v>1.2551649999999999</v>
          </cell>
          <cell r="E233">
            <v>1.17187</v>
          </cell>
          <cell r="F233">
            <v>1.33999</v>
          </cell>
          <cell r="G233">
            <v>96.627748000000025</v>
          </cell>
          <cell r="H233">
            <v>57.706692000000004</v>
          </cell>
          <cell r="I233">
            <v>14.219290000000001</v>
          </cell>
        </row>
        <row r="234">
          <cell r="B234">
            <v>106.27224699999998</v>
          </cell>
          <cell r="C234">
            <v>1.5696699999999999</v>
          </cell>
          <cell r="D234">
            <v>0.25269999999999998</v>
          </cell>
          <cell r="E234">
            <v>4.5999999999999999E-2</v>
          </cell>
          <cell r="F234">
            <v>0</v>
          </cell>
          <cell r="G234">
            <v>49.477290000000004</v>
          </cell>
          <cell r="H234">
            <v>22.765713000000009</v>
          </cell>
          <cell r="I234">
            <v>1.9277359999999999</v>
          </cell>
        </row>
        <row r="235">
          <cell r="B235">
            <v>12.086746</v>
          </cell>
          <cell r="C235">
            <v>0.255</v>
          </cell>
          <cell r="D235">
            <v>3.9E-2</v>
          </cell>
          <cell r="E235">
            <v>0</v>
          </cell>
          <cell r="F235">
            <v>3.0305699999999995</v>
          </cell>
          <cell r="G235">
            <v>85.540091000000018</v>
          </cell>
          <cell r="H235">
            <v>33.42194099999999</v>
          </cell>
          <cell r="I235">
            <v>0.63712999999999997</v>
          </cell>
        </row>
        <row r="236">
          <cell r="B236">
            <v>816.08460700000012</v>
          </cell>
          <cell r="C236">
            <v>110.172513</v>
          </cell>
          <cell r="D236">
            <v>0.48290699999999998</v>
          </cell>
          <cell r="E236">
            <v>6.7260409999999995</v>
          </cell>
          <cell r="F236">
            <v>0.02</v>
          </cell>
          <cell r="G236">
            <v>286.35724099999993</v>
          </cell>
          <cell r="H236">
            <v>148.29146899999995</v>
          </cell>
          <cell r="I236">
            <v>1.942598</v>
          </cell>
        </row>
        <row r="237">
          <cell r="B237">
            <v>60.188941999999997</v>
          </cell>
          <cell r="C237">
            <v>0</v>
          </cell>
          <cell r="D237">
            <v>7.8000000000000005E-3</v>
          </cell>
          <cell r="E237">
            <v>0.3342</v>
          </cell>
          <cell r="F237">
            <v>0.78193400000000002</v>
          </cell>
          <cell r="G237">
            <v>83.748886999999996</v>
          </cell>
          <cell r="H237">
            <v>98.80464099999999</v>
          </cell>
          <cell r="I237">
            <v>3.2798440000000002</v>
          </cell>
        </row>
        <row r="238">
          <cell r="B238">
            <v>32.677073000000007</v>
          </cell>
          <cell r="C238">
            <v>0.26269999999999999</v>
          </cell>
          <cell r="D238">
            <v>2.2010000000000001</v>
          </cell>
          <cell r="E238">
            <v>0.99057799999999996</v>
          </cell>
          <cell r="F238">
            <v>3.67876</v>
          </cell>
          <cell r="G238">
            <v>93.198838000000023</v>
          </cell>
          <cell r="H238">
            <v>47.608704999999993</v>
          </cell>
          <cell r="I238">
            <v>7.5248860000000004</v>
          </cell>
        </row>
        <row r="239">
          <cell r="B239">
            <v>21.74268</v>
          </cell>
          <cell r="C239">
            <v>5.0759999999999996</v>
          </cell>
          <cell r="D239">
            <v>0.35102999999999995</v>
          </cell>
          <cell r="E239">
            <v>0.10330000000000002</v>
          </cell>
          <cell r="F239">
            <v>3.7039</v>
          </cell>
          <cell r="G239">
            <v>139.70767999999998</v>
          </cell>
          <cell r="H239">
            <v>72.762294999999995</v>
          </cell>
          <cell r="I239">
            <v>0.25415199999999999</v>
          </cell>
        </row>
        <row r="240">
          <cell r="B240">
            <v>22.602387</v>
          </cell>
          <cell r="C240">
            <v>1.192985</v>
          </cell>
          <cell r="D240">
            <v>12.516943999999999</v>
          </cell>
          <cell r="E240">
            <v>2.6666080000000001</v>
          </cell>
          <cell r="F240">
            <v>0.23563000000000001</v>
          </cell>
          <cell r="G240">
            <v>558.65401600000007</v>
          </cell>
          <cell r="H240">
            <v>258.39344499999999</v>
          </cell>
          <cell r="I240">
            <v>6.743906</v>
          </cell>
        </row>
        <row r="241">
          <cell r="B241">
            <v>1130.643073</v>
          </cell>
          <cell r="C241">
            <v>21.413080000000001</v>
          </cell>
          <cell r="D241">
            <v>0.94393000000000005</v>
          </cell>
          <cell r="E241">
            <v>25.69839</v>
          </cell>
          <cell r="F241">
            <v>2.9079400000000004</v>
          </cell>
          <cell r="G241">
            <v>73.83878799999998</v>
          </cell>
          <cell r="H241">
            <v>45.841251000000007</v>
          </cell>
          <cell r="I241">
            <v>0.98338000000000003</v>
          </cell>
        </row>
        <row r="242">
          <cell r="B242">
            <v>642.22473300000001</v>
          </cell>
          <cell r="C242">
            <v>80.751900000000006</v>
          </cell>
          <cell r="D242">
            <v>4.5530200000000001</v>
          </cell>
          <cell r="E242">
            <v>1.4626999999999999E-2</v>
          </cell>
          <cell r="F242">
            <v>4.6366000000000005</v>
          </cell>
          <cell r="G242">
            <v>73.027642999999998</v>
          </cell>
          <cell r="H242">
            <v>26.374582</v>
          </cell>
          <cell r="I242">
            <v>2.3823020000000001</v>
          </cell>
        </row>
        <row r="243">
          <cell r="B243">
            <v>4.5705069999999983</v>
          </cell>
          <cell r="C243">
            <v>4.2029700000000005</v>
          </cell>
          <cell r="D243">
            <v>4.7660000000000001E-2</v>
          </cell>
          <cell r="E243">
            <v>8.6999999999999994E-2</v>
          </cell>
          <cell r="F243">
            <v>1.7552940000000001</v>
          </cell>
          <cell r="G243">
            <v>51.249704000000023</v>
          </cell>
          <cell r="H243">
            <v>15.188115</v>
          </cell>
          <cell r="I243">
            <v>6.9999999999999999E-4</v>
          </cell>
        </row>
        <row r="244">
          <cell r="B244">
            <v>301.668228</v>
          </cell>
          <cell r="C244">
            <v>5.3011999999999997</v>
          </cell>
          <cell r="D244">
            <v>0.70844000000000007</v>
          </cell>
          <cell r="E244">
            <v>0.48865000000000003</v>
          </cell>
          <cell r="F244">
            <v>1.94808</v>
          </cell>
          <cell r="G244">
            <v>82.736011999999988</v>
          </cell>
          <cell r="H244">
            <v>31.767277</v>
          </cell>
          <cell r="I244">
            <v>7.9448999999999992E-2</v>
          </cell>
        </row>
        <row r="248">
          <cell r="L248">
            <v>0.13181141278125225</v>
          </cell>
        </row>
        <row r="249">
          <cell r="L249">
            <v>4.083505790105553E-2</v>
          </cell>
        </row>
        <row r="250">
          <cell r="B250" t="str">
            <v>Červenec</v>
          </cell>
          <cell r="D250" t="str">
            <v>Srpen</v>
          </cell>
          <cell r="F250" t="str">
            <v>Září</v>
          </cell>
          <cell r="L250">
            <v>5.6023782845509879E-2</v>
          </cell>
        </row>
        <row r="252">
          <cell r="B252">
            <v>7850.3830000000016</v>
          </cell>
          <cell r="C252">
            <v>0.131029417781996</v>
          </cell>
          <cell r="D252">
            <v>7851.8770000000022</v>
          </cell>
          <cell r="E252">
            <v>0.13103735556866714</v>
          </cell>
          <cell r="F252">
            <v>7886.4870000000019</v>
          </cell>
          <cell r="G252">
            <v>0.13181141278125225</v>
          </cell>
          <cell r="H252">
            <v>7886.4870000000019</v>
          </cell>
          <cell r="I252">
            <v>0.13181141278125225</v>
          </cell>
        </row>
        <row r="253">
          <cell r="B253">
            <v>313284.38</v>
          </cell>
          <cell r="C253">
            <v>3.9750328086133692E-2</v>
          </cell>
          <cell r="D253">
            <v>305243.30500000005</v>
          </cell>
          <cell r="E253">
            <v>3.9562732561993219E-2</v>
          </cell>
          <cell r="F253">
            <v>371420.7570000001</v>
          </cell>
          <cell r="G253">
            <v>4.2959261399234297E-2</v>
          </cell>
          <cell r="H253">
            <v>989948.44200000016</v>
          </cell>
          <cell r="I253">
            <v>4.083505790105553E-2</v>
          </cell>
        </row>
        <row r="254">
          <cell r="B254">
            <v>167687.413</v>
          </cell>
          <cell r="C254">
            <v>5.5986909012079089E-2</v>
          </cell>
          <cell r="D254">
            <v>159345.29000000004</v>
          </cell>
          <cell r="E254">
            <v>5.4155677185592895E-2</v>
          </cell>
          <cell r="F254">
            <v>208522.22500000001</v>
          </cell>
          <cell r="G254">
            <v>5.7571865755570897E-2</v>
          </cell>
          <cell r="H254">
            <v>535554.92800000007</v>
          </cell>
          <cell r="I254">
            <v>5.6023782845509879E-2</v>
          </cell>
        </row>
        <row r="255">
          <cell r="B255">
            <v>45417.414000000004</v>
          </cell>
          <cell r="C255">
            <v>0.1982143656975319</v>
          </cell>
          <cell r="D255">
            <v>42748.823000000004</v>
          </cell>
          <cell r="E255">
            <v>0.20128122914224694</v>
          </cell>
          <cell r="F255">
            <v>57172.751000000004</v>
          </cell>
          <cell r="G255">
            <v>0.18386959346774576</v>
          </cell>
          <cell r="H255">
            <v>145338.98800000001</v>
          </cell>
          <cell r="I255">
            <v>0.19315223923618591</v>
          </cell>
        </row>
        <row r="256">
          <cell r="B256">
            <v>3018.9939999999997</v>
          </cell>
          <cell r="C256">
            <v>0.11598332095829689</v>
          </cell>
          <cell r="D256">
            <v>2846.2559999999999</v>
          </cell>
          <cell r="E256">
            <v>0.12406133117255309</v>
          </cell>
          <cell r="F256">
            <v>3505.1279999999997</v>
          </cell>
          <cell r="G256">
            <v>0.11324946437059637</v>
          </cell>
          <cell r="H256">
            <v>9370.3780000000006</v>
          </cell>
          <cell r="I256">
            <v>0.11724347021817558</v>
          </cell>
        </row>
        <row r="257">
          <cell r="B257">
            <v>0</v>
          </cell>
          <cell r="C257">
            <v>0</v>
          </cell>
          <cell r="D257">
            <v>0</v>
          </cell>
          <cell r="E257">
            <v>0</v>
          </cell>
          <cell r="F257">
            <v>0</v>
          </cell>
          <cell r="G257">
            <v>0</v>
          </cell>
          <cell r="H257">
            <v>0</v>
          </cell>
          <cell r="I257">
            <v>0</v>
          </cell>
        </row>
        <row r="258">
          <cell r="B258">
            <v>1.212</v>
          </cell>
          <cell r="C258">
            <v>1.4128442933680247E-3</v>
          </cell>
          <cell r="D258">
            <v>0.11799999999999999</v>
          </cell>
          <cell r="E258">
            <v>5.8219652882588222E-5</v>
          </cell>
          <cell r="F258">
            <v>0.41799999999999998</v>
          </cell>
          <cell r="G258">
            <v>4.1483604548111548E-4</v>
          </cell>
          <cell r="H258">
            <v>1.748</v>
          </cell>
          <cell r="I258">
            <v>4.4909433498840521E-4</v>
          </cell>
        </row>
        <row r="259">
          <cell r="B259">
            <v>0.45100000000000001</v>
          </cell>
          <cell r="C259">
            <v>7.9656505605098021E-4</v>
          </cell>
          <cell r="D259">
            <v>0.251</v>
          </cell>
          <cell r="E259">
            <v>4.8192215901127244E-4</v>
          </cell>
          <cell r="F259">
            <v>0.88800000000000001</v>
          </cell>
          <cell r="G259">
            <v>2.0990525897770468E-3</v>
          </cell>
          <cell r="H259">
            <v>1.5899999999999999</v>
          </cell>
          <cell r="I259">
            <v>1.0529382938426286E-3</v>
          </cell>
        </row>
        <row r="260">
          <cell r="B260">
            <v>0</v>
          </cell>
          <cell r="C260">
            <v>0</v>
          </cell>
          <cell r="D260">
            <v>0</v>
          </cell>
          <cell r="E260">
            <v>0</v>
          </cell>
          <cell r="F260">
            <v>0</v>
          </cell>
          <cell r="G260">
            <v>0</v>
          </cell>
          <cell r="H260">
            <v>0</v>
          </cell>
          <cell r="I260">
            <v>0</v>
          </cell>
        </row>
        <row r="261">
          <cell r="B261">
            <v>90937.676999999996</v>
          </cell>
          <cell r="C261">
            <v>8.1746071693934455E-2</v>
          </cell>
          <cell r="D261">
            <v>86703.099000000002</v>
          </cell>
          <cell r="E261">
            <v>7.4970688092360918E-2</v>
          </cell>
          <cell r="F261">
            <v>115955.902</v>
          </cell>
          <cell r="G261">
            <v>7.0117345670068554E-2</v>
          </cell>
          <cell r="H261">
            <v>293596.67800000001</v>
          </cell>
          <cell r="I261">
            <v>7.4846039642155318E-2</v>
          </cell>
        </row>
        <row r="262">
          <cell r="B262">
            <v>4952.72</v>
          </cell>
          <cell r="C262">
            <v>0.7902969725111737</v>
          </cell>
          <cell r="D262">
            <v>4958.34</v>
          </cell>
          <cell r="E262">
            <v>0.7908265309051935</v>
          </cell>
          <cell r="F262">
            <v>6793.65</v>
          </cell>
          <cell r="G262">
            <v>0.81157455247014976</v>
          </cell>
          <cell r="H262">
            <v>16704.71</v>
          </cell>
          <cell r="I262">
            <v>0.79897482647524742</v>
          </cell>
        </row>
        <row r="263">
          <cell r="B263">
            <v>0</v>
          </cell>
          <cell r="C263">
            <v>0</v>
          </cell>
          <cell r="D263">
            <v>0</v>
          </cell>
          <cell r="E263">
            <v>0</v>
          </cell>
          <cell r="F263">
            <v>0</v>
          </cell>
          <cell r="G263">
            <v>0</v>
          </cell>
          <cell r="H263">
            <v>0</v>
          </cell>
          <cell r="I263">
            <v>0</v>
          </cell>
        </row>
        <row r="264">
          <cell r="B264">
            <v>0</v>
          </cell>
          <cell r="C264">
            <v>0</v>
          </cell>
          <cell r="D264">
            <v>0</v>
          </cell>
          <cell r="E264">
            <v>0</v>
          </cell>
          <cell r="F264">
            <v>0</v>
          </cell>
          <cell r="G264">
            <v>0</v>
          </cell>
          <cell r="H264">
            <v>0</v>
          </cell>
          <cell r="I264">
            <v>0</v>
          </cell>
        </row>
        <row r="265">
          <cell r="B265">
            <v>7050</v>
          </cell>
          <cell r="C265">
            <v>0.73174893600590885</v>
          </cell>
          <cell r="D265">
            <v>0</v>
          </cell>
          <cell r="E265">
            <v>0</v>
          </cell>
          <cell r="F265">
            <v>0</v>
          </cell>
          <cell r="G265">
            <v>0</v>
          </cell>
          <cell r="H265">
            <v>7050</v>
          </cell>
          <cell r="I265">
            <v>0.48116839972604114</v>
          </cell>
        </row>
        <row r="266">
          <cell r="B266">
            <v>910</v>
          </cell>
          <cell r="C266">
            <v>4.250628450745423E-3</v>
          </cell>
          <cell r="D266">
            <v>320</v>
          </cell>
          <cell r="E266">
            <v>1.5626793037156154E-3</v>
          </cell>
          <cell r="F266">
            <v>960</v>
          </cell>
          <cell r="G266">
            <v>5.1618511604844212E-3</v>
          </cell>
          <cell r="H266">
            <v>2190</v>
          </cell>
          <cell r="I266">
            <v>3.6207786148125141E-3</v>
          </cell>
        </row>
        <row r="267">
          <cell r="B267">
            <v>25.797999999999998</v>
          </cell>
          <cell r="C267">
            <v>9.048129451452681E-5</v>
          </cell>
          <cell r="D267">
            <v>24.574999999999999</v>
          </cell>
          <cell r="E267">
            <v>7.8401852053692071E-5</v>
          </cell>
          <cell r="F267">
            <v>32.212000000000003</v>
          </cell>
          <cell r="G267">
            <v>1.389239327897296E-4</v>
          </cell>
          <cell r="H267">
            <v>82.585000000000008</v>
          </cell>
          <cell r="I267">
            <v>9.9447660696175611E-5</v>
          </cell>
        </row>
        <row r="268">
          <cell r="B268">
            <v>0</v>
          </cell>
          <cell r="C268">
            <v>0</v>
          </cell>
          <cell r="D268">
            <v>0</v>
          </cell>
          <cell r="E268">
            <v>0</v>
          </cell>
          <cell r="F268">
            <v>0</v>
          </cell>
          <cell r="G268">
            <v>0</v>
          </cell>
          <cell r="H268">
            <v>0</v>
          </cell>
          <cell r="I268">
            <v>0</v>
          </cell>
        </row>
        <row r="269">
          <cell r="B269">
            <v>48.223000000000006</v>
          </cell>
          <cell r="C269">
            <v>5.5436006032515304E-3</v>
          </cell>
          <cell r="D269">
            <v>40.380000000000003</v>
          </cell>
          <cell r="E269">
            <v>7.6551678639162155E-3</v>
          </cell>
          <cell r="F269">
            <v>3875.3469999999998</v>
          </cell>
          <cell r="G269">
            <v>0.7069881389870778</v>
          </cell>
          <cell r="H269">
            <v>3963.95</v>
          </cell>
          <cell r="I269">
            <v>0.20374742710373539</v>
          </cell>
        </row>
        <row r="270">
          <cell r="B270">
            <v>15324.923999999999</v>
          </cell>
          <cell r="C270">
            <v>1.8703738704193271E-2</v>
          </cell>
          <cell r="D270">
            <v>21703.448</v>
          </cell>
          <cell r="E270">
            <v>2.9160544430774645E-2</v>
          </cell>
          <cell r="F270">
            <v>20225.928999999996</v>
          </cell>
          <cell r="G270">
            <v>2.4614510048976364E-2</v>
          </cell>
          <cell r="H270">
            <v>57254.300999999999</v>
          </cell>
          <cell r="I270">
            <v>2.4002646488086601E-2</v>
          </cell>
        </row>
        <row r="271">
          <cell r="B271">
            <v>151054.639</v>
          </cell>
          <cell r="C271">
            <v>6.9765703268087467E-2</v>
          </cell>
          <cell r="D271">
            <v>144353.62600000002</v>
          </cell>
          <cell r="E271">
            <v>6.6236268013917882E-2</v>
          </cell>
          <cell r="F271">
            <v>186947.152</v>
          </cell>
          <cell r="G271">
            <v>7.2868714990741074E-2</v>
          </cell>
          <cell r="H271">
            <v>482355.41700000002</v>
          </cell>
          <cell r="I271">
            <v>6.9804620436414735E-2</v>
          </cell>
        </row>
        <row r="272">
          <cell r="B272">
            <v>55457.411</v>
          </cell>
          <cell r="C272">
            <v>4.9361733888116169E-2</v>
          </cell>
          <cell r="D272">
            <v>53812.100000000006</v>
          </cell>
          <cell r="E272">
            <v>4.7172163402902742E-2</v>
          </cell>
          <cell r="F272">
            <v>56918.852999999996</v>
          </cell>
          <cell r="G272">
            <v>5.1875815948088808E-2</v>
          </cell>
          <cell r="H272">
            <v>166188.364</v>
          </cell>
          <cell r="I272">
            <v>4.94392928222947E-2</v>
          </cell>
        </row>
        <row r="273">
          <cell r="B273">
            <v>645.85</v>
          </cell>
          <cell r="C273">
            <v>9.9181994637215654E-3</v>
          </cell>
          <cell r="D273">
            <v>644.58000000000004</v>
          </cell>
          <cell r="E273">
            <v>5.8452603483656555E-3</v>
          </cell>
          <cell r="F273">
            <v>992.17</v>
          </cell>
          <cell r="G273">
            <v>1.2055976368405325E-2</v>
          </cell>
          <cell r="H273">
            <v>2282.6</v>
          </cell>
          <cell r="I273">
            <v>8.8579792953795266E-3</v>
          </cell>
        </row>
        <row r="274">
          <cell r="B274">
            <v>172.536</v>
          </cell>
          <cell r="C274">
            <v>2.7146762538990746E-2</v>
          </cell>
          <cell r="D274">
            <v>109.89099999999999</v>
          </cell>
          <cell r="E274">
            <v>1.4182891425010757E-2</v>
          </cell>
          <cell r="F274">
            <v>391.76800000000003</v>
          </cell>
          <cell r="G274">
            <v>3.9453058204157163E-2</v>
          </cell>
          <cell r="H274">
            <v>674.19500000000005</v>
          </cell>
          <cell r="I274">
            <v>2.8051962339191522E-2</v>
          </cell>
        </row>
        <row r="275">
          <cell r="B275">
            <v>154.91899999999998</v>
          </cell>
          <cell r="C275">
            <v>1.9053289413241723E-2</v>
          </cell>
          <cell r="D275">
            <v>146.13499999999999</v>
          </cell>
          <cell r="E275">
            <v>7.8357316225323766E-3</v>
          </cell>
          <cell r="F275">
            <v>145.785</v>
          </cell>
          <cell r="G275">
            <v>1.2155380760204691E-2</v>
          </cell>
          <cell r="H275">
            <v>446.83899999999994</v>
          </cell>
          <cell r="I275">
            <v>1.1524160855507089E-2</v>
          </cell>
        </row>
        <row r="276">
          <cell r="B276">
            <v>471.56</v>
          </cell>
          <cell r="C276">
            <v>5.5667131425120329E-2</v>
          </cell>
          <cell r="D276">
            <v>529.08999999999992</v>
          </cell>
          <cell r="E276">
            <v>6.3524976437323258E-2</v>
          </cell>
          <cell r="F276">
            <v>706.55</v>
          </cell>
          <cell r="G276">
            <v>6.4922469312406222E-2</v>
          </cell>
          <cell r="H276">
            <v>1707.1999999999998</v>
          </cell>
          <cell r="I276">
            <v>6.1669843959255989E-2</v>
          </cell>
        </row>
        <row r="277">
          <cell r="B277">
            <v>44573.40600000001</v>
          </cell>
          <cell r="C277">
            <v>7.1897597294449028E-2</v>
          </cell>
          <cell r="D277">
            <v>41568.214999999997</v>
          </cell>
          <cell r="E277">
            <v>7.2365463392854559E-2</v>
          </cell>
          <cell r="F277">
            <v>65114.675000000003</v>
          </cell>
          <cell r="G277">
            <v>7.5684315829275206E-2</v>
          </cell>
          <cell r="H277">
            <v>151256.29600000003</v>
          </cell>
          <cell r="I277">
            <v>7.3613954520003189E-2</v>
          </cell>
        </row>
        <row r="278">
          <cell r="B278">
            <v>47326.737999999998</v>
          </cell>
          <cell r="C278">
            <v>0.15248715622799519</v>
          </cell>
          <cell r="D278">
            <v>45500.411999999997</v>
          </cell>
          <cell r="E278">
            <v>0.15323241010575764</v>
          </cell>
          <cell r="F278">
            <v>59235.541000000005</v>
          </cell>
          <cell r="G278">
            <v>0.13142747419850526</v>
          </cell>
          <cell r="H278">
            <v>152062.69099999999</v>
          </cell>
          <cell r="I278">
            <v>0.1437249710159377</v>
          </cell>
        </row>
        <row r="279">
          <cell r="B279">
            <v>2252.2189999999996</v>
          </cell>
          <cell r="C279">
            <v>9.673211254846549E-2</v>
          </cell>
          <cell r="D279">
            <v>2043.2029999999997</v>
          </cell>
          <cell r="E279">
            <v>9.1804212527518331E-2</v>
          </cell>
          <cell r="F279">
            <v>3441.81</v>
          </cell>
          <cell r="G279">
            <v>8.1632688880174414E-2</v>
          </cell>
          <cell r="H279">
            <v>7737.232</v>
          </cell>
          <cell r="I279">
            <v>8.8222546302050273E-2</v>
          </cell>
        </row>
        <row r="283">
          <cell r="L283">
            <v>3.3290354646991725E-2</v>
          </cell>
        </row>
        <row r="284">
          <cell r="L284">
            <v>3.751873865942669E-2</v>
          </cell>
        </row>
        <row r="285">
          <cell r="L285">
            <v>6.1087066121064397E-2</v>
          </cell>
        </row>
        <row r="287">
          <cell r="B287">
            <v>1991.8129999999994</v>
          </cell>
          <cell r="C287">
            <v>3.3245014634395637E-2</v>
          </cell>
          <cell r="D287">
            <v>1991.8129999999994</v>
          </cell>
          <cell r="E287">
            <v>3.3240702612546455E-2</v>
          </cell>
          <cell r="F287">
            <v>1991.8149999999994</v>
          </cell>
          <cell r="G287">
            <v>3.3290354646991725E-2</v>
          </cell>
          <cell r="H287">
            <v>1991.8149999999994</v>
          </cell>
          <cell r="I287">
            <v>3.3290354646991725E-2</v>
          </cell>
        </row>
        <row r="288">
          <cell r="B288">
            <v>281685.30119999993</v>
          </cell>
          <cell r="C288">
            <v>3.5740955676568952E-2</v>
          </cell>
          <cell r="D288">
            <v>269196.09500000003</v>
          </cell>
          <cell r="E288">
            <v>3.4890636219582015E-2</v>
          </cell>
          <cell r="F288">
            <v>358670.80700000015</v>
          </cell>
          <cell r="G288">
            <v>4.1484576895058446E-2</v>
          </cell>
          <cell r="H288">
            <v>909552.20320000011</v>
          </cell>
          <cell r="I288">
            <v>3.751873865942669E-2</v>
          </cell>
        </row>
        <row r="289">
          <cell r="B289">
            <v>182279.90646657118</v>
          </cell>
          <cell r="C289">
            <v>6.0859001611970762E-2</v>
          </cell>
          <cell r="D289">
            <v>171879.73317211878</v>
          </cell>
          <cell r="E289">
            <v>5.8415679210945641E-2</v>
          </cell>
          <cell r="F289">
            <v>229797.34499430913</v>
          </cell>
          <cell r="G289">
            <v>6.3445812056719494E-2</v>
          </cell>
          <cell r="H289">
            <v>583956.98463299905</v>
          </cell>
          <cell r="I289">
            <v>6.1087066121064397E-2</v>
          </cell>
        </row>
        <row r="290">
          <cell r="B290">
            <v>17293.71</v>
          </cell>
          <cell r="C290">
            <v>7.5474613288353753E-2</v>
          </cell>
          <cell r="D290">
            <v>15484.4</v>
          </cell>
          <cell r="E290">
            <v>7.2907716419004287E-2</v>
          </cell>
          <cell r="F290">
            <v>21052.86</v>
          </cell>
          <cell r="G290">
            <v>6.7706743891567597E-2</v>
          </cell>
          <cell r="H290">
            <v>53830.97</v>
          </cell>
          <cell r="I290">
            <v>7.1540145826224866E-2</v>
          </cell>
        </row>
        <row r="291">
          <cell r="B291">
            <v>2242.91</v>
          </cell>
          <cell r="C291">
            <v>8.6167826239659212E-2</v>
          </cell>
          <cell r="D291">
            <v>2438.5299999999997</v>
          </cell>
          <cell r="E291">
            <v>0.10628955297914379</v>
          </cell>
          <cell r="F291">
            <v>4395.6000000000004</v>
          </cell>
          <cell r="G291">
            <v>0.14202030441895233</v>
          </cell>
          <cell r="H291">
            <v>9077.0400000000009</v>
          </cell>
          <cell r="I291">
            <v>0.11357318444455372</v>
          </cell>
        </row>
        <row r="292">
          <cell r="B292">
            <v>0</v>
          </cell>
          <cell r="C292">
            <v>0</v>
          </cell>
          <cell r="D292">
            <v>0</v>
          </cell>
          <cell r="E292">
            <v>0</v>
          </cell>
          <cell r="F292">
            <v>0</v>
          </cell>
          <cell r="G292">
            <v>0</v>
          </cell>
          <cell r="H292">
            <v>0</v>
          </cell>
          <cell r="I292">
            <v>0</v>
          </cell>
        </row>
        <row r="293">
          <cell r="B293">
            <v>190</v>
          </cell>
          <cell r="C293">
            <v>0.22148549153459135</v>
          </cell>
          <cell r="D293">
            <v>1337</v>
          </cell>
          <cell r="E293">
            <v>0.65965827037305469</v>
          </cell>
          <cell r="F293">
            <v>547.6</v>
          </cell>
          <cell r="G293">
            <v>0.54345506819487766</v>
          </cell>
          <cell r="H293">
            <v>2074.6</v>
          </cell>
          <cell r="I293">
            <v>0.53300406599939676</v>
          </cell>
        </row>
        <row r="294">
          <cell r="B294">
            <v>8</v>
          </cell>
          <cell r="C294">
            <v>1.4129757091813393E-2</v>
          </cell>
          <cell r="D294">
            <v>4</v>
          </cell>
          <cell r="E294">
            <v>7.6800344065541424E-3</v>
          </cell>
          <cell r="F294">
            <v>3.5</v>
          </cell>
          <cell r="G294">
            <v>8.2732928651122334E-3</v>
          </cell>
          <cell r="H294">
            <v>15.5</v>
          </cell>
          <cell r="I294">
            <v>1.0264492801610531E-2</v>
          </cell>
        </row>
        <row r="295">
          <cell r="B295">
            <v>26</v>
          </cell>
          <cell r="C295">
            <v>0.36051026067665004</v>
          </cell>
          <cell r="D295">
            <v>26</v>
          </cell>
          <cell r="E295">
            <v>0.3719599427753934</v>
          </cell>
          <cell r="F295">
            <v>16</v>
          </cell>
          <cell r="G295">
            <v>0.35018603633180129</v>
          </cell>
          <cell r="H295">
            <v>68</v>
          </cell>
          <cell r="I295">
            <v>0.36226093442011614</v>
          </cell>
        </row>
        <row r="296">
          <cell r="B296">
            <v>134</v>
          </cell>
          <cell r="C296">
            <v>1.2045583270163387E-4</v>
          </cell>
          <cell r="D296">
            <v>117</v>
          </cell>
          <cell r="E296">
            <v>1.0116790066299968E-4</v>
          </cell>
          <cell r="F296">
            <v>155</v>
          </cell>
          <cell r="G296">
            <v>9.3726911622494442E-5</v>
          </cell>
          <cell r="H296">
            <v>406</v>
          </cell>
          <cell r="I296">
            <v>1.0350080355716782E-4</v>
          </cell>
        </row>
        <row r="297">
          <cell r="B297">
            <v>0</v>
          </cell>
          <cell r="C297">
            <v>0</v>
          </cell>
          <cell r="D297">
            <v>0</v>
          </cell>
          <cell r="E297">
            <v>0</v>
          </cell>
          <cell r="F297">
            <v>0</v>
          </cell>
          <cell r="G297">
            <v>0</v>
          </cell>
          <cell r="H297">
            <v>0</v>
          </cell>
          <cell r="I297">
            <v>0</v>
          </cell>
        </row>
        <row r="298">
          <cell r="B298">
            <v>0</v>
          </cell>
          <cell r="C298">
            <v>0</v>
          </cell>
          <cell r="D298">
            <v>0</v>
          </cell>
          <cell r="E298">
            <v>0</v>
          </cell>
          <cell r="F298">
            <v>0</v>
          </cell>
          <cell r="G298">
            <v>0</v>
          </cell>
          <cell r="H298">
            <v>0</v>
          </cell>
          <cell r="I298">
            <v>0</v>
          </cell>
        </row>
        <row r="299">
          <cell r="B299">
            <v>1800.1</v>
          </cell>
          <cell r="C299">
            <v>3.4057777702098037E-2</v>
          </cell>
          <cell r="D299">
            <v>1661.26</v>
          </cell>
          <cell r="E299">
            <v>3.3134749423718121E-2</v>
          </cell>
          <cell r="F299">
            <v>1486.63</v>
          </cell>
          <cell r="G299">
            <v>2.7585035985907169E-2</v>
          </cell>
          <cell r="H299">
            <v>4947.99</v>
          </cell>
          <cell r="I299">
            <v>3.1539280500359326E-2</v>
          </cell>
        </row>
        <row r="300">
          <cell r="B300">
            <v>0</v>
          </cell>
          <cell r="C300">
            <v>0</v>
          </cell>
          <cell r="D300">
            <v>0</v>
          </cell>
          <cell r="E300">
            <v>0</v>
          </cell>
          <cell r="F300">
            <v>0</v>
          </cell>
          <cell r="G300">
            <v>0</v>
          </cell>
          <cell r="H300">
            <v>0</v>
          </cell>
          <cell r="I300">
            <v>0</v>
          </cell>
        </row>
        <row r="301">
          <cell r="B301">
            <v>103814</v>
          </cell>
          <cell r="C301">
            <v>0.4849172988853685</v>
          </cell>
          <cell r="D301">
            <v>97104</v>
          </cell>
          <cell r="E301">
            <v>0.47419503471250346</v>
          </cell>
          <cell r="F301">
            <v>108967</v>
          </cell>
          <cell r="G301">
            <v>0.58590774521302702</v>
          </cell>
          <cell r="H301">
            <v>309885</v>
          </cell>
          <cell r="I301">
            <v>0.51234017399597076</v>
          </cell>
        </row>
        <row r="302">
          <cell r="B302">
            <v>0</v>
          </cell>
          <cell r="C302">
            <v>0</v>
          </cell>
          <cell r="D302">
            <v>0</v>
          </cell>
          <cell r="E302">
            <v>0</v>
          </cell>
          <cell r="F302">
            <v>0</v>
          </cell>
          <cell r="G302">
            <v>0</v>
          </cell>
          <cell r="H302">
            <v>0</v>
          </cell>
          <cell r="I302">
            <v>0</v>
          </cell>
        </row>
        <row r="303">
          <cell r="B303">
            <v>0</v>
          </cell>
          <cell r="C303">
            <v>0</v>
          </cell>
          <cell r="D303">
            <v>0</v>
          </cell>
          <cell r="E303">
            <v>0</v>
          </cell>
          <cell r="F303">
            <v>0</v>
          </cell>
          <cell r="G303">
            <v>0</v>
          </cell>
          <cell r="H303">
            <v>0</v>
          </cell>
          <cell r="I303">
            <v>0</v>
          </cell>
        </row>
        <row r="304">
          <cell r="B304">
            <v>0</v>
          </cell>
          <cell r="C304">
            <v>0</v>
          </cell>
          <cell r="D304">
            <v>3.47</v>
          </cell>
          <cell r="E304">
            <v>6.5783636671097731E-4</v>
          </cell>
          <cell r="F304">
            <v>7.9740000000000002</v>
          </cell>
          <cell r="G304">
            <v>1.4547144862854758E-3</v>
          </cell>
          <cell r="H304">
            <v>11.444000000000001</v>
          </cell>
          <cell r="I304">
            <v>5.8822274644613278E-4</v>
          </cell>
        </row>
        <row r="305">
          <cell r="B305">
            <v>56771.186466571176</v>
          </cell>
          <cell r="C305">
            <v>6.9288006752776105E-2</v>
          </cell>
          <cell r="D305">
            <v>53704.073172118777</v>
          </cell>
          <cell r="E305">
            <v>7.2156277281339928E-2</v>
          </cell>
          <cell r="F305">
            <v>93165.18099430915</v>
          </cell>
          <cell r="G305">
            <v>0.11337997299402784</v>
          </cell>
          <cell r="H305">
            <v>203640.44063299912</v>
          </cell>
          <cell r="I305">
            <v>8.5371918298191504E-2</v>
          </cell>
        </row>
        <row r="306">
          <cell r="B306">
            <v>106017.287</v>
          </cell>
          <cell r="C306">
            <v>4.8964868838815782E-2</v>
          </cell>
          <cell r="D306">
            <v>99842.133000000016</v>
          </cell>
          <cell r="E306">
            <v>4.5812290717721457E-2</v>
          </cell>
          <cell r="F306">
            <v>149932.93199999997</v>
          </cell>
          <cell r="G306">
            <v>5.8441222413669926E-2</v>
          </cell>
          <cell r="H306">
            <v>355792.35199999996</v>
          </cell>
          <cell r="I306">
            <v>5.1488900529004032E-2</v>
          </cell>
        </row>
        <row r="307">
          <cell r="B307">
            <v>11429.5</v>
          </cell>
          <cell r="C307">
            <v>1.017321088923938E-2</v>
          </cell>
          <cell r="D307">
            <v>11733.4</v>
          </cell>
          <cell r="E307">
            <v>1.028560234727169E-2</v>
          </cell>
          <cell r="F307">
            <v>13719.704</v>
          </cell>
          <cell r="G307">
            <v>1.2504131795597812E-2</v>
          </cell>
          <cell r="H307">
            <v>36882.603999999999</v>
          </cell>
          <cell r="I307">
            <v>1.0972187313936961E-2</v>
          </cell>
        </row>
        <row r="308">
          <cell r="B308">
            <v>198.02</v>
          </cell>
          <cell r="C308">
            <v>3.0409566583667175E-3</v>
          </cell>
          <cell r="D308">
            <v>209.41</v>
          </cell>
          <cell r="E308">
            <v>1.8989977497769891E-3</v>
          </cell>
          <cell r="F308">
            <v>250.9</v>
          </cell>
          <cell r="G308">
            <v>3.0487159164587678E-3</v>
          </cell>
          <cell r="H308">
            <v>658.33</v>
          </cell>
          <cell r="I308">
            <v>2.554750507985282E-3</v>
          </cell>
        </row>
        <row r="309">
          <cell r="B309">
            <v>0</v>
          </cell>
          <cell r="C309">
            <v>0</v>
          </cell>
          <cell r="D309">
            <v>0</v>
          </cell>
          <cell r="E309">
            <v>0</v>
          </cell>
          <cell r="F309">
            <v>0</v>
          </cell>
          <cell r="G309">
            <v>0</v>
          </cell>
          <cell r="H309">
            <v>0</v>
          </cell>
          <cell r="I309">
            <v>0</v>
          </cell>
        </row>
        <row r="310">
          <cell r="B310">
            <v>0</v>
          </cell>
          <cell r="C310">
            <v>0</v>
          </cell>
          <cell r="D310">
            <v>0</v>
          </cell>
          <cell r="E310">
            <v>0</v>
          </cell>
          <cell r="F310">
            <v>0</v>
          </cell>
          <cell r="G310">
            <v>0</v>
          </cell>
          <cell r="H310">
            <v>0</v>
          </cell>
          <cell r="I310">
            <v>0</v>
          </cell>
        </row>
        <row r="311">
          <cell r="B311">
            <v>476</v>
          </cell>
          <cell r="C311">
            <v>5.6191268467124598E-2</v>
          </cell>
          <cell r="D311">
            <v>470</v>
          </cell>
          <cell r="E311">
            <v>5.6430359533428974E-2</v>
          </cell>
          <cell r="F311">
            <v>991</v>
          </cell>
          <cell r="G311">
            <v>9.1059609494861762E-2</v>
          </cell>
          <cell r="H311">
            <v>1937</v>
          </cell>
          <cell r="I311">
            <v>6.9970997978607591E-2</v>
          </cell>
        </row>
        <row r="312">
          <cell r="B312">
            <v>71241.134999999995</v>
          </cell>
          <cell r="C312">
            <v>0.11491305903411277</v>
          </cell>
          <cell r="D312">
            <v>65216.013000000006</v>
          </cell>
          <cell r="E312">
            <v>0.11353354964555076</v>
          </cell>
          <cell r="F312">
            <v>92845.760999999969</v>
          </cell>
          <cell r="G312">
            <v>0.10791680829142432</v>
          </cell>
          <cell r="H312">
            <v>229302.90899999996</v>
          </cell>
          <cell r="I312">
            <v>0.11159795896648445</v>
          </cell>
        </row>
        <row r="313">
          <cell r="B313">
            <v>13340.342999999999</v>
          </cell>
          <cell r="C313">
            <v>4.2982699698763144E-2</v>
          </cell>
          <cell r="D313">
            <v>12842.839000000002</v>
          </cell>
          <cell r="E313">
            <v>4.3251018750560304E-2</v>
          </cell>
          <cell r="F313">
            <v>20839.631999999998</v>
          </cell>
          <cell r="G313">
            <v>4.6237447160081553E-2</v>
          </cell>
          <cell r="H313">
            <v>47022.813999999998</v>
          </cell>
          <cell r="I313">
            <v>4.4444515185107634E-2</v>
          </cell>
        </row>
        <row r="314">
          <cell r="B314">
            <v>9332.2890000000007</v>
          </cell>
          <cell r="C314">
            <v>0.40081893895878096</v>
          </cell>
          <cell r="D314">
            <v>9370.4709999999995</v>
          </cell>
          <cell r="E314">
            <v>0.42102948711750487</v>
          </cell>
          <cell r="F314">
            <v>21285.934999999998</v>
          </cell>
          <cell r="G314">
            <v>0.50485881247907793</v>
          </cell>
          <cell r="H314">
            <v>39988.695</v>
          </cell>
          <cell r="I314">
            <v>0.45596467783259781</v>
          </cell>
        </row>
        <row r="318">
          <cell r="L318">
            <v>5.2535905590816244E-2</v>
          </cell>
        </row>
        <row r="319">
          <cell r="L319">
            <v>0.12051984697850156</v>
          </cell>
        </row>
        <row r="320">
          <cell r="L320">
            <v>3.8487867665829678E-2</v>
          </cell>
        </row>
        <row r="322">
          <cell r="B322">
            <v>3143.3070000000002</v>
          </cell>
          <cell r="C322">
            <v>5.2464406656346892E-2</v>
          </cell>
          <cell r="D322">
            <v>3143.3070000000002</v>
          </cell>
          <cell r="E322">
            <v>5.2457601796421456E-2</v>
          </cell>
          <cell r="F322">
            <v>3143.3070000000002</v>
          </cell>
          <cell r="G322">
            <v>5.2535905590816244E-2</v>
          </cell>
          <cell r="H322">
            <v>3143.3070000000002</v>
          </cell>
          <cell r="I322">
            <v>5.2535905590816244E-2</v>
          </cell>
        </row>
        <row r="323">
          <cell r="B323">
            <v>863891.31281199981</v>
          </cell>
          <cell r="C323">
            <v>0.10961275220627899</v>
          </cell>
          <cell r="D323">
            <v>931216.03035999986</v>
          </cell>
          <cell r="E323">
            <v>0.1206953605962746</v>
          </cell>
          <cell r="F323">
            <v>1126608.4784519996</v>
          </cell>
          <cell r="G323">
            <v>0.13030577103802807</v>
          </cell>
          <cell r="H323">
            <v>2921715.8216239996</v>
          </cell>
          <cell r="I323">
            <v>0.12051984697850156</v>
          </cell>
        </row>
        <row r="324">
          <cell r="B324">
            <v>113730.15481199999</v>
          </cell>
          <cell r="C324">
            <v>3.7971841269857941E-2</v>
          </cell>
          <cell r="D324">
            <v>107512.07036000001</v>
          </cell>
          <cell r="E324">
            <v>3.6539448238293762E-2</v>
          </cell>
          <cell r="F324">
            <v>146679.506452</v>
          </cell>
          <cell r="G324">
            <v>4.0497423497893037E-2</v>
          </cell>
          <cell r="H324">
            <v>367921.73162400001</v>
          </cell>
          <cell r="I324">
            <v>3.8487867665829678E-2</v>
          </cell>
        </row>
        <row r="325">
          <cell r="B325">
            <v>8150.353000000001</v>
          </cell>
          <cell r="C325">
            <v>3.5570432303917085E-2</v>
          </cell>
          <cell r="D325">
            <v>11487.631000000001</v>
          </cell>
          <cell r="E325">
            <v>5.4089079542905295E-2</v>
          </cell>
          <cell r="F325">
            <v>14677.659</v>
          </cell>
          <cell r="G325">
            <v>4.720387153293007E-2</v>
          </cell>
          <cell r="H325">
            <v>34315.643000000004</v>
          </cell>
          <cell r="I325">
            <v>4.5604716101914432E-2</v>
          </cell>
        </row>
        <row r="326">
          <cell r="B326">
            <v>382</v>
          </cell>
          <cell r="C326">
            <v>1.4675626584905241E-2</v>
          </cell>
          <cell r="D326">
            <v>375</v>
          </cell>
          <cell r="E326">
            <v>1.6345331969333542E-2</v>
          </cell>
          <cell r="F326">
            <v>646</v>
          </cell>
          <cell r="G326">
            <v>2.0872034910966234E-2</v>
          </cell>
          <cell r="H326">
            <v>1403</v>
          </cell>
          <cell r="I326">
            <v>1.7554530747436264E-2</v>
          </cell>
        </row>
        <row r="327">
          <cell r="B327">
            <v>0</v>
          </cell>
          <cell r="C327">
            <v>0</v>
          </cell>
          <cell r="D327">
            <v>0</v>
          </cell>
          <cell r="E327">
            <v>0</v>
          </cell>
          <cell r="F327">
            <v>0</v>
          </cell>
          <cell r="G327">
            <v>0</v>
          </cell>
          <cell r="H327">
            <v>0</v>
          </cell>
          <cell r="I327">
            <v>0</v>
          </cell>
        </row>
        <row r="328">
          <cell r="B328">
            <v>1.5349999999999999</v>
          </cell>
          <cell r="C328">
            <v>1.7893696289768301E-3</v>
          </cell>
          <cell r="D328">
            <v>1.448</v>
          </cell>
          <cell r="E328">
            <v>7.1442421503379433E-4</v>
          </cell>
          <cell r="F328">
            <v>0.65700000000000003</v>
          </cell>
          <cell r="G328">
            <v>6.5202699014615527E-4</v>
          </cell>
          <cell r="H328">
            <v>3.6399999999999997</v>
          </cell>
          <cell r="I328">
            <v>9.3518499963260579E-4</v>
          </cell>
        </row>
        <row r="329">
          <cell r="B329">
            <v>273.33999999999997</v>
          </cell>
          <cell r="C329">
            <v>0.48277847543453412</v>
          </cell>
          <cell r="D329">
            <v>222.14</v>
          </cell>
          <cell r="E329">
            <v>0.4265107107679843</v>
          </cell>
          <cell r="F329">
            <v>222.73</v>
          </cell>
          <cell r="G329">
            <v>0.526488719956128</v>
          </cell>
          <cell r="H329">
            <v>718.20999999999992</v>
          </cell>
          <cell r="I329">
            <v>0.47561686290610961</v>
          </cell>
        </row>
        <row r="330">
          <cell r="B330">
            <v>12.96</v>
          </cell>
          <cell r="C330">
            <v>0.17970049916805325</v>
          </cell>
          <cell r="D330">
            <v>8.9499999999999993</v>
          </cell>
          <cell r="E330">
            <v>0.12804005722460657</v>
          </cell>
          <cell r="F330">
            <v>3</v>
          </cell>
          <cell r="G330">
            <v>6.5659881812212745E-2</v>
          </cell>
          <cell r="H330">
            <v>24.91</v>
          </cell>
          <cell r="I330">
            <v>0.1327047040647808</v>
          </cell>
        </row>
        <row r="331">
          <cell r="B331">
            <v>82068.160000000003</v>
          </cell>
          <cell r="C331">
            <v>7.3773048888738216E-2</v>
          </cell>
          <cell r="D331">
            <v>65298.58</v>
          </cell>
          <cell r="E331">
            <v>5.6462566280982382E-2</v>
          </cell>
          <cell r="F331">
            <v>100002.89000000001</v>
          </cell>
          <cell r="G331">
            <v>6.0470722793703448E-2</v>
          </cell>
          <cell r="H331">
            <v>247369.63</v>
          </cell>
          <cell r="I331">
            <v>6.3061466701081995E-2</v>
          </cell>
        </row>
        <row r="332">
          <cell r="B332">
            <v>0</v>
          </cell>
          <cell r="C332">
            <v>0</v>
          </cell>
          <cell r="D332">
            <v>0</v>
          </cell>
          <cell r="E332">
            <v>0</v>
          </cell>
          <cell r="F332">
            <v>0</v>
          </cell>
          <cell r="G332">
            <v>0</v>
          </cell>
          <cell r="H332">
            <v>0</v>
          </cell>
          <cell r="I332">
            <v>0</v>
          </cell>
        </row>
        <row r="333">
          <cell r="B333">
            <v>0</v>
          </cell>
          <cell r="C333">
            <v>0</v>
          </cell>
          <cell r="D333">
            <v>0</v>
          </cell>
          <cell r="E333">
            <v>0</v>
          </cell>
          <cell r="F333">
            <v>0</v>
          </cell>
          <cell r="G333">
            <v>0</v>
          </cell>
          <cell r="H333">
            <v>0</v>
          </cell>
          <cell r="I333">
            <v>0</v>
          </cell>
        </row>
        <row r="334">
          <cell r="B334">
            <v>27.68</v>
          </cell>
          <cell r="C334">
            <v>5.237038424499048E-4</v>
          </cell>
          <cell r="D334">
            <v>18.95</v>
          </cell>
          <cell r="E334">
            <v>3.7796822988542332E-4</v>
          </cell>
          <cell r="F334">
            <v>34.68</v>
          </cell>
          <cell r="G334">
            <v>6.4350177784066015E-4</v>
          </cell>
          <cell r="H334">
            <v>81.31</v>
          </cell>
          <cell r="I334">
            <v>5.1828295883464136E-4</v>
          </cell>
        </row>
        <row r="335">
          <cell r="B335">
            <v>0</v>
          </cell>
          <cell r="C335">
            <v>0</v>
          </cell>
          <cell r="D335">
            <v>0</v>
          </cell>
          <cell r="E335">
            <v>0</v>
          </cell>
          <cell r="F335">
            <v>0</v>
          </cell>
          <cell r="G335">
            <v>0</v>
          </cell>
          <cell r="H335">
            <v>0</v>
          </cell>
          <cell r="I335">
            <v>0</v>
          </cell>
        </row>
        <row r="336">
          <cell r="B336">
            <v>0</v>
          </cell>
          <cell r="C336">
            <v>0</v>
          </cell>
          <cell r="D336">
            <v>0</v>
          </cell>
          <cell r="E336">
            <v>0</v>
          </cell>
          <cell r="F336">
            <v>0</v>
          </cell>
          <cell r="G336">
            <v>0</v>
          </cell>
          <cell r="H336">
            <v>0</v>
          </cell>
          <cell r="I336">
            <v>0</v>
          </cell>
        </row>
        <row r="337">
          <cell r="B337">
            <v>4409.04</v>
          </cell>
          <cell r="C337">
            <v>1.5463820713478927E-2</v>
          </cell>
          <cell r="D337">
            <v>2289.19</v>
          </cell>
          <cell r="E337">
            <v>7.3032242401949686E-3</v>
          </cell>
          <cell r="F337">
            <v>10541.04</v>
          </cell>
          <cell r="G337">
            <v>4.5461403591638236E-2</v>
          </cell>
          <cell r="H337">
            <v>17239.27</v>
          </cell>
          <cell r="I337">
            <v>2.0759279210628555E-2</v>
          </cell>
        </row>
        <row r="338">
          <cell r="B338">
            <v>0</v>
          </cell>
          <cell r="C338">
            <v>0</v>
          </cell>
          <cell r="D338">
            <v>0</v>
          </cell>
          <cell r="E338">
            <v>0</v>
          </cell>
          <cell r="F338">
            <v>0</v>
          </cell>
          <cell r="G338">
            <v>0</v>
          </cell>
          <cell r="H338">
            <v>0</v>
          </cell>
          <cell r="I338">
            <v>0</v>
          </cell>
        </row>
        <row r="339">
          <cell r="B339">
            <v>0</v>
          </cell>
          <cell r="C339">
            <v>0</v>
          </cell>
          <cell r="D339">
            <v>0</v>
          </cell>
          <cell r="E339">
            <v>0</v>
          </cell>
          <cell r="F339">
            <v>0</v>
          </cell>
          <cell r="G339">
            <v>0</v>
          </cell>
          <cell r="H339">
            <v>0</v>
          </cell>
          <cell r="I339">
            <v>0</v>
          </cell>
        </row>
        <row r="340">
          <cell r="B340">
            <v>18405.086812000001</v>
          </cell>
          <cell r="C340">
            <v>2.2463010880813605E-2</v>
          </cell>
          <cell r="D340">
            <v>27810.181360000002</v>
          </cell>
          <cell r="E340">
            <v>3.7365492763001579E-2</v>
          </cell>
          <cell r="F340">
            <v>20550.850451999999</v>
          </cell>
          <cell r="G340">
            <v>2.5009932298573997E-2</v>
          </cell>
          <cell r="H340">
            <v>66766.118623999995</v>
          </cell>
          <cell r="I340">
            <v>2.799027347680879E-2</v>
          </cell>
        </row>
        <row r="341">
          <cell r="B341">
            <v>59057.640999999989</v>
          </cell>
          <cell r="C341">
            <v>2.7276208695048657E-2</v>
          </cell>
          <cell r="D341">
            <v>61547.572</v>
          </cell>
          <cell r="E341">
            <v>2.8240935732351521E-2</v>
          </cell>
          <cell r="F341">
            <v>83896.182000000001</v>
          </cell>
          <cell r="G341">
            <v>3.2701257599095923E-2</v>
          </cell>
          <cell r="H341">
            <v>204501.39499999999</v>
          </cell>
          <cell r="I341">
            <v>2.9594655213942216E-2</v>
          </cell>
        </row>
        <row r="342">
          <cell r="B342">
            <v>2105.0500000000002</v>
          </cell>
          <cell r="C342">
            <v>1.8736705527270096E-3</v>
          </cell>
          <cell r="D342">
            <v>2152.44</v>
          </cell>
          <cell r="E342">
            <v>1.8868479653264595E-3</v>
          </cell>
          <cell r="F342">
            <v>3373.53</v>
          </cell>
          <cell r="G342">
            <v>3.0746336609305193E-3</v>
          </cell>
          <cell r="H342">
            <v>7631.02</v>
          </cell>
          <cell r="I342">
            <v>2.2701483017955903E-3</v>
          </cell>
        </row>
        <row r="343">
          <cell r="B343">
            <v>6254.34</v>
          </cell>
          <cell r="C343">
            <v>9.6046747130033805E-2</v>
          </cell>
          <cell r="D343">
            <v>11341.97</v>
          </cell>
          <cell r="E343">
            <v>0.10285265989225977</v>
          </cell>
          <cell r="F343">
            <v>6953.31</v>
          </cell>
          <cell r="G343">
            <v>8.4490501670274679E-2</v>
          </cell>
          <cell r="H343">
            <v>24549.62</v>
          </cell>
          <cell r="I343">
            <v>9.5268564649713131E-2</v>
          </cell>
        </row>
        <row r="344">
          <cell r="B344">
            <v>327.03499999999997</v>
          </cell>
          <cell r="C344">
            <v>5.1455588902830932E-2</v>
          </cell>
          <cell r="D344">
            <v>320.82299999999998</v>
          </cell>
          <cell r="E344">
            <v>4.1406464366019295E-2</v>
          </cell>
          <cell r="F344">
            <v>607.30700000000002</v>
          </cell>
          <cell r="G344">
            <v>6.1158947179943413E-2</v>
          </cell>
          <cell r="H344">
            <v>1255.165</v>
          </cell>
          <cell r="I344">
            <v>5.2225011027182522E-2</v>
          </cell>
        </row>
        <row r="345">
          <cell r="B345">
            <v>267</v>
          </cell>
          <cell r="C345">
            <v>3.2837988066896515E-2</v>
          </cell>
          <cell r="D345">
            <v>356.22</v>
          </cell>
          <cell r="E345">
            <v>1.9100450395719597E-2</v>
          </cell>
          <cell r="F345">
            <v>548.65</v>
          </cell>
          <cell r="G345">
            <v>4.5745787660502135E-2</v>
          </cell>
          <cell r="H345">
            <v>1171.8699999999999</v>
          </cell>
          <cell r="I345">
            <v>3.0223007351066252E-2</v>
          </cell>
        </row>
        <row r="346">
          <cell r="B346">
            <v>394.06</v>
          </cell>
          <cell r="C346">
            <v>4.6518342966712437E-2</v>
          </cell>
          <cell r="D346">
            <v>387.32</v>
          </cell>
          <cell r="E346">
            <v>4.6503418839335557E-2</v>
          </cell>
          <cell r="F346">
            <v>558.61</v>
          </cell>
          <cell r="G346">
            <v>5.1328767366220711E-2</v>
          </cell>
          <cell r="H346">
            <v>1339.99</v>
          </cell>
          <cell r="I346">
            <v>4.8404975519542787E-2</v>
          </cell>
        </row>
        <row r="347">
          <cell r="B347">
            <v>28281.065999999995</v>
          </cell>
          <cell r="C347">
            <v>4.5617799418912107E-2</v>
          </cell>
          <cell r="D347">
            <v>27084.248000000003</v>
          </cell>
          <cell r="E347">
            <v>4.715054897514831E-2</v>
          </cell>
          <cell r="F347">
            <v>41262.433999999994</v>
          </cell>
          <cell r="G347">
            <v>4.7960295996879704E-2</v>
          </cell>
          <cell r="H347">
            <v>96627.747999999992</v>
          </cell>
          <cell r="I347">
            <v>4.7027137611794535E-2</v>
          </cell>
        </row>
        <row r="348">
          <cell r="B348">
            <v>17362.78</v>
          </cell>
          <cell r="C348">
            <v>5.5943026253199843E-2</v>
          </cell>
          <cell r="D348">
            <v>15841.311000000002</v>
          </cell>
          <cell r="E348">
            <v>5.3349017230104427E-2</v>
          </cell>
          <cell r="F348">
            <v>24502.601000000002</v>
          </cell>
          <cell r="G348">
            <v>5.4364574145170201E-2</v>
          </cell>
          <cell r="H348">
            <v>57706.692000000003</v>
          </cell>
          <cell r="I348">
            <v>5.4542587537962518E-2</v>
          </cell>
        </row>
        <row r="349">
          <cell r="B349">
            <v>4066.3100000000004</v>
          </cell>
          <cell r="C349">
            <v>0.17464676240496629</v>
          </cell>
          <cell r="D349">
            <v>4063.24</v>
          </cell>
          <cell r="E349">
            <v>0.18256754150728713</v>
          </cell>
          <cell r="F349">
            <v>6089.74</v>
          </cell>
          <cell r="G349">
            <v>0.14443616898700198</v>
          </cell>
          <cell r="H349">
            <v>14219.29</v>
          </cell>
          <cell r="I349">
            <v>0.1621331724843304</v>
          </cell>
        </row>
        <row r="353">
          <cell r="L353">
            <v>1.893955040760277E-2</v>
          </cell>
        </row>
        <row r="354">
          <cell r="L354">
            <v>2.4039222603532005E-2</v>
          </cell>
        </row>
        <row r="355">
          <cell r="L355">
            <v>3.6523009693571605E-2</v>
          </cell>
        </row>
        <row r="357">
          <cell r="B357">
            <v>1136.3594999999989</v>
          </cell>
          <cell r="C357">
            <v>1.8966784636627272E-2</v>
          </cell>
          <cell r="D357">
            <v>1136.3594999999989</v>
          </cell>
          <cell r="E357">
            <v>1.8964324562818879E-2</v>
          </cell>
          <cell r="F357">
            <v>1133.1834999999987</v>
          </cell>
          <cell r="G357">
            <v>1.893955040760277E-2</v>
          </cell>
          <cell r="H357">
            <v>1133.1834999999987</v>
          </cell>
          <cell r="I357">
            <v>1.893955040760277E-2</v>
          </cell>
        </row>
        <row r="358">
          <cell r="B358">
            <v>182601.68599999999</v>
          </cell>
          <cell r="C358">
            <v>2.3168971678642788E-2</v>
          </cell>
          <cell r="D358">
            <v>177912.16400000008</v>
          </cell>
          <cell r="E358">
            <v>2.3059281722354174E-2</v>
          </cell>
          <cell r="F358">
            <v>222259.68300000002</v>
          </cell>
          <cell r="G358">
            <v>2.5706995746896156E-2</v>
          </cell>
          <cell r="H358">
            <v>582773.53300000005</v>
          </cell>
          <cell r="I358">
            <v>2.4039222603532005E-2</v>
          </cell>
        </row>
        <row r="359">
          <cell r="B359">
            <v>108944.05100000001</v>
          </cell>
          <cell r="C359">
            <v>3.6373873039262074E-2</v>
          </cell>
          <cell r="D359">
            <v>106042.67400000001</v>
          </cell>
          <cell r="E359">
            <v>3.604005377906723E-2</v>
          </cell>
          <cell r="F359">
            <v>134152.10200000001</v>
          </cell>
          <cell r="G359">
            <v>3.7038674449074459E-2</v>
          </cell>
          <cell r="H359">
            <v>349138.82700000005</v>
          </cell>
          <cell r="I359">
            <v>3.6523009693571605E-2</v>
          </cell>
        </row>
        <row r="360">
          <cell r="B360">
            <v>6669.51</v>
          </cell>
          <cell r="C360">
            <v>2.9107617051101715E-2</v>
          </cell>
          <cell r="D360">
            <v>140</v>
          </cell>
          <cell r="E360">
            <v>6.5918474714296972E-4</v>
          </cell>
          <cell r="F360">
            <v>33904.22</v>
          </cell>
          <cell r="G360">
            <v>0.10903717311488149</v>
          </cell>
          <cell r="H360">
            <v>40713.730000000003</v>
          </cell>
          <cell r="I360">
            <v>5.4107629517535102E-2</v>
          </cell>
        </row>
        <row r="361">
          <cell r="B361">
            <v>4211.8899999999994</v>
          </cell>
          <cell r="C361">
            <v>0.16181184517459826</v>
          </cell>
          <cell r="D361">
            <v>2666.748</v>
          </cell>
          <cell r="E361">
            <v>0.11623701690281676</v>
          </cell>
          <cell r="F361">
            <v>3785.2579999999998</v>
          </cell>
          <cell r="G361">
            <v>0.12230036706348951</v>
          </cell>
          <cell r="H361">
            <v>10663.895999999999</v>
          </cell>
          <cell r="I361">
            <v>0.133428146984649</v>
          </cell>
        </row>
        <row r="362">
          <cell r="B362">
            <v>0</v>
          </cell>
          <cell r="C362">
            <v>0</v>
          </cell>
          <cell r="D362">
            <v>0</v>
          </cell>
          <cell r="E362">
            <v>0</v>
          </cell>
          <cell r="F362">
            <v>0</v>
          </cell>
          <cell r="G362">
            <v>0</v>
          </cell>
          <cell r="H362">
            <v>0</v>
          </cell>
          <cell r="I362">
            <v>0</v>
          </cell>
        </row>
        <row r="363">
          <cell r="B363">
            <v>0</v>
          </cell>
          <cell r="C363">
            <v>0</v>
          </cell>
          <cell r="D363">
            <v>0</v>
          </cell>
          <cell r="E363">
            <v>0</v>
          </cell>
          <cell r="F363">
            <v>0</v>
          </cell>
          <cell r="G363">
            <v>0</v>
          </cell>
          <cell r="H363">
            <v>0</v>
          </cell>
          <cell r="I363">
            <v>0</v>
          </cell>
        </row>
        <row r="364">
          <cell r="B364">
            <v>0</v>
          </cell>
          <cell r="C364">
            <v>0</v>
          </cell>
          <cell r="D364">
            <v>0</v>
          </cell>
          <cell r="E364">
            <v>0</v>
          </cell>
          <cell r="F364">
            <v>0</v>
          </cell>
          <cell r="G364">
            <v>0</v>
          </cell>
          <cell r="H364">
            <v>0</v>
          </cell>
          <cell r="I364">
            <v>0</v>
          </cell>
        </row>
        <row r="365">
          <cell r="B365">
            <v>0</v>
          </cell>
          <cell r="C365">
            <v>0</v>
          </cell>
          <cell r="D365">
            <v>0</v>
          </cell>
          <cell r="E365">
            <v>0</v>
          </cell>
          <cell r="F365">
            <v>0</v>
          </cell>
          <cell r="G365">
            <v>0</v>
          </cell>
          <cell r="H365">
            <v>0</v>
          </cell>
          <cell r="I365">
            <v>0</v>
          </cell>
        </row>
        <row r="366">
          <cell r="B366">
            <v>60284.08</v>
          </cell>
          <cell r="C366">
            <v>5.4190813843670985E-2</v>
          </cell>
          <cell r="D366">
            <v>67675.63</v>
          </cell>
          <cell r="E366">
            <v>5.8517960796118991E-2</v>
          </cell>
          <cell r="F366">
            <v>56210.32</v>
          </cell>
          <cell r="G366">
            <v>3.3989804483304069E-2</v>
          </cell>
          <cell r="H366">
            <v>184170.03</v>
          </cell>
          <cell r="I366">
            <v>4.6950113537309622E-2</v>
          </cell>
        </row>
        <row r="367">
          <cell r="B367">
            <v>0</v>
          </cell>
          <cell r="C367">
            <v>0</v>
          </cell>
          <cell r="D367">
            <v>0</v>
          </cell>
          <cell r="E367">
            <v>0</v>
          </cell>
          <cell r="F367">
            <v>0</v>
          </cell>
          <cell r="G367">
            <v>0</v>
          </cell>
          <cell r="H367">
            <v>0</v>
          </cell>
          <cell r="I367">
            <v>0</v>
          </cell>
        </row>
        <row r="368">
          <cell r="B368">
            <v>0</v>
          </cell>
          <cell r="C368">
            <v>0</v>
          </cell>
          <cell r="D368">
            <v>0</v>
          </cell>
          <cell r="E368">
            <v>0</v>
          </cell>
          <cell r="F368">
            <v>0</v>
          </cell>
          <cell r="G368">
            <v>0</v>
          </cell>
          <cell r="H368">
            <v>0</v>
          </cell>
          <cell r="I368">
            <v>0</v>
          </cell>
        </row>
        <row r="369">
          <cell r="B369">
            <v>0</v>
          </cell>
          <cell r="C369">
            <v>0</v>
          </cell>
          <cell r="D369">
            <v>0</v>
          </cell>
          <cell r="E369">
            <v>0</v>
          </cell>
          <cell r="F369">
            <v>0</v>
          </cell>
          <cell r="G369">
            <v>0</v>
          </cell>
          <cell r="H369">
            <v>0</v>
          </cell>
          <cell r="I369">
            <v>0</v>
          </cell>
        </row>
        <row r="370">
          <cell r="B370">
            <v>0</v>
          </cell>
          <cell r="C370">
            <v>0</v>
          </cell>
          <cell r="D370">
            <v>0</v>
          </cell>
          <cell r="E370">
            <v>0</v>
          </cell>
          <cell r="F370">
            <v>0</v>
          </cell>
          <cell r="G370">
            <v>0</v>
          </cell>
          <cell r="H370">
            <v>0</v>
          </cell>
          <cell r="I370">
            <v>0</v>
          </cell>
        </row>
        <row r="371">
          <cell r="B371">
            <v>0</v>
          </cell>
          <cell r="C371">
            <v>0</v>
          </cell>
          <cell r="D371">
            <v>0</v>
          </cell>
          <cell r="E371">
            <v>0</v>
          </cell>
          <cell r="F371">
            <v>0</v>
          </cell>
          <cell r="G371">
            <v>0</v>
          </cell>
          <cell r="H371">
            <v>0</v>
          </cell>
          <cell r="I371">
            <v>0</v>
          </cell>
        </row>
        <row r="372">
          <cell r="B372">
            <v>0</v>
          </cell>
          <cell r="C372">
            <v>0</v>
          </cell>
          <cell r="D372">
            <v>0</v>
          </cell>
          <cell r="E372">
            <v>0</v>
          </cell>
          <cell r="F372">
            <v>0</v>
          </cell>
          <cell r="G372">
            <v>0</v>
          </cell>
          <cell r="H372">
            <v>0</v>
          </cell>
          <cell r="I372">
            <v>0</v>
          </cell>
        </row>
        <row r="373">
          <cell r="B373">
            <v>0</v>
          </cell>
          <cell r="C373">
            <v>0</v>
          </cell>
          <cell r="D373">
            <v>0</v>
          </cell>
          <cell r="E373">
            <v>0</v>
          </cell>
          <cell r="F373">
            <v>0</v>
          </cell>
          <cell r="G373">
            <v>0</v>
          </cell>
          <cell r="H373">
            <v>0</v>
          </cell>
          <cell r="I373">
            <v>0</v>
          </cell>
        </row>
        <row r="374">
          <cell r="B374">
            <v>0</v>
          </cell>
          <cell r="C374">
            <v>0</v>
          </cell>
          <cell r="D374">
            <v>0</v>
          </cell>
          <cell r="E374">
            <v>0</v>
          </cell>
          <cell r="F374">
            <v>0</v>
          </cell>
          <cell r="G374">
            <v>0</v>
          </cell>
          <cell r="H374">
            <v>0</v>
          </cell>
          <cell r="I374">
            <v>0</v>
          </cell>
        </row>
        <row r="375">
          <cell r="B375">
            <v>37778.571000000004</v>
          </cell>
          <cell r="C375">
            <v>4.6107929840422932E-2</v>
          </cell>
          <cell r="D375">
            <v>35560.296000000002</v>
          </cell>
          <cell r="E375">
            <v>4.7778472410443633E-2</v>
          </cell>
          <cell r="F375">
            <v>40252.303999999996</v>
          </cell>
          <cell r="G375">
            <v>4.8986167275799866E-2</v>
          </cell>
          <cell r="H375">
            <v>113591.171</v>
          </cell>
          <cell r="I375">
            <v>4.7620679565728949E-2</v>
          </cell>
        </row>
        <row r="376">
          <cell r="B376">
            <v>60751.010999999991</v>
          </cell>
          <cell r="C376">
            <v>2.8058304165437233E-2</v>
          </cell>
          <cell r="D376">
            <v>51231.553</v>
          </cell>
          <cell r="E376">
            <v>2.3507458519103904E-2</v>
          </cell>
          <cell r="F376">
            <v>70328.792000000001</v>
          </cell>
          <cell r="G376">
            <v>2.741292737046409E-2</v>
          </cell>
          <cell r="H376">
            <v>182311.35599999997</v>
          </cell>
          <cell r="I376">
            <v>2.6383398129906522E-2</v>
          </cell>
        </row>
        <row r="377">
          <cell r="B377">
            <v>36431.428999999996</v>
          </cell>
          <cell r="C377">
            <v>3.2427018698398993E-2</v>
          </cell>
          <cell r="D377">
            <v>30881.034</v>
          </cell>
          <cell r="E377">
            <v>2.7070587877049863E-2</v>
          </cell>
          <cell r="F377">
            <v>38959.784</v>
          </cell>
          <cell r="G377">
            <v>3.550792887835065E-2</v>
          </cell>
          <cell r="H377">
            <v>106272.24699999999</v>
          </cell>
          <cell r="I377">
            <v>3.1614877310641491E-2</v>
          </cell>
        </row>
        <row r="378">
          <cell r="B378">
            <v>441.34</v>
          </cell>
          <cell r="C378">
            <v>6.7775770710209416E-3</v>
          </cell>
          <cell r="D378">
            <v>521.05999999999995</v>
          </cell>
          <cell r="E378">
            <v>4.7251409555360202E-3</v>
          </cell>
          <cell r="F378">
            <v>607.27</v>
          </cell>
          <cell r="G378">
            <v>7.3790104208366529E-3</v>
          </cell>
          <cell r="H378">
            <v>1569.6699999999998</v>
          </cell>
          <cell r="I378">
            <v>6.0913451154728741E-3</v>
          </cell>
        </row>
        <row r="379">
          <cell r="B379">
            <v>93.2</v>
          </cell>
          <cell r="C379">
            <v>1.4664060072297593E-2</v>
          </cell>
          <cell r="D379">
            <v>71.900000000000006</v>
          </cell>
          <cell r="E379">
            <v>9.2796488653144795E-3</v>
          </cell>
          <cell r="F379">
            <v>87.6</v>
          </cell>
          <cell r="G379">
            <v>8.8217718105719888E-3</v>
          </cell>
          <cell r="H379">
            <v>252.70000000000002</v>
          </cell>
          <cell r="I379">
            <v>1.051436288182751E-2</v>
          </cell>
        </row>
        <row r="380">
          <cell r="B380">
            <v>7</v>
          </cell>
          <cell r="C380">
            <v>8.6092103546170644E-4</v>
          </cell>
          <cell r="D380">
            <v>7</v>
          </cell>
          <cell r="E380">
            <v>3.7533870296456456E-4</v>
          </cell>
          <cell r="F380">
            <v>32</v>
          </cell>
          <cell r="G380">
            <v>2.6681221272871016E-3</v>
          </cell>
          <cell r="H380">
            <v>46</v>
          </cell>
          <cell r="I380">
            <v>1.1863588436849203E-3</v>
          </cell>
        </row>
        <row r="381">
          <cell r="B381">
            <v>0</v>
          </cell>
          <cell r="C381">
            <v>0</v>
          </cell>
          <cell r="D381">
            <v>0</v>
          </cell>
          <cell r="E381">
            <v>0</v>
          </cell>
          <cell r="F381">
            <v>0</v>
          </cell>
          <cell r="G381">
            <v>0</v>
          </cell>
          <cell r="H381">
            <v>0</v>
          </cell>
          <cell r="I381">
            <v>0</v>
          </cell>
        </row>
        <row r="382">
          <cell r="B382">
            <v>16156.959999999997</v>
          </cell>
          <cell r="C382">
            <v>2.6061427829466757E-2</v>
          </cell>
          <cell r="D382">
            <v>13265.87</v>
          </cell>
          <cell r="E382">
            <v>2.3094348166245959E-2</v>
          </cell>
          <cell r="F382">
            <v>20054.46</v>
          </cell>
          <cell r="G382">
            <v>2.3309769793453873E-2</v>
          </cell>
          <cell r="H382">
            <v>49477.289999999994</v>
          </cell>
          <cell r="I382">
            <v>2.4079784261231731E-2</v>
          </cell>
        </row>
        <row r="383">
          <cell r="B383">
            <v>7043.2129999999997</v>
          </cell>
          <cell r="C383">
            <v>2.2693292765667616E-2</v>
          </cell>
          <cell r="D383">
            <v>6084.99</v>
          </cell>
          <cell r="E383">
            <v>2.0492510774835059E-2</v>
          </cell>
          <cell r="F383">
            <v>9637.51</v>
          </cell>
          <cell r="G383">
            <v>2.1383000399419604E-2</v>
          </cell>
          <cell r="H383">
            <v>22765.713</v>
          </cell>
          <cell r="I383">
            <v>2.1517450595966083E-2</v>
          </cell>
        </row>
        <row r="384">
          <cell r="B384">
            <v>577.86900000000003</v>
          </cell>
          <cell r="C384">
            <v>2.4819295613023963E-2</v>
          </cell>
          <cell r="D384">
            <v>399.69900000000001</v>
          </cell>
          <cell r="E384">
            <v>1.7959082843474951E-2</v>
          </cell>
          <cell r="F384">
            <v>950.16799999999989</v>
          </cell>
          <cell r="G384">
            <v>2.2536040260182157E-2</v>
          </cell>
          <cell r="H384">
            <v>1927.7359999999999</v>
          </cell>
          <cell r="I384">
            <v>2.1980700400108098E-2</v>
          </cell>
        </row>
        <row r="388">
          <cell r="L388">
            <v>9.8205806632815119E-3</v>
          </cell>
        </row>
        <row r="389">
          <cell r="L389">
            <v>1.3422036967752604E-2</v>
          </cell>
        </row>
        <row r="390">
          <cell r="L390">
            <v>2.0978986586266048E-2</v>
          </cell>
        </row>
        <row r="392">
          <cell r="B392">
            <v>604.09300000000053</v>
          </cell>
          <cell r="C392">
            <v>1.0082814313158909E-2</v>
          </cell>
          <cell r="D392">
            <v>604.06100000000049</v>
          </cell>
          <cell r="E392">
            <v>1.0080972491311908E-2</v>
          </cell>
          <cell r="F392">
            <v>587.58100000000047</v>
          </cell>
          <cell r="G392">
            <v>9.8205806632815119E-3</v>
          </cell>
          <cell r="H392">
            <v>587.58100000000047</v>
          </cell>
          <cell r="I392">
            <v>9.8205806632815119E-3</v>
          </cell>
        </row>
        <row r="393">
          <cell r="B393">
            <v>105430.83700000004</v>
          </cell>
          <cell r="C393">
            <v>1.3377335828698784E-2</v>
          </cell>
          <cell r="D393">
            <v>109575.47599999998</v>
          </cell>
          <cell r="E393">
            <v>1.4202130501571871E-2</v>
          </cell>
          <cell r="F393">
            <v>110378.91399999999</v>
          </cell>
          <cell r="G393">
            <v>1.2766644109471785E-2</v>
          </cell>
          <cell r="H393">
            <v>325385.22700000001</v>
          </cell>
          <cell r="I393">
            <v>1.3422036967752604E-2</v>
          </cell>
        </row>
        <row r="394">
          <cell r="B394">
            <v>64506.763397267263</v>
          </cell>
          <cell r="C394">
            <v>2.1537301031571858E-2</v>
          </cell>
          <cell r="D394">
            <v>62882.368378963831</v>
          </cell>
          <cell r="E394">
            <v>2.1371433335724568E-2</v>
          </cell>
          <cell r="F394">
            <v>73157.833816992148</v>
          </cell>
          <cell r="G394">
            <v>2.0198484777726865E-2</v>
          </cell>
          <cell r="H394">
            <v>200546.96559322323</v>
          </cell>
          <cell r="I394">
            <v>2.0978986586266048E-2</v>
          </cell>
        </row>
        <row r="395">
          <cell r="B395">
            <v>0</v>
          </cell>
          <cell r="C395">
            <v>0</v>
          </cell>
          <cell r="D395">
            <v>0</v>
          </cell>
          <cell r="E395">
            <v>0</v>
          </cell>
          <cell r="F395">
            <v>3.58</v>
          </cell>
          <cell r="G395">
            <v>1.1513406878296441E-5</v>
          </cell>
          <cell r="H395">
            <v>3.58</v>
          </cell>
          <cell r="I395">
            <v>4.757739309878404E-6</v>
          </cell>
        </row>
        <row r="396">
          <cell r="B396">
            <v>949.81</v>
          </cell>
          <cell r="C396">
            <v>3.6489677713635732E-2</v>
          </cell>
          <cell r="D396">
            <v>965.53</v>
          </cell>
          <cell r="E396">
            <v>4.2085089003601639E-2</v>
          </cell>
          <cell r="F396">
            <v>1115.23</v>
          </cell>
          <cell r="G396">
            <v>3.6032692714793924E-2</v>
          </cell>
          <cell r="H396">
            <v>3030.5699999999997</v>
          </cell>
          <cell r="I396">
            <v>3.7918912506955033E-2</v>
          </cell>
        </row>
        <row r="397">
          <cell r="B397">
            <v>0</v>
          </cell>
          <cell r="C397">
            <v>0</v>
          </cell>
          <cell r="D397">
            <v>0</v>
          </cell>
          <cell r="E397">
            <v>0</v>
          </cell>
          <cell r="F397">
            <v>0</v>
          </cell>
          <cell r="G397">
            <v>0</v>
          </cell>
          <cell r="H397">
            <v>0</v>
          </cell>
          <cell r="I397">
            <v>0</v>
          </cell>
        </row>
        <row r="398">
          <cell r="B398">
            <v>0</v>
          </cell>
          <cell r="C398">
            <v>0</v>
          </cell>
          <cell r="D398">
            <v>0</v>
          </cell>
          <cell r="E398">
            <v>0</v>
          </cell>
          <cell r="F398">
            <v>0</v>
          </cell>
          <cell r="G398">
            <v>0</v>
          </cell>
          <cell r="H398">
            <v>0</v>
          </cell>
          <cell r="I398">
            <v>0</v>
          </cell>
        </row>
        <row r="399">
          <cell r="B399">
            <v>0</v>
          </cell>
          <cell r="C399">
            <v>0</v>
          </cell>
          <cell r="D399">
            <v>0</v>
          </cell>
          <cell r="E399">
            <v>0</v>
          </cell>
          <cell r="F399">
            <v>0</v>
          </cell>
          <cell r="G399">
            <v>0</v>
          </cell>
          <cell r="H399">
            <v>0</v>
          </cell>
          <cell r="I399">
            <v>0</v>
          </cell>
        </row>
        <row r="400">
          <cell r="B400">
            <v>0</v>
          </cell>
          <cell r="C400">
            <v>0</v>
          </cell>
          <cell r="D400">
            <v>0</v>
          </cell>
          <cell r="E400">
            <v>0</v>
          </cell>
          <cell r="F400">
            <v>0</v>
          </cell>
          <cell r="G400">
            <v>0</v>
          </cell>
          <cell r="H400">
            <v>0</v>
          </cell>
          <cell r="I400">
            <v>0</v>
          </cell>
        </row>
        <row r="401">
          <cell r="B401">
            <v>2346.6800000000003</v>
          </cell>
          <cell r="C401">
            <v>2.1094872648079865E-3</v>
          </cell>
          <cell r="D401">
            <v>2607.4479999999999</v>
          </cell>
          <cell r="E401">
            <v>2.2546157286148479E-3</v>
          </cell>
          <cell r="F401">
            <v>2653.35</v>
          </cell>
          <cell r="G401">
            <v>1.604453554539004E-3</v>
          </cell>
          <cell r="H401">
            <v>7607.478000000001</v>
          </cell>
          <cell r="I401">
            <v>1.9393598178410743E-3</v>
          </cell>
        </row>
        <row r="402">
          <cell r="B402">
            <v>0</v>
          </cell>
          <cell r="C402">
            <v>0</v>
          </cell>
          <cell r="D402">
            <v>0</v>
          </cell>
          <cell r="E402">
            <v>0</v>
          </cell>
          <cell r="F402">
            <v>0</v>
          </cell>
          <cell r="G402">
            <v>0</v>
          </cell>
          <cell r="H402">
            <v>0</v>
          </cell>
          <cell r="I402">
            <v>0</v>
          </cell>
        </row>
        <row r="403">
          <cell r="B403">
            <v>0</v>
          </cell>
          <cell r="C403">
            <v>0</v>
          </cell>
          <cell r="D403">
            <v>0</v>
          </cell>
          <cell r="E403">
            <v>0</v>
          </cell>
          <cell r="F403">
            <v>0</v>
          </cell>
          <cell r="G403">
            <v>0</v>
          </cell>
          <cell r="H403">
            <v>0</v>
          </cell>
          <cell r="I403">
            <v>0</v>
          </cell>
        </row>
        <row r="404">
          <cell r="B404">
            <v>88.3</v>
          </cell>
          <cell r="C404">
            <v>1.6706303933644001E-3</v>
          </cell>
          <cell r="D404">
            <v>107.8</v>
          </cell>
          <cell r="E404">
            <v>2.150130616445838E-3</v>
          </cell>
          <cell r="F404">
            <v>149.30000000000001</v>
          </cell>
          <cell r="G404">
            <v>2.7703233976819654E-3</v>
          </cell>
          <cell r="H404">
            <v>345.4</v>
          </cell>
          <cell r="I404">
            <v>2.2016349032282019E-3</v>
          </cell>
        </row>
        <row r="405">
          <cell r="B405">
            <v>0</v>
          </cell>
          <cell r="C405">
            <v>0</v>
          </cell>
          <cell r="D405">
            <v>0</v>
          </cell>
          <cell r="E405">
            <v>0</v>
          </cell>
          <cell r="F405">
            <v>0</v>
          </cell>
          <cell r="G405">
            <v>0</v>
          </cell>
          <cell r="H405">
            <v>0</v>
          </cell>
          <cell r="I405">
            <v>0</v>
          </cell>
        </row>
        <row r="406">
          <cell r="B406">
            <v>32035</v>
          </cell>
          <cell r="C406">
            <v>0.14963613452706551</v>
          </cell>
          <cell r="D406">
            <v>31823</v>
          </cell>
          <cell r="E406">
            <v>0.15540357338169383</v>
          </cell>
          <cell r="F406">
            <v>11213</v>
          </cell>
          <cell r="G406">
            <v>6.0291496940116471E-2</v>
          </cell>
          <cell r="H406">
            <v>75071</v>
          </cell>
          <cell r="I406">
            <v>0.1241166536039225</v>
          </cell>
        </row>
        <row r="407">
          <cell r="B407">
            <v>0</v>
          </cell>
          <cell r="C407">
            <v>0</v>
          </cell>
          <cell r="D407">
            <v>0</v>
          </cell>
          <cell r="E407">
            <v>0</v>
          </cell>
          <cell r="F407">
            <v>0</v>
          </cell>
          <cell r="G407">
            <v>0</v>
          </cell>
          <cell r="H407">
            <v>0</v>
          </cell>
          <cell r="I407">
            <v>0</v>
          </cell>
        </row>
        <row r="408">
          <cell r="B408">
            <v>0</v>
          </cell>
          <cell r="C408">
            <v>0</v>
          </cell>
          <cell r="D408">
            <v>0</v>
          </cell>
          <cell r="E408">
            <v>0</v>
          </cell>
          <cell r="F408">
            <v>0</v>
          </cell>
          <cell r="G408">
            <v>0</v>
          </cell>
          <cell r="H408">
            <v>0</v>
          </cell>
          <cell r="I408">
            <v>0</v>
          </cell>
        </row>
        <row r="409">
          <cell r="B409">
            <v>0</v>
          </cell>
          <cell r="C409">
            <v>0</v>
          </cell>
          <cell r="D409">
            <v>0</v>
          </cell>
          <cell r="E409">
            <v>0</v>
          </cell>
          <cell r="F409">
            <v>0</v>
          </cell>
          <cell r="G409">
            <v>0</v>
          </cell>
          <cell r="H409">
            <v>0</v>
          </cell>
          <cell r="I409">
            <v>0</v>
          </cell>
        </row>
        <row r="410">
          <cell r="B410">
            <v>29086.973397267258</v>
          </cell>
          <cell r="C410">
            <v>3.5500022715826043E-2</v>
          </cell>
          <cell r="D410">
            <v>27378.590378963832</v>
          </cell>
          <cell r="E410">
            <v>3.6785611263139117E-2</v>
          </cell>
          <cell r="F410">
            <v>58023.373816992149</v>
          </cell>
          <cell r="G410">
            <v>7.0613167775574887E-2</v>
          </cell>
          <cell r="H410">
            <v>114488.93759322324</v>
          </cell>
          <cell r="I410">
            <v>4.7997049092377279E-2</v>
          </cell>
        </row>
        <row r="411">
          <cell r="B411">
            <v>39819.280000000006</v>
          </cell>
          <cell r="C411">
            <v>1.8390829247083837E-2</v>
          </cell>
          <cell r="D411">
            <v>39324.197999999989</v>
          </cell>
          <cell r="E411">
            <v>1.8043801117682855E-2</v>
          </cell>
          <cell r="F411">
            <v>55867</v>
          </cell>
          <cell r="G411">
            <v>2.1775974957819799E-2</v>
          </cell>
          <cell r="H411">
            <v>135010.478</v>
          </cell>
          <cell r="I411">
            <v>1.9538197021489907E-2</v>
          </cell>
        </row>
        <row r="412">
          <cell r="B412">
            <v>3507.2170000000001</v>
          </cell>
          <cell r="C412">
            <v>3.1217164508793448E-3</v>
          </cell>
          <cell r="D412">
            <v>4862.6639999999998</v>
          </cell>
          <cell r="E412">
            <v>4.2626543246112418E-3</v>
          </cell>
          <cell r="F412">
            <v>3716.8649999999998</v>
          </cell>
          <cell r="G412">
            <v>3.3875490190199914E-3</v>
          </cell>
          <cell r="H412">
            <v>12086.745999999999</v>
          </cell>
          <cell r="I412">
            <v>3.5956799885381819E-3</v>
          </cell>
        </row>
        <row r="413">
          <cell r="B413">
            <v>51</v>
          </cell>
          <cell r="C413">
            <v>7.8319760416474386E-4</v>
          </cell>
          <cell r="D413">
            <v>47</v>
          </cell>
          <cell r="E413">
            <v>4.2621123269909981E-4</v>
          </cell>
          <cell r="F413">
            <v>157</v>
          </cell>
          <cell r="G413">
            <v>1.9077257827183206E-3</v>
          </cell>
          <cell r="H413">
            <v>255</v>
          </cell>
          <cell r="I413">
            <v>9.8956659963277821E-4</v>
          </cell>
        </row>
        <row r="414">
          <cell r="B414">
            <v>0</v>
          </cell>
          <cell r="C414">
            <v>0</v>
          </cell>
          <cell r="D414">
            <v>0</v>
          </cell>
          <cell r="E414">
            <v>0</v>
          </cell>
          <cell r="F414">
            <v>39</v>
          </cell>
          <cell r="G414">
            <v>3.9275011485423233E-3</v>
          </cell>
          <cell r="H414">
            <v>39</v>
          </cell>
          <cell r="I414">
            <v>1.6227152844925715E-3</v>
          </cell>
        </row>
        <row r="415">
          <cell r="B415">
            <v>0</v>
          </cell>
          <cell r="C415">
            <v>0</v>
          </cell>
          <cell r="D415">
            <v>0</v>
          </cell>
          <cell r="E415">
            <v>0</v>
          </cell>
          <cell r="F415">
            <v>0</v>
          </cell>
          <cell r="G415">
            <v>0</v>
          </cell>
          <cell r="H415">
            <v>0</v>
          </cell>
          <cell r="I415">
            <v>0</v>
          </cell>
        </row>
        <row r="416">
          <cell r="B416">
            <v>949.81</v>
          </cell>
          <cell r="C416">
            <v>0.11212400987974709</v>
          </cell>
          <cell r="D416">
            <v>965.53</v>
          </cell>
          <cell r="E416">
            <v>0.11592596817087591</v>
          </cell>
          <cell r="F416">
            <v>1115.23</v>
          </cell>
          <cell r="G416">
            <v>0.10247468042074136</v>
          </cell>
          <cell r="H416">
            <v>3030.5699999999997</v>
          </cell>
          <cell r="I416">
            <v>0.10947444880951407</v>
          </cell>
        </row>
        <row r="417">
          <cell r="B417">
            <v>25485.922000000006</v>
          </cell>
          <cell r="C417">
            <v>4.1109188663611185E-2</v>
          </cell>
          <cell r="D417">
            <v>23968.288999999997</v>
          </cell>
          <cell r="E417">
            <v>4.1726024083999239E-2</v>
          </cell>
          <cell r="F417">
            <v>36085.879999999997</v>
          </cell>
          <cell r="G417">
            <v>4.194346572254757E-2</v>
          </cell>
          <cell r="H417">
            <v>85540.091</v>
          </cell>
          <cell r="I417">
            <v>4.1630957090942736E-2</v>
          </cell>
        </row>
        <row r="418">
          <cell r="B418">
            <v>9668.7009999999991</v>
          </cell>
          <cell r="C418">
            <v>3.1152637646583065E-2</v>
          </cell>
          <cell r="D418">
            <v>9359.125</v>
          </cell>
          <cell r="E418">
            <v>3.1518863614488794E-2</v>
          </cell>
          <cell r="F418">
            <v>14394.115000000002</v>
          </cell>
          <cell r="G418">
            <v>3.1936606737040144E-2</v>
          </cell>
          <cell r="H418">
            <v>33421.941000000006</v>
          </cell>
          <cell r="I418">
            <v>3.1589389020620327E-2</v>
          </cell>
        </row>
        <row r="419">
          <cell r="B419">
            <v>156.63</v>
          </cell>
          <cell r="C419">
            <v>6.7272102706114065E-3</v>
          </cell>
          <cell r="D419">
            <v>121.59</v>
          </cell>
          <cell r="E419">
            <v>5.4632232828656559E-3</v>
          </cell>
          <cell r="F419">
            <v>358.90999999999997</v>
          </cell>
          <cell r="G419">
            <v>8.5126106223130833E-3</v>
          </cell>
          <cell r="H419">
            <v>637.13</v>
          </cell>
          <cell r="I419">
            <v>7.2647725860392051E-3</v>
          </cell>
        </row>
        <row r="423">
          <cell r="L423">
            <v>0.12687183190479734</v>
          </cell>
        </row>
        <row r="424">
          <cell r="L424">
            <v>0.21717967617065781</v>
          </cell>
        </row>
        <row r="425">
          <cell r="L425">
            <v>0.15310544217798333</v>
          </cell>
        </row>
        <row r="427">
          <cell r="B427">
            <v>7581.0569999999989</v>
          </cell>
          <cell r="C427">
            <v>0.12653414296883669</v>
          </cell>
          <cell r="D427">
            <v>7585.5199999999986</v>
          </cell>
          <cell r="E427">
            <v>0.12659221246247687</v>
          </cell>
          <cell r="F427">
            <v>7590.9439999999977</v>
          </cell>
          <cell r="G427">
            <v>0.12687183190479734</v>
          </cell>
          <cell r="H427">
            <v>7590.9439999999977</v>
          </cell>
          <cell r="I427">
            <v>0.12687183190479734</v>
          </cell>
        </row>
        <row r="428">
          <cell r="B428">
            <v>1794468.5680000009</v>
          </cell>
          <cell r="C428">
            <v>0.22768678833670081</v>
          </cell>
          <cell r="D428">
            <v>1702219.2559999987</v>
          </cell>
          <cell r="E428">
            <v>0.22062546199662927</v>
          </cell>
          <cell r="F428">
            <v>1768314.679</v>
          </cell>
          <cell r="G428">
            <v>0.20452678289938458</v>
          </cell>
          <cell r="H428">
            <v>5265002.5029999996</v>
          </cell>
          <cell r="I428">
            <v>0.21717967617065781</v>
          </cell>
        </row>
        <row r="429">
          <cell r="B429">
            <v>449334.34000000008</v>
          </cell>
          <cell r="C429">
            <v>0.15002223696767639</v>
          </cell>
          <cell r="D429">
            <v>443393.58199999999</v>
          </cell>
          <cell r="E429">
            <v>0.15069337595705343</v>
          </cell>
          <cell r="F429">
            <v>570871.46199999994</v>
          </cell>
          <cell r="G429">
            <v>0.15761454288122279</v>
          </cell>
          <cell r="H429">
            <v>1463599.3840000001</v>
          </cell>
          <cell r="I429">
            <v>0.15310544217798333</v>
          </cell>
        </row>
        <row r="430">
          <cell r="B430">
            <v>40032.130000000005</v>
          </cell>
          <cell r="C430">
            <v>0.17471147202416981</v>
          </cell>
          <cell r="D430">
            <v>27471.955000000002</v>
          </cell>
          <cell r="E430">
            <v>0.12935066935855744</v>
          </cell>
          <cell r="F430">
            <v>52557.171000000002</v>
          </cell>
          <cell r="G430">
            <v>0.1690257246075984</v>
          </cell>
          <cell r="H430">
            <v>120061.25600000001</v>
          </cell>
          <cell r="I430">
            <v>0.15955870314652915</v>
          </cell>
        </row>
        <row r="431">
          <cell r="B431">
            <v>0</v>
          </cell>
          <cell r="C431">
            <v>0</v>
          </cell>
          <cell r="D431">
            <v>0</v>
          </cell>
          <cell r="E431">
            <v>0</v>
          </cell>
          <cell r="F431">
            <v>0</v>
          </cell>
          <cell r="G431">
            <v>0</v>
          </cell>
          <cell r="H431">
            <v>0</v>
          </cell>
          <cell r="I431">
            <v>0</v>
          </cell>
        </row>
        <row r="432">
          <cell r="B432">
            <v>200607.16300000003</v>
          </cell>
          <cell r="C432">
            <v>0.8721756717857363</v>
          </cell>
          <cell r="D432">
            <v>195719.57399999999</v>
          </cell>
          <cell r="E432">
            <v>0.88183209712717747</v>
          </cell>
          <cell r="F432">
            <v>266214.66700000002</v>
          </cell>
          <cell r="G432">
            <v>0.84698951364488251</v>
          </cell>
          <cell r="H432">
            <v>662541.4040000001</v>
          </cell>
          <cell r="I432">
            <v>0.86464172156355867</v>
          </cell>
        </row>
        <row r="433">
          <cell r="B433">
            <v>17.167999999999999</v>
          </cell>
          <cell r="C433">
            <v>2.0012962729820338E-2</v>
          </cell>
          <cell r="D433">
            <v>14.494</v>
          </cell>
          <cell r="E433">
            <v>7.1511495667816415E-3</v>
          </cell>
          <cell r="F433">
            <v>13.759</v>
          </cell>
          <cell r="G433">
            <v>1.3654854425298251E-2</v>
          </cell>
          <cell r="H433">
            <v>45.420999999999999</v>
          </cell>
          <cell r="I433">
            <v>1.1669515897888073E-2</v>
          </cell>
        </row>
        <row r="434">
          <cell r="B434">
            <v>0</v>
          </cell>
          <cell r="C434">
            <v>0</v>
          </cell>
          <cell r="D434">
            <v>0</v>
          </cell>
          <cell r="E434">
            <v>0</v>
          </cell>
          <cell r="F434">
            <v>0</v>
          </cell>
          <cell r="G434">
            <v>0</v>
          </cell>
          <cell r="H434">
            <v>0</v>
          </cell>
          <cell r="I434">
            <v>0</v>
          </cell>
        </row>
        <row r="435">
          <cell r="B435">
            <v>0</v>
          </cell>
          <cell r="C435">
            <v>0</v>
          </cell>
          <cell r="D435">
            <v>0</v>
          </cell>
          <cell r="E435">
            <v>0</v>
          </cell>
          <cell r="F435">
            <v>0</v>
          </cell>
          <cell r="G435">
            <v>0</v>
          </cell>
          <cell r="H435">
            <v>0</v>
          </cell>
          <cell r="I435">
            <v>0</v>
          </cell>
        </row>
        <row r="436">
          <cell r="B436">
            <v>3261.2000000000003</v>
          </cell>
          <cell r="C436">
            <v>2.9315713552728988E-3</v>
          </cell>
          <cell r="D436">
            <v>2505.13</v>
          </cell>
          <cell r="E436">
            <v>2.1661431024606872E-3</v>
          </cell>
          <cell r="F436">
            <v>24579.782999999999</v>
          </cell>
          <cell r="G436">
            <v>1.4863142896394135E-2</v>
          </cell>
          <cell r="H436">
            <v>30346.112999999998</v>
          </cell>
          <cell r="I436">
            <v>7.7360765525532425E-3</v>
          </cell>
        </row>
        <row r="437">
          <cell r="B437">
            <v>0</v>
          </cell>
          <cell r="C437">
            <v>0</v>
          </cell>
          <cell r="D437">
            <v>0</v>
          </cell>
          <cell r="E437">
            <v>0</v>
          </cell>
          <cell r="F437">
            <v>0</v>
          </cell>
          <cell r="G437">
            <v>0</v>
          </cell>
          <cell r="H437">
            <v>0</v>
          </cell>
          <cell r="I437">
            <v>0</v>
          </cell>
        </row>
        <row r="438">
          <cell r="B438">
            <v>0</v>
          </cell>
          <cell r="C438">
            <v>0</v>
          </cell>
          <cell r="D438">
            <v>0</v>
          </cell>
          <cell r="E438">
            <v>0</v>
          </cell>
          <cell r="F438">
            <v>4.2290000000000001</v>
          </cell>
          <cell r="G438">
            <v>1</v>
          </cell>
          <cell r="H438">
            <v>4.2290000000000001</v>
          </cell>
          <cell r="I438">
            <v>1</v>
          </cell>
        </row>
        <row r="439">
          <cell r="B439">
            <v>7966.6399999999994</v>
          </cell>
          <cell r="C439">
            <v>0.15072832295574815</v>
          </cell>
          <cell r="D439">
            <v>4775.66</v>
          </cell>
          <cell r="E439">
            <v>9.5253179774914015E-2</v>
          </cell>
          <cell r="F439">
            <v>9393.5</v>
          </cell>
          <cell r="G439">
            <v>0.17430028691309807</v>
          </cell>
          <cell r="H439">
            <v>22135.8</v>
          </cell>
          <cell r="I439">
            <v>0.14109713344203484</v>
          </cell>
        </row>
        <row r="440">
          <cell r="B440">
            <v>0</v>
          </cell>
          <cell r="C440">
            <v>0</v>
          </cell>
          <cell r="D440">
            <v>0</v>
          </cell>
          <cell r="E440">
            <v>0</v>
          </cell>
          <cell r="F440">
            <v>0</v>
          </cell>
          <cell r="G440">
            <v>0</v>
          </cell>
          <cell r="H440">
            <v>0</v>
          </cell>
          <cell r="I440">
            <v>0</v>
          </cell>
        </row>
        <row r="441">
          <cell r="B441">
            <v>196</v>
          </cell>
          <cell r="C441">
            <v>9.1551997400670651E-4</v>
          </cell>
          <cell r="D441">
            <v>197</v>
          </cell>
          <cell r="E441">
            <v>9.6202444634992568E-4</v>
          </cell>
          <cell r="F441">
            <v>198</v>
          </cell>
          <cell r="G441">
            <v>1.0646318018499119E-3</v>
          </cell>
          <cell r="H441">
            <v>591</v>
          </cell>
          <cell r="I441">
            <v>9.7711422892885662E-4</v>
          </cell>
        </row>
        <row r="442">
          <cell r="B442">
            <v>146533.85699999999</v>
          </cell>
          <cell r="C442">
            <v>0.51393802122515519</v>
          </cell>
          <cell r="D442">
            <v>164862.943</v>
          </cell>
          <cell r="E442">
            <v>0.5259637870283731</v>
          </cell>
          <cell r="F442">
            <v>156763.63399999996</v>
          </cell>
          <cell r="G442">
            <v>0.67609029410436361</v>
          </cell>
          <cell r="H442">
            <v>468160.43399999995</v>
          </cell>
          <cell r="I442">
            <v>0.56375201297822009</v>
          </cell>
        </row>
        <row r="443">
          <cell r="B443">
            <v>0</v>
          </cell>
          <cell r="C443">
            <v>0</v>
          </cell>
          <cell r="D443">
            <v>0</v>
          </cell>
          <cell r="E443">
            <v>0</v>
          </cell>
          <cell r="F443">
            <v>0</v>
          </cell>
          <cell r="G443">
            <v>0</v>
          </cell>
          <cell r="H443">
            <v>0</v>
          </cell>
          <cell r="I443">
            <v>0</v>
          </cell>
        </row>
        <row r="444">
          <cell r="B444">
            <v>677.04700000000003</v>
          </cell>
          <cell r="C444">
            <v>7.7831701835838471E-2</v>
          </cell>
          <cell r="D444">
            <v>52.326999999999998</v>
          </cell>
          <cell r="E444">
            <v>9.9200586630793404E-3</v>
          </cell>
          <cell r="F444">
            <v>55.701999999999998</v>
          </cell>
          <cell r="G444">
            <v>1.0161839267001952E-2</v>
          </cell>
          <cell r="H444">
            <v>785.07600000000002</v>
          </cell>
          <cell r="I444">
            <v>4.0352985047967853E-2</v>
          </cell>
        </row>
        <row r="445">
          <cell r="B445">
            <v>50043.135000000009</v>
          </cell>
          <cell r="C445">
            <v>6.1076565272276007E-2</v>
          </cell>
          <cell r="D445">
            <v>47794.498999999996</v>
          </cell>
          <cell r="E445">
            <v>6.4216230141685982E-2</v>
          </cell>
          <cell r="F445">
            <v>61091.017</v>
          </cell>
          <cell r="G445">
            <v>7.4346421954150338E-2</v>
          </cell>
          <cell r="H445">
            <v>158928.65100000001</v>
          </cell>
          <cell r="I445">
            <v>6.6627452613236715E-2</v>
          </cell>
        </row>
        <row r="446">
          <cell r="B446">
            <v>432855.03299999994</v>
          </cell>
          <cell r="C446">
            <v>0.19991730138374769</v>
          </cell>
          <cell r="D446">
            <v>423471.10700000008</v>
          </cell>
          <cell r="E446">
            <v>0.19430856374472019</v>
          </cell>
          <cell r="F446">
            <v>513751.23599999998</v>
          </cell>
          <cell r="G446">
            <v>0.20025120464111135</v>
          </cell>
          <cell r="H446">
            <v>1370077.3759999999</v>
          </cell>
          <cell r="I446">
            <v>0.19827232747797477</v>
          </cell>
        </row>
        <row r="447">
          <cell r="B447">
            <v>264966.28799999994</v>
          </cell>
          <cell r="C447">
            <v>0.23584215638155098</v>
          </cell>
          <cell r="D447">
            <v>260721.054</v>
          </cell>
          <cell r="E447">
            <v>0.22855038479942294</v>
          </cell>
          <cell r="F447">
            <v>290397.26500000001</v>
          </cell>
          <cell r="G447">
            <v>0.26466793122075688</v>
          </cell>
          <cell r="H447">
            <v>816084.60699999996</v>
          </cell>
          <cell r="I447">
            <v>0.24277659928850551</v>
          </cell>
        </row>
        <row r="448">
          <cell r="B448">
            <v>32514.054</v>
          </cell>
          <cell r="C448">
            <v>0.49931233714672763</v>
          </cell>
          <cell r="D448">
            <v>40818.812000000005</v>
          </cell>
          <cell r="E448">
            <v>0.37015821659218745</v>
          </cell>
          <cell r="F448">
            <v>36839.646999999997</v>
          </cell>
          <cell r="G448">
            <v>0.4476429580136409</v>
          </cell>
          <cell r="H448">
            <v>110172.51300000001</v>
          </cell>
          <cell r="I448">
            <v>0.42754132965650221</v>
          </cell>
        </row>
        <row r="449">
          <cell r="B449">
            <v>140.72</v>
          </cell>
          <cell r="C449">
            <v>2.2140842632765206E-2</v>
          </cell>
          <cell r="D449">
            <v>119.879</v>
          </cell>
          <cell r="E449">
            <v>1.5471975331363484E-2</v>
          </cell>
          <cell r="F449">
            <v>222.30799999999999</v>
          </cell>
          <cell r="G449">
            <v>2.2387562187952483E-2</v>
          </cell>
          <cell r="H449">
            <v>482.90699999999998</v>
          </cell>
          <cell r="I449">
            <v>2.0092835125344981E-2</v>
          </cell>
        </row>
        <row r="450">
          <cell r="B450">
            <v>2293.431</v>
          </cell>
          <cell r="C450">
            <v>0.28206614161142529</v>
          </cell>
          <cell r="D450">
            <v>1998.037</v>
          </cell>
          <cell r="E450">
            <v>0.10713437372217281</v>
          </cell>
          <cell r="F450">
            <v>2434.5729999999999</v>
          </cell>
          <cell r="G450">
            <v>0.20299181536861691</v>
          </cell>
          <cell r="H450">
            <v>6726.0409999999993</v>
          </cell>
          <cell r="I450">
            <v>0.17346735268124708</v>
          </cell>
        </row>
        <row r="451">
          <cell r="B451">
            <v>5</v>
          </cell>
          <cell r="C451">
            <v>5.9024441667147702E-4</v>
          </cell>
          <cell r="D451">
            <v>6</v>
          </cell>
          <cell r="E451">
            <v>7.2038756851185929E-4</v>
          </cell>
          <cell r="F451">
            <v>9</v>
          </cell>
          <cell r="G451">
            <v>8.2697929914607037E-4</v>
          </cell>
          <cell r="H451">
            <v>20</v>
          </cell>
          <cell r="I451">
            <v>7.2246771273730079E-4</v>
          </cell>
        </row>
        <row r="452">
          <cell r="B452">
            <v>89312.785000000003</v>
          </cell>
          <cell r="C452">
            <v>0.14406291161989521</v>
          </cell>
          <cell r="D452">
            <v>78937.303000000014</v>
          </cell>
          <cell r="E452">
            <v>0.13742073145496311</v>
          </cell>
          <cell r="F452">
            <v>118107.15299999999</v>
          </cell>
          <cell r="G452">
            <v>0.13727871742197173</v>
          </cell>
          <cell r="H452">
            <v>286357.24100000004</v>
          </cell>
          <cell r="I452">
            <v>0.13936536509824088</v>
          </cell>
        </row>
        <row r="453">
          <cell r="B453">
            <v>42979.554999999993</v>
          </cell>
          <cell r="C453">
            <v>0.13848049527298315</v>
          </cell>
          <cell r="D453">
            <v>40332.983999999997</v>
          </cell>
          <cell r="E453">
            <v>0.1358299864422538</v>
          </cell>
          <cell r="F453">
            <v>64978.930000000008</v>
          </cell>
          <cell r="G453">
            <v>0.14417048450729064</v>
          </cell>
          <cell r="H453">
            <v>148291.46899999998</v>
          </cell>
          <cell r="I453">
            <v>0.14016052815963795</v>
          </cell>
        </row>
        <row r="454">
          <cell r="B454">
            <v>643.20000000000005</v>
          </cell>
          <cell r="C454">
            <v>2.7625241946352914E-2</v>
          </cell>
          <cell r="D454">
            <v>537.03800000000001</v>
          </cell>
          <cell r="E454">
            <v>2.4129932604520156E-2</v>
          </cell>
          <cell r="F454">
            <v>762.36</v>
          </cell>
          <cell r="G454">
            <v>1.8081618885031354E-2</v>
          </cell>
          <cell r="H454">
            <v>1942.598</v>
          </cell>
          <cell r="I454">
            <v>2.2150161970233059E-2</v>
          </cell>
        </row>
        <row r="458">
          <cell r="L458">
            <v>2.2109188482349405E-2</v>
          </cell>
        </row>
        <row r="459">
          <cell r="L459">
            <v>3.5369445365684093E-2</v>
          </cell>
        </row>
        <row r="460">
          <cell r="L460">
            <v>3.3748452122304429E-2</v>
          </cell>
        </row>
        <row r="462">
          <cell r="B462">
            <v>1328.827</v>
          </cell>
          <cell r="C462">
            <v>2.2179227197322269E-2</v>
          </cell>
          <cell r="D462">
            <v>1328.827</v>
          </cell>
          <cell r="E462">
            <v>2.2176350455852173E-2</v>
          </cell>
          <cell r="F462">
            <v>1322.828</v>
          </cell>
          <cell r="G462">
            <v>2.2109188482349405E-2</v>
          </cell>
          <cell r="H462">
            <v>1322.828</v>
          </cell>
          <cell r="I462">
            <v>2.2109188482349405E-2</v>
          </cell>
        </row>
        <row r="463">
          <cell r="B463">
            <v>283860.17200000002</v>
          </cell>
          <cell r="C463">
            <v>3.6016908878720159E-2</v>
          </cell>
          <cell r="D463">
            <v>272390.66799999995</v>
          </cell>
          <cell r="E463">
            <v>3.5304686372946599E-2</v>
          </cell>
          <cell r="F463">
            <v>301196.8809999997</v>
          </cell>
          <cell r="G463">
            <v>3.4837028624959292E-2</v>
          </cell>
          <cell r="H463">
            <v>857447.72099999967</v>
          </cell>
          <cell r="I463">
            <v>3.5369445365684093E-2</v>
          </cell>
        </row>
        <row r="464">
          <cell r="B464">
            <v>100513.74800000001</v>
          </cell>
          <cell r="C464">
            <v>3.3559191850249644E-2</v>
          </cell>
          <cell r="D464">
            <v>96257.161000000007</v>
          </cell>
          <cell r="E464">
            <v>3.2714313287312356E-2</v>
          </cell>
          <cell r="F464">
            <v>125844.75399999999</v>
          </cell>
          <cell r="G464">
            <v>3.4745060308707346E-2</v>
          </cell>
          <cell r="H464">
            <v>322615.663</v>
          </cell>
          <cell r="I464">
            <v>3.3748452122304429E-2</v>
          </cell>
        </row>
        <row r="465">
          <cell r="B465">
            <v>6497.8769999999995</v>
          </cell>
          <cell r="C465">
            <v>2.8358562377320321E-2</v>
          </cell>
          <cell r="D465">
            <v>5587.0649999999996</v>
          </cell>
          <cell r="E465">
            <v>2.6306485923545255E-2</v>
          </cell>
          <cell r="F465">
            <v>6976.9269999999997</v>
          </cell>
          <cell r="G465">
            <v>2.2438044500327416E-2</v>
          </cell>
          <cell r="H465">
            <v>19061.868999999999</v>
          </cell>
          <cell r="I465">
            <v>2.5332794262863837E-2</v>
          </cell>
        </row>
        <row r="466">
          <cell r="B466">
            <v>1433.79</v>
          </cell>
          <cell r="C466">
            <v>5.5083158746521692E-2</v>
          </cell>
          <cell r="D466">
            <v>1330.3799999999999</v>
          </cell>
          <cell r="E466">
            <v>5.7988007320965214E-2</v>
          </cell>
          <cell r="F466">
            <v>2250.2400000000002</v>
          </cell>
          <cell r="G466">
            <v>7.2704470337542834E-2</v>
          </cell>
          <cell r="H466">
            <v>5014.41</v>
          </cell>
          <cell r="I466">
            <v>6.2740993959552294E-2</v>
          </cell>
        </row>
        <row r="467">
          <cell r="B467">
            <v>0</v>
          </cell>
          <cell r="C467">
            <v>0</v>
          </cell>
          <cell r="D467">
            <v>5617.0649999999996</v>
          </cell>
          <cell r="E467">
            <v>2.5308190220410292E-2</v>
          </cell>
          <cell r="F467">
            <v>21958.319</v>
          </cell>
          <cell r="G467">
            <v>6.9862664367283639E-2</v>
          </cell>
          <cell r="H467">
            <v>27575.383999999998</v>
          </cell>
          <cell r="I467">
            <v>3.5986924516095913E-2</v>
          </cell>
        </row>
        <row r="468">
          <cell r="B468">
            <v>25.079000000000001</v>
          </cell>
          <cell r="C468">
            <v>2.9234919169452721E-2</v>
          </cell>
          <cell r="D468">
            <v>28.356999999999999</v>
          </cell>
          <cell r="E468">
            <v>1.3990972006708086E-2</v>
          </cell>
          <cell r="F468">
            <v>24.343</v>
          </cell>
          <cell r="G468">
            <v>2.415874128025549E-2</v>
          </cell>
          <cell r="H468">
            <v>77.778999999999996</v>
          </cell>
          <cell r="I468">
            <v>1.998289947429243E-2</v>
          </cell>
        </row>
        <row r="469">
          <cell r="B469">
            <v>0</v>
          </cell>
          <cell r="C469">
            <v>0</v>
          </cell>
          <cell r="D469">
            <v>0</v>
          </cell>
          <cell r="E469">
            <v>0</v>
          </cell>
          <cell r="F469">
            <v>0</v>
          </cell>
          <cell r="G469">
            <v>0</v>
          </cell>
          <cell r="H469">
            <v>0</v>
          </cell>
          <cell r="I469">
            <v>0</v>
          </cell>
        </row>
        <row r="470">
          <cell r="B470">
            <v>0</v>
          </cell>
          <cell r="C470">
            <v>0</v>
          </cell>
          <cell r="D470">
            <v>0</v>
          </cell>
          <cell r="E470">
            <v>0</v>
          </cell>
          <cell r="F470">
            <v>0</v>
          </cell>
          <cell r="G470">
            <v>0</v>
          </cell>
          <cell r="H470">
            <v>0</v>
          </cell>
          <cell r="I470">
            <v>0</v>
          </cell>
        </row>
        <row r="471">
          <cell r="B471">
            <v>58924.928</v>
          </cell>
          <cell r="C471">
            <v>5.296903932181956E-2</v>
          </cell>
          <cell r="D471">
            <v>51562.661000000007</v>
          </cell>
          <cell r="E471">
            <v>4.4585351845879737E-2</v>
          </cell>
          <cell r="F471">
            <v>64962.972999999998</v>
          </cell>
          <cell r="G471">
            <v>3.9282444058745106E-2</v>
          </cell>
          <cell r="H471">
            <v>175450.56200000001</v>
          </cell>
          <cell r="I471">
            <v>4.4727276235361324E-2</v>
          </cell>
        </row>
        <row r="472">
          <cell r="B472">
            <v>0</v>
          </cell>
          <cell r="C472">
            <v>0</v>
          </cell>
          <cell r="D472">
            <v>0</v>
          </cell>
          <cell r="E472">
            <v>0</v>
          </cell>
          <cell r="F472">
            <v>0</v>
          </cell>
          <cell r="G472">
            <v>0</v>
          </cell>
          <cell r="H472">
            <v>0</v>
          </cell>
          <cell r="I472">
            <v>0</v>
          </cell>
        </row>
        <row r="473">
          <cell r="B473">
            <v>0</v>
          </cell>
          <cell r="C473">
            <v>0</v>
          </cell>
          <cell r="D473">
            <v>0</v>
          </cell>
          <cell r="E473">
            <v>0</v>
          </cell>
          <cell r="F473">
            <v>0</v>
          </cell>
          <cell r="G473">
            <v>0</v>
          </cell>
          <cell r="H473">
            <v>0</v>
          </cell>
          <cell r="I473">
            <v>0</v>
          </cell>
        </row>
        <row r="474">
          <cell r="B474">
            <v>0</v>
          </cell>
          <cell r="C474">
            <v>0</v>
          </cell>
          <cell r="D474">
            <v>0</v>
          </cell>
          <cell r="E474">
            <v>0</v>
          </cell>
          <cell r="F474">
            <v>0</v>
          </cell>
          <cell r="G474">
            <v>0</v>
          </cell>
          <cell r="H474">
            <v>0</v>
          </cell>
          <cell r="I474">
            <v>0</v>
          </cell>
        </row>
        <row r="475">
          <cell r="B475">
            <v>34.183</v>
          </cell>
          <cell r="C475">
            <v>3.547996294963118E-3</v>
          </cell>
          <cell r="D475">
            <v>62.74</v>
          </cell>
          <cell r="E475">
            <v>3.5020091619347118E-2</v>
          </cell>
          <cell r="F475">
            <v>0</v>
          </cell>
          <cell r="G475">
            <v>0</v>
          </cell>
          <cell r="H475">
            <v>96.923000000000002</v>
          </cell>
          <cell r="I475">
            <v>6.6150758590988777E-3</v>
          </cell>
        </row>
        <row r="476">
          <cell r="B476">
            <v>0</v>
          </cell>
          <cell r="C476">
            <v>0</v>
          </cell>
          <cell r="D476">
            <v>0</v>
          </cell>
          <cell r="E476">
            <v>0</v>
          </cell>
          <cell r="F476">
            <v>0</v>
          </cell>
          <cell r="G476">
            <v>0</v>
          </cell>
          <cell r="H476">
            <v>0</v>
          </cell>
          <cell r="I476">
            <v>0</v>
          </cell>
        </row>
        <row r="477">
          <cell r="B477">
            <v>0</v>
          </cell>
          <cell r="C477">
            <v>0</v>
          </cell>
          <cell r="D477">
            <v>0</v>
          </cell>
          <cell r="E477">
            <v>0</v>
          </cell>
          <cell r="F477">
            <v>0</v>
          </cell>
          <cell r="G477">
            <v>0</v>
          </cell>
          <cell r="H477">
            <v>0</v>
          </cell>
          <cell r="I477">
            <v>0</v>
          </cell>
        </row>
        <row r="478">
          <cell r="B478">
            <v>0</v>
          </cell>
          <cell r="C478">
            <v>0</v>
          </cell>
          <cell r="D478">
            <v>0</v>
          </cell>
          <cell r="E478">
            <v>0</v>
          </cell>
          <cell r="F478">
            <v>0</v>
          </cell>
          <cell r="G478">
            <v>0</v>
          </cell>
          <cell r="H478">
            <v>0</v>
          </cell>
          <cell r="I478">
            <v>0</v>
          </cell>
        </row>
        <row r="479">
          <cell r="B479">
            <v>503.82300000000004</v>
          </cell>
          <cell r="C479">
            <v>5.7918285605043147E-2</v>
          </cell>
          <cell r="D479">
            <v>1726.471</v>
          </cell>
          <cell r="E479">
            <v>0.327301270856446</v>
          </cell>
          <cell r="F479">
            <v>595.76499999999999</v>
          </cell>
          <cell r="G479">
            <v>0.10868672885902513</v>
          </cell>
          <cell r="H479">
            <v>2826.0589999999997</v>
          </cell>
          <cell r="I479">
            <v>0.1452597157111859</v>
          </cell>
        </row>
        <row r="480">
          <cell r="B480">
            <v>33094.067999999999</v>
          </cell>
          <cell r="C480">
            <v>4.0390595120132669E-2</v>
          </cell>
          <cell r="D480">
            <v>30342.422000000006</v>
          </cell>
          <cell r="E480">
            <v>4.0767786983354641E-2</v>
          </cell>
          <cell r="F480">
            <v>29076.186999999998</v>
          </cell>
          <cell r="G480">
            <v>3.5385079078316548E-2</v>
          </cell>
          <cell r="H480">
            <v>92512.676999999996</v>
          </cell>
          <cell r="I480">
            <v>3.8783969813858003E-2</v>
          </cell>
        </row>
        <row r="481">
          <cell r="B481">
            <v>78816.751999999993</v>
          </cell>
          <cell r="C481">
            <v>3.6402100385585903E-2</v>
          </cell>
          <cell r="D481">
            <v>75029.11</v>
          </cell>
          <cell r="E481">
            <v>3.4426902714627526E-2</v>
          </cell>
          <cell r="F481">
            <v>93300.385999999999</v>
          </cell>
          <cell r="G481">
            <v>3.6366851076501706E-2</v>
          </cell>
          <cell r="H481">
            <v>247146.24799999999</v>
          </cell>
          <cell r="I481">
            <v>3.5766054295030388E-2</v>
          </cell>
        </row>
        <row r="482">
          <cell r="B482">
            <v>19235.455999999998</v>
          </cell>
          <cell r="C482">
            <v>1.7121164568763721E-2</v>
          </cell>
          <cell r="D482">
            <v>19486.688000000002</v>
          </cell>
          <cell r="E482">
            <v>1.7082203268732943E-2</v>
          </cell>
          <cell r="F482">
            <v>21466.797999999999</v>
          </cell>
          <cell r="G482">
            <v>1.9564829636373748E-2</v>
          </cell>
          <cell r="H482">
            <v>60188.941999999995</v>
          </cell>
          <cell r="I482">
            <v>1.7905578083686487E-2</v>
          </cell>
        </row>
        <row r="483">
          <cell r="B483">
            <v>0</v>
          </cell>
          <cell r="C483">
            <v>0</v>
          </cell>
          <cell r="D483">
            <v>0</v>
          </cell>
          <cell r="E483">
            <v>0</v>
          </cell>
          <cell r="F483">
            <v>0</v>
          </cell>
          <cell r="G483">
            <v>0</v>
          </cell>
          <cell r="H483">
            <v>0</v>
          </cell>
          <cell r="I483">
            <v>0</v>
          </cell>
        </row>
        <row r="484">
          <cell r="B484">
            <v>0</v>
          </cell>
          <cell r="C484">
            <v>0</v>
          </cell>
          <cell r="D484">
            <v>2.6</v>
          </cell>
          <cell r="E484">
            <v>3.3556449304336091E-4</v>
          </cell>
          <cell r="F484">
            <v>5.2</v>
          </cell>
          <cell r="G484">
            <v>5.2366681980564318E-4</v>
          </cell>
          <cell r="H484">
            <v>7.8000000000000007</v>
          </cell>
          <cell r="I484">
            <v>3.2454305689851433E-4</v>
          </cell>
        </row>
        <row r="485">
          <cell r="B485">
            <v>89.507000000000005</v>
          </cell>
          <cell r="C485">
            <v>1.1008351303010137E-2</v>
          </cell>
          <cell r="D485">
            <v>76.260999999999996</v>
          </cell>
          <cell r="E485">
            <v>4.0891006895400935E-3</v>
          </cell>
          <cell r="F485">
            <v>168.43199999999999</v>
          </cell>
          <cell r="G485">
            <v>1.404366081697566E-2</v>
          </cell>
          <cell r="H485">
            <v>334.2</v>
          </cell>
          <cell r="I485">
            <v>8.6191549034674002E-3</v>
          </cell>
        </row>
        <row r="486">
          <cell r="B486">
            <v>253.327</v>
          </cell>
          <cell r="C486">
            <v>2.9904969468427047E-2</v>
          </cell>
          <cell r="D486">
            <v>219</v>
          </cell>
          <cell r="E486">
            <v>2.6294146250682864E-2</v>
          </cell>
          <cell r="F486">
            <v>309.60699999999997</v>
          </cell>
          <cell r="G486">
            <v>2.844873109674638E-2</v>
          </cell>
          <cell r="H486">
            <v>781.93399999999997</v>
          </cell>
          <cell r="I486">
            <v>2.8246103424576428E-2</v>
          </cell>
        </row>
        <row r="487">
          <cell r="B487">
            <v>25041.483</v>
          </cell>
          <cell r="C487">
            <v>4.0392301642593588E-2</v>
          </cell>
          <cell r="D487">
            <v>23146.855000000003</v>
          </cell>
          <cell r="E487">
            <v>4.0296002322019672E-2</v>
          </cell>
          <cell r="F487">
            <v>35560.548999999999</v>
          </cell>
          <cell r="G487">
            <v>4.1332861164989562E-2</v>
          </cell>
          <cell r="H487">
            <v>83748.887000000002</v>
          </cell>
          <cell r="I487">
            <v>4.0759207528914272E-2</v>
          </cell>
        </row>
        <row r="488">
          <cell r="B488">
            <v>32756.371000000003</v>
          </cell>
          <cell r="C488">
            <v>0.10554130863908627</v>
          </cell>
          <cell r="D488">
            <v>31435.078000000005</v>
          </cell>
          <cell r="E488">
            <v>0.10586437687207055</v>
          </cell>
          <cell r="F488">
            <v>34613.192000000003</v>
          </cell>
          <cell r="G488">
            <v>7.6797211972925328E-2</v>
          </cell>
          <cell r="H488">
            <v>98804.641000000003</v>
          </cell>
          <cell r="I488">
            <v>9.3387102849344761E-2</v>
          </cell>
        </row>
        <row r="489">
          <cell r="B489">
            <v>1440.6079999999999</v>
          </cell>
          <cell r="C489">
            <v>6.1873670009097603E-2</v>
          </cell>
          <cell r="D489">
            <v>662.62799999999993</v>
          </cell>
          <cell r="E489">
            <v>2.9772881959689964E-2</v>
          </cell>
          <cell r="F489">
            <v>1176.6080000000002</v>
          </cell>
          <cell r="G489">
            <v>2.790673360758562E-2</v>
          </cell>
          <cell r="H489">
            <v>3279.8440000000001</v>
          </cell>
          <cell r="I489">
            <v>3.7397894900075605E-2</v>
          </cell>
        </row>
        <row r="493">
          <cell r="L493">
            <v>6.193513696179364E-2</v>
          </cell>
        </row>
        <row r="494">
          <cell r="L494">
            <v>2.6997144871273363E-2</v>
          </cell>
        </row>
        <row r="495">
          <cell r="L495">
            <v>2.7713677828313237E-2</v>
          </cell>
        </row>
        <row r="497">
          <cell r="B497">
            <v>3703.7869999999994</v>
          </cell>
          <cell r="C497">
            <v>6.1819283746859931E-2</v>
          </cell>
          <cell r="D497">
            <v>3703.7859999999991</v>
          </cell>
          <cell r="E497">
            <v>6.1811248830343508E-2</v>
          </cell>
          <cell r="F497">
            <v>3705.677999999999</v>
          </cell>
          <cell r="G497">
            <v>6.193513696179364E-2</v>
          </cell>
          <cell r="H497">
            <v>3705.677999999999</v>
          </cell>
          <cell r="I497">
            <v>6.193513696179364E-2</v>
          </cell>
        </row>
        <row r="498">
          <cell r="B498">
            <v>191308.91161939045</v>
          </cell>
          <cell r="C498">
            <v>2.427376686533789E-2</v>
          </cell>
          <cell r="D498">
            <v>203560.05406295604</v>
          </cell>
          <cell r="E498">
            <v>2.6383517172301651E-2</v>
          </cell>
          <cell r="F498">
            <v>259612.32753689337</v>
          </cell>
          <cell r="G498">
            <v>3.0027276696119147E-2</v>
          </cell>
          <cell r="H498">
            <v>654481.29321923992</v>
          </cell>
          <cell r="I498">
            <v>2.6997144871273363E-2</v>
          </cell>
        </row>
        <row r="499">
          <cell r="B499">
            <v>75529.967339263807</v>
          </cell>
          <cell r="C499">
            <v>2.521769125932349E-2</v>
          </cell>
          <cell r="D499">
            <v>71648.929330610394</v>
          </cell>
          <cell r="E499">
            <v>2.4350869031158021E-2</v>
          </cell>
          <cell r="F499">
            <v>117747.81802352762</v>
          </cell>
          <cell r="G499">
            <v>3.2509539797313802E-2</v>
          </cell>
          <cell r="H499">
            <v>264926.71469340182</v>
          </cell>
          <cell r="I499">
            <v>2.7713677828313237E-2</v>
          </cell>
        </row>
        <row r="500">
          <cell r="B500">
            <v>840.22500000000002</v>
          </cell>
          <cell r="C500">
            <v>3.6669781643272055E-3</v>
          </cell>
          <cell r="D500">
            <v>589.29500000000007</v>
          </cell>
          <cell r="E500">
            <v>2.7746733969115454E-3</v>
          </cell>
          <cell r="F500">
            <v>1205.325</v>
          </cell>
          <cell r="G500">
            <v>3.876367917760519E-3</v>
          </cell>
          <cell r="H500">
            <v>2634.8450000000003</v>
          </cell>
          <cell r="I500">
            <v>3.5016496178593751E-3</v>
          </cell>
        </row>
        <row r="501">
          <cell r="B501">
            <v>1267.5779999999997</v>
          </cell>
          <cell r="C501">
            <v>4.8697647631520978E-2</v>
          </cell>
          <cell r="D501">
            <v>1347.2949999999998</v>
          </cell>
          <cell r="E501">
            <v>5.8725290761661962E-2</v>
          </cell>
          <cell r="F501">
            <v>1515.7909999999999</v>
          </cell>
          <cell r="G501">
            <v>4.8974679055307148E-2</v>
          </cell>
          <cell r="H501">
            <v>4130.6639999999998</v>
          </cell>
          <cell r="I501">
            <v>5.1683441336655783E-2</v>
          </cell>
        </row>
        <row r="502">
          <cell r="B502">
            <v>11018.046</v>
          </cell>
          <cell r="C502">
            <v>4.7902933913761311E-2</v>
          </cell>
          <cell r="D502">
            <v>5055.9110000000001</v>
          </cell>
          <cell r="E502">
            <v>2.2779860536679714E-2</v>
          </cell>
          <cell r="F502">
            <v>5808.6859999999997</v>
          </cell>
          <cell r="G502">
            <v>1.8480935650535879E-2</v>
          </cell>
          <cell r="H502">
            <v>21882.643</v>
          </cell>
          <cell r="I502">
            <v>2.8557681077212727E-2</v>
          </cell>
        </row>
        <row r="503">
          <cell r="B503">
            <v>0</v>
          </cell>
          <cell r="C503">
            <v>0</v>
          </cell>
          <cell r="D503">
            <v>0</v>
          </cell>
          <cell r="E503">
            <v>0</v>
          </cell>
          <cell r="F503">
            <v>0</v>
          </cell>
          <cell r="G503">
            <v>0</v>
          </cell>
          <cell r="H503">
            <v>0</v>
          </cell>
          <cell r="I503">
            <v>0</v>
          </cell>
        </row>
        <row r="504">
          <cell r="B504">
            <v>0</v>
          </cell>
          <cell r="C504">
            <v>0</v>
          </cell>
          <cell r="D504">
            <v>0</v>
          </cell>
          <cell r="E504">
            <v>0</v>
          </cell>
          <cell r="F504">
            <v>0</v>
          </cell>
          <cell r="G504">
            <v>0</v>
          </cell>
          <cell r="H504">
            <v>0</v>
          </cell>
          <cell r="I504">
            <v>0</v>
          </cell>
        </row>
        <row r="505">
          <cell r="B505">
            <v>0</v>
          </cell>
          <cell r="C505">
            <v>0</v>
          </cell>
          <cell r="D505">
            <v>0</v>
          </cell>
          <cell r="E505">
            <v>0</v>
          </cell>
          <cell r="F505">
            <v>0</v>
          </cell>
          <cell r="G505">
            <v>0</v>
          </cell>
          <cell r="H505">
            <v>0</v>
          </cell>
          <cell r="I505">
            <v>0</v>
          </cell>
        </row>
        <row r="506">
          <cell r="B506">
            <v>49724.904000000002</v>
          </cell>
          <cell r="C506">
            <v>4.4698915800961234E-2</v>
          </cell>
          <cell r="D506">
            <v>53327.021000000001</v>
          </cell>
          <cell r="E506">
            <v>4.6110963787877768E-2</v>
          </cell>
          <cell r="F506">
            <v>92074.181000000011</v>
          </cell>
          <cell r="G506">
            <v>5.56763137116165E-2</v>
          </cell>
          <cell r="H506">
            <v>195126.10600000003</v>
          </cell>
          <cell r="I506">
            <v>4.9743125039362339E-2</v>
          </cell>
        </row>
        <row r="507">
          <cell r="B507">
            <v>0</v>
          </cell>
          <cell r="C507">
            <v>0</v>
          </cell>
          <cell r="D507">
            <v>0</v>
          </cell>
          <cell r="E507">
            <v>0</v>
          </cell>
          <cell r="F507">
            <v>0</v>
          </cell>
          <cell r="G507">
            <v>0</v>
          </cell>
          <cell r="H507">
            <v>0</v>
          </cell>
          <cell r="I507">
            <v>0</v>
          </cell>
        </row>
        <row r="508">
          <cell r="B508">
            <v>0</v>
          </cell>
          <cell r="C508">
            <v>0</v>
          </cell>
          <cell r="D508">
            <v>0</v>
          </cell>
          <cell r="E508">
            <v>0</v>
          </cell>
          <cell r="F508">
            <v>0</v>
          </cell>
          <cell r="G508">
            <v>0</v>
          </cell>
          <cell r="H508">
            <v>0</v>
          </cell>
          <cell r="I508">
            <v>0</v>
          </cell>
        </row>
        <row r="509">
          <cell r="B509">
            <v>0</v>
          </cell>
          <cell r="C509">
            <v>0</v>
          </cell>
          <cell r="D509">
            <v>0</v>
          </cell>
          <cell r="E509">
            <v>0</v>
          </cell>
          <cell r="F509">
            <v>0</v>
          </cell>
          <cell r="G509">
            <v>0</v>
          </cell>
          <cell r="H509">
            <v>0</v>
          </cell>
          <cell r="I509">
            <v>0</v>
          </cell>
        </row>
        <row r="510">
          <cell r="B510">
            <v>0</v>
          </cell>
          <cell r="C510">
            <v>0</v>
          </cell>
          <cell r="D510">
            <v>0</v>
          </cell>
          <cell r="E510">
            <v>0</v>
          </cell>
          <cell r="F510">
            <v>0</v>
          </cell>
          <cell r="G510">
            <v>0</v>
          </cell>
          <cell r="H510">
            <v>0</v>
          </cell>
          <cell r="I510">
            <v>0</v>
          </cell>
        </row>
        <row r="511">
          <cell r="B511">
            <v>0</v>
          </cell>
          <cell r="C511">
            <v>0</v>
          </cell>
          <cell r="D511">
            <v>0</v>
          </cell>
          <cell r="E511">
            <v>0</v>
          </cell>
          <cell r="F511">
            <v>0</v>
          </cell>
          <cell r="G511">
            <v>0</v>
          </cell>
          <cell r="H511">
            <v>0</v>
          </cell>
          <cell r="I511">
            <v>0</v>
          </cell>
        </row>
        <row r="512">
          <cell r="B512">
            <v>0</v>
          </cell>
          <cell r="C512">
            <v>0</v>
          </cell>
          <cell r="D512">
            <v>0</v>
          </cell>
          <cell r="E512">
            <v>0</v>
          </cell>
          <cell r="F512">
            <v>0</v>
          </cell>
          <cell r="G512">
            <v>0</v>
          </cell>
          <cell r="H512">
            <v>0</v>
          </cell>
          <cell r="I512">
            <v>0</v>
          </cell>
        </row>
        <row r="513">
          <cell r="B513">
            <v>0</v>
          </cell>
          <cell r="C513">
            <v>0</v>
          </cell>
          <cell r="D513">
            <v>0</v>
          </cell>
          <cell r="E513">
            <v>0</v>
          </cell>
          <cell r="F513">
            <v>0</v>
          </cell>
          <cell r="G513">
            <v>0</v>
          </cell>
          <cell r="H513">
            <v>0</v>
          </cell>
          <cell r="I513">
            <v>0</v>
          </cell>
        </row>
        <row r="514">
          <cell r="B514">
            <v>15.99</v>
          </cell>
          <cell r="C514">
            <v>1.8381721096985247E-3</v>
          </cell>
          <cell r="D514">
            <v>31.38</v>
          </cell>
          <cell r="E514">
            <v>5.9489640309482615E-3</v>
          </cell>
          <cell r="F514">
            <v>23.35</v>
          </cell>
          <cell r="G514">
            <v>4.2597922315984263E-3</v>
          </cell>
          <cell r="H514">
            <v>70.72</v>
          </cell>
          <cell r="I514">
            <v>3.6350150846443997E-3</v>
          </cell>
        </row>
        <row r="515">
          <cell r="B515">
            <v>12663.224339263801</v>
          </cell>
          <cell r="C515">
            <v>1.5455191764355282E-2</v>
          </cell>
          <cell r="D515">
            <v>11298.027330610401</v>
          </cell>
          <cell r="E515">
            <v>1.5179921086933786E-2</v>
          </cell>
          <cell r="F515">
            <v>17120.485023527603</v>
          </cell>
          <cell r="G515">
            <v>2.0835253137443999E-2</v>
          </cell>
          <cell r="H515">
            <v>41081.736693401806</v>
          </cell>
          <cell r="I515">
            <v>1.7222643290473138E-2</v>
          </cell>
        </row>
        <row r="516">
          <cell r="B516">
            <v>53691.952000000012</v>
          </cell>
          <cell r="C516">
            <v>2.4798025508613451E-2</v>
          </cell>
          <cell r="D516">
            <v>51878.805999999997</v>
          </cell>
          <cell r="E516">
            <v>2.380444879478158E-2</v>
          </cell>
          <cell r="F516">
            <v>82571.782000000007</v>
          </cell>
          <cell r="G516">
            <v>3.2185029750202369E-2</v>
          </cell>
          <cell r="H516">
            <v>188142.54</v>
          </cell>
          <cell r="I516">
            <v>2.7227264647144984E-2</v>
          </cell>
        </row>
        <row r="517">
          <cell r="B517">
            <v>10070.687</v>
          </cell>
          <cell r="C517">
            <v>8.963753676934378E-3</v>
          </cell>
          <cell r="D517">
            <v>9299.2999999999993</v>
          </cell>
          <cell r="E517">
            <v>8.1518487316535378E-3</v>
          </cell>
          <cell r="F517">
            <v>13307.085999999999</v>
          </cell>
          <cell r="G517">
            <v>1.2128071943779142E-2</v>
          </cell>
          <cell r="H517">
            <v>32677.073</v>
          </cell>
          <cell r="I517">
            <v>9.7210860119093558E-3</v>
          </cell>
        </row>
        <row r="518">
          <cell r="B518">
            <v>96.7</v>
          </cell>
          <cell r="C518">
            <v>1.4850040847594261E-3</v>
          </cell>
          <cell r="D518">
            <v>63.2</v>
          </cell>
          <cell r="E518">
            <v>5.7311808311878959E-4</v>
          </cell>
          <cell r="F518">
            <v>102.8</v>
          </cell>
          <cell r="G518">
            <v>1.2491350984932697E-3</v>
          </cell>
          <cell r="H518">
            <v>262.7</v>
          </cell>
          <cell r="I518">
            <v>1.0194476302883562E-3</v>
          </cell>
        </row>
        <row r="519">
          <cell r="B519">
            <v>587.1</v>
          </cell>
          <cell r="C519">
            <v>9.2374138073454043E-2</v>
          </cell>
          <cell r="D519">
            <v>505.2</v>
          </cell>
          <cell r="E519">
            <v>6.5202762263656108E-2</v>
          </cell>
          <cell r="F519">
            <v>1108.7</v>
          </cell>
          <cell r="G519">
            <v>0.11165180829202243</v>
          </cell>
          <cell r="H519">
            <v>2201</v>
          </cell>
          <cell r="I519">
            <v>9.1579393363285883E-2</v>
          </cell>
        </row>
        <row r="520">
          <cell r="B520">
            <v>272.04399999999998</v>
          </cell>
          <cell r="C520">
            <v>3.3458343167306344E-2</v>
          </cell>
          <cell r="D520">
            <v>227.81800000000001</v>
          </cell>
          <cell r="E520">
            <v>1.2215558947425882E-2</v>
          </cell>
          <cell r="F520">
            <v>490.71600000000001</v>
          </cell>
          <cell r="G520">
            <v>4.0915319306681797E-2</v>
          </cell>
          <cell r="H520">
            <v>990.57799999999997</v>
          </cell>
          <cell r="I520">
            <v>2.5547412405646109E-2</v>
          </cell>
        </row>
        <row r="521">
          <cell r="B521">
            <v>1149.1099999999999</v>
          </cell>
          <cell r="C521">
            <v>0.13565115232827216</v>
          </cell>
          <cell r="D521">
            <v>1229.8999999999999</v>
          </cell>
          <cell r="E521">
            <v>0.14766744508545593</v>
          </cell>
          <cell r="F521">
            <v>1299.75</v>
          </cell>
          <cell r="G521">
            <v>0.11942959378501168</v>
          </cell>
          <cell r="H521">
            <v>3678.7599999999998</v>
          </cell>
          <cell r="I521">
            <v>0.13288926614547361</v>
          </cell>
        </row>
        <row r="522">
          <cell r="B522">
            <v>27679.552000000003</v>
          </cell>
          <cell r="C522">
            <v>4.4647547979321141E-2</v>
          </cell>
          <cell r="D522">
            <v>26080.152000000002</v>
          </cell>
          <cell r="E522">
            <v>4.5402533758932946E-2</v>
          </cell>
          <cell r="F522">
            <v>39439.133999999998</v>
          </cell>
          <cell r="G522">
            <v>4.5841031590637675E-2</v>
          </cell>
          <cell r="H522">
            <v>93198.838000000003</v>
          </cell>
          <cell r="I522">
            <v>4.5358343442769108E-2</v>
          </cell>
        </row>
        <row r="523">
          <cell r="B523">
            <v>11994.575000000001</v>
          </cell>
          <cell r="C523">
            <v>3.8646623646730223E-2</v>
          </cell>
          <cell r="D523">
            <v>12452.819</v>
          </cell>
          <cell r="E523">
            <v>4.1937542631059498E-2</v>
          </cell>
          <cell r="F523">
            <v>23161.311000000002</v>
          </cell>
          <cell r="G523">
            <v>5.1388618259704186E-2</v>
          </cell>
          <cell r="H523">
            <v>47608.705000000002</v>
          </cell>
          <cell r="I523">
            <v>4.4998281309064359E-2</v>
          </cell>
        </row>
        <row r="524">
          <cell r="B524">
            <v>1842.1840000000002</v>
          </cell>
          <cell r="C524">
            <v>7.9121235556125935E-2</v>
          </cell>
          <cell r="D524">
            <v>2020.4169999999999</v>
          </cell>
          <cell r="E524">
            <v>9.0780402956637696E-2</v>
          </cell>
          <cell r="F524">
            <v>3662.2849999999999</v>
          </cell>
          <cell r="G524">
            <v>8.6861904636086687E-2</v>
          </cell>
          <cell r="H524">
            <v>7524.8860000000004</v>
          </cell>
          <cell r="I524">
            <v>8.5801305111782869E-2</v>
          </cell>
        </row>
        <row r="528">
          <cell r="L528">
            <v>2.1256679027666554E-2</v>
          </cell>
        </row>
        <row r="529">
          <cell r="L529">
            <v>2.6583401430151393E-2</v>
          </cell>
        </row>
        <row r="530">
          <cell r="L530">
            <v>3.7041038974179652E-2</v>
          </cell>
        </row>
        <row r="532">
          <cell r="B532">
            <v>1298.0399999999995</v>
          </cell>
          <cell r="C532">
            <v>2.1665366576094695E-2</v>
          </cell>
          <cell r="D532">
            <v>1298.3159999999996</v>
          </cell>
          <cell r="E532">
            <v>2.1667162556480386E-2</v>
          </cell>
          <cell r="F532">
            <v>1271.8209999999995</v>
          </cell>
          <cell r="G532">
            <v>2.1256679027666554E-2</v>
          </cell>
          <cell r="H532">
            <v>1271.8209999999995</v>
          </cell>
          <cell r="I532">
            <v>2.1256679027666554E-2</v>
          </cell>
        </row>
        <row r="533">
          <cell r="B533">
            <v>212141.02225683597</v>
          </cell>
          <cell r="C533">
            <v>2.6916998655461273E-2</v>
          </cell>
          <cell r="D533">
            <v>182359.86820200286</v>
          </cell>
          <cell r="E533">
            <v>2.3635750817585236E-2</v>
          </cell>
          <cell r="F533">
            <v>249950.18127966142</v>
          </cell>
          <cell r="G533">
            <v>2.8909733696921448E-2</v>
          </cell>
          <cell r="H533">
            <v>644451.07173850026</v>
          </cell>
          <cell r="I533">
            <v>2.6583401430151393E-2</v>
          </cell>
        </row>
        <row r="534">
          <cell r="B534">
            <v>113066.69600000003</v>
          </cell>
          <cell r="C534">
            <v>3.7750327874927672E-2</v>
          </cell>
          <cell r="D534">
            <v>95266.21100000001</v>
          </cell>
          <cell r="E534">
            <v>3.2377525370285987E-2</v>
          </cell>
          <cell r="F534">
            <v>145757.98000000001</v>
          </cell>
          <cell r="G534">
            <v>4.0242994996639747E-2</v>
          </cell>
          <cell r="H534">
            <v>354090.88700000005</v>
          </cell>
          <cell r="I534">
            <v>3.7041038974179652E-2</v>
          </cell>
        </row>
        <row r="535">
          <cell r="B535">
            <v>11422.728999999999</v>
          </cell>
          <cell r="C535">
            <v>4.9852001333008579E-2</v>
          </cell>
          <cell r="D535">
            <v>18441.034000000003</v>
          </cell>
          <cell r="E535">
            <v>8.6828916673892212E-2</v>
          </cell>
          <cell r="F535">
            <v>23169.671999999999</v>
          </cell>
          <cell r="G535">
            <v>7.4514486305215774E-2</v>
          </cell>
          <cell r="H535">
            <v>53033.434999999998</v>
          </cell>
          <cell r="I535">
            <v>7.0480239786977969E-2</v>
          </cell>
        </row>
        <row r="536">
          <cell r="B536">
            <v>2826.3300000000004</v>
          </cell>
          <cell r="C536">
            <v>0.10858158032909748</v>
          </cell>
          <cell r="D536">
            <v>2516.1199999999994</v>
          </cell>
          <cell r="E536">
            <v>0.10967151113247868</v>
          </cell>
          <cell r="F536">
            <v>3193.0859999999998</v>
          </cell>
          <cell r="G536">
            <v>0.10316749607696211</v>
          </cell>
          <cell r="H536">
            <v>8535.5360000000001</v>
          </cell>
          <cell r="I536">
            <v>0.10679781123153895</v>
          </cell>
        </row>
        <row r="537">
          <cell r="B537">
            <v>0</v>
          </cell>
          <cell r="C537">
            <v>0</v>
          </cell>
          <cell r="D537">
            <v>0</v>
          </cell>
          <cell r="E537">
            <v>0</v>
          </cell>
          <cell r="F537">
            <v>0</v>
          </cell>
          <cell r="G537">
            <v>0</v>
          </cell>
          <cell r="H537">
            <v>0</v>
          </cell>
          <cell r="I537">
            <v>0</v>
          </cell>
        </row>
        <row r="538">
          <cell r="B538">
            <v>332.45</v>
          </cell>
          <cell r="C538">
            <v>0.38754132452986789</v>
          </cell>
          <cell r="D538">
            <v>290.89</v>
          </cell>
          <cell r="E538">
            <v>0.14352131209335667</v>
          </cell>
          <cell r="F538">
            <v>211.15</v>
          </cell>
          <cell r="G538">
            <v>0.20955174881181229</v>
          </cell>
          <cell r="H538">
            <v>834.4899999999999</v>
          </cell>
          <cell r="I538">
            <v>0.21439629954489373</v>
          </cell>
        </row>
        <row r="539">
          <cell r="B539">
            <v>0</v>
          </cell>
          <cell r="C539">
            <v>0</v>
          </cell>
          <cell r="D539">
            <v>0</v>
          </cell>
          <cell r="E539">
            <v>0</v>
          </cell>
          <cell r="F539">
            <v>0</v>
          </cell>
          <cell r="G539">
            <v>0</v>
          </cell>
          <cell r="H539">
            <v>0</v>
          </cell>
          <cell r="I539">
            <v>0</v>
          </cell>
        </row>
        <row r="540">
          <cell r="B540">
            <v>0</v>
          </cell>
          <cell r="C540">
            <v>0</v>
          </cell>
          <cell r="D540">
            <v>0</v>
          </cell>
          <cell r="E540">
            <v>0</v>
          </cell>
          <cell r="F540">
            <v>0</v>
          </cell>
          <cell r="G540">
            <v>0</v>
          </cell>
          <cell r="H540">
            <v>0</v>
          </cell>
          <cell r="I540">
            <v>0</v>
          </cell>
        </row>
        <row r="541">
          <cell r="B541">
            <v>77957.307000000015</v>
          </cell>
          <cell r="C541">
            <v>7.0077703954193382E-2</v>
          </cell>
          <cell r="D541">
            <v>54168.292000000001</v>
          </cell>
          <cell r="E541">
            <v>4.6838396445644109E-2</v>
          </cell>
          <cell r="F541">
            <v>71447.827000000005</v>
          </cell>
          <cell r="G541">
            <v>4.3203768818375947E-2</v>
          </cell>
          <cell r="H541">
            <v>203573.42600000004</v>
          </cell>
          <cell r="I541">
            <v>5.1896584172132137E-2</v>
          </cell>
        </row>
        <row r="542">
          <cell r="B542">
            <v>0</v>
          </cell>
          <cell r="C542">
            <v>0</v>
          </cell>
          <cell r="D542">
            <v>0</v>
          </cell>
          <cell r="E542">
            <v>0</v>
          </cell>
          <cell r="F542">
            <v>0</v>
          </cell>
          <cell r="G542">
            <v>0</v>
          </cell>
          <cell r="H542">
            <v>0</v>
          </cell>
          <cell r="I542">
            <v>0</v>
          </cell>
        </row>
        <row r="543">
          <cell r="B543">
            <v>0</v>
          </cell>
          <cell r="C543">
            <v>0</v>
          </cell>
          <cell r="D543">
            <v>0</v>
          </cell>
          <cell r="E543">
            <v>0</v>
          </cell>
          <cell r="F543">
            <v>0</v>
          </cell>
          <cell r="G543">
            <v>0</v>
          </cell>
          <cell r="H543">
            <v>0</v>
          </cell>
          <cell r="I543">
            <v>0</v>
          </cell>
        </row>
        <row r="544">
          <cell r="B544">
            <v>0</v>
          </cell>
          <cell r="C544">
            <v>0</v>
          </cell>
          <cell r="D544">
            <v>0</v>
          </cell>
          <cell r="E544">
            <v>0</v>
          </cell>
          <cell r="F544">
            <v>0</v>
          </cell>
          <cell r="G544">
            <v>0</v>
          </cell>
          <cell r="H544">
            <v>0</v>
          </cell>
          <cell r="I544">
            <v>0</v>
          </cell>
        </row>
        <row r="545">
          <cell r="B545">
            <v>0</v>
          </cell>
          <cell r="C545">
            <v>0</v>
          </cell>
          <cell r="D545">
            <v>0</v>
          </cell>
          <cell r="E545">
            <v>0</v>
          </cell>
          <cell r="F545">
            <v>0</v>
          </cell>
          <cell r="G545">
            <v>0</v>
          </cell>
          <cell r="H545">
            <v>0</v>
          </cell>
          <cell r="I545">
            <v>0</v>
          </cell>
        </row>
        <row r="546">
          <cell r="B546">
            <v>1679</v>
          </cell>
          <cell r="C546">
            <v>7.8426430426390831E-3</v>
          </cell>
          <cell r="D546">
            <v>2062.1010000000001</v>
          </cell>
          <cell r="E546">
            <v>1.0070007983972732E-2</v>
          </cell>
          <cell r="F546">
            <v>23859.620999999999</v>
          </cell>
          <cell r="G546">
            <v>0.12829147119538381</v>
          </cell>
          <cell r="H546">
            <v>27600.721999999998</v>
          </cell>
          <cell r="I546">
            <v>4.5632924187664514E-2</v>
          </cell>
        </row>
        <row r="547">
          <cell r="B547">
            <v>6</v>
          </cell>
          <cell r="C547">
            <v>2.104379281677498E-5</v>
          </cell>
          <cell r="D547">
            <v>7</v>
          </cell>
          <cell r="E547">
            <v>2.2332165386606085E-5</v>
          </cell>
          <cell r="F547">
            <v>5</v>
          </cell>
          <cell r="G547">
            <v>2.1564002978661611E-5</v>
          </cell>
          <cell r="H547">
            <v>18</v>
          </cell>
          <cell r="I547">
            <v>2.1675339256900901E-5</v>
          </cell>
        </row>
        <row r="548">
          <cell r="B548">
            <v>0</v>
          </cell>
          <cell r="C548">
            <v>0</v>
          </cell>
          <cell r="D548">
            <v>0</v>
          </cell>
          <cell r="E548">
            <v>0</v>
          </cell>
          <cell r="F548">
            <v>0</v>
          </cell>
          <cell r="G548">
            <v>0</v>
          </cell>
          <cell r="H548">
            <v>0</v>
          </cell>
          <cell r="I548">
            <v>0</v>
          </cell>
        </row>
        <row r="549">
          <cell r="B549">
            <v>1252</v>
          </cell>
          <cell r="C549">
            <v>0.14392692191010337</v>
          </cell>
          <cell r="D549">
            <v>1858.8989999999999</v>
          </cell>
          <cell r="E549">
            <v>0.35240673321114385</v>
          </cell>
          <cell r="F549">
            <v>114.179</v>
          </cell>
          <cell r="G549">
            <v>2.0829927931977594E-2</v>
          </cell>
          <cell r="H549">
            <v>3225.078</v>
          </cell>
          <cell r="I549">
            <v>0.16576933228442861</v>
          </cell>
        </row>
        <row r="550">
          <cell r="B550">
            <v>17590.88</v>
          </cell>
          <cell r="C550">
            <v>2.146928905466803E-2</v>
          </cell>
          <cell r="D550">
            <v>15921.875</v>
          </cell>
          <cell r="E550">
            <v>2.1392478437469477E-2</v>
          </cell>
          <cell r="F550">
            <v>23757.445000000003</v>
          </cell>
          <cell r="G550">
            <v>2.8912287227474368E-2</v>
          </cell>
          <cell r="H550">
            <v>57270.200000000012</v>
          </cell>
          <cell r="I550">
            <v>2.4009311805274117E-2</v>
          </cell>
        </row>
        <row r="551">
          <cell r="B551">
            <v>72645.874000000025</v>
          </cell>
          <cell r="C551">
            <v>3.355203469874813E-2</v>
          </cell>
          <cell r="D551">
            <v>63444.865000000005</v>
          </cell>
          <cell r="E551">
            <v>2.9111503456427466E-2</v>
          </cell>
          <cell r="F551">
            <v>107610.29799999998</v>
          </cell>
          <cell r="G551">
            <v>4.1944603333837961E-2</v>
          </cell>
          <cell r="H551">
            <v>243701.03700000001</v>
          </cell>
          <cell r="I551">
            <v>3.526747661205526E-2</v>
          </cell>
        </row>
        <row r="552">
          <cell r="B552">
            <v>8777.9900000000016</v>
          </cell>
          <cell r="C552">
            <v>7.8131452341427352E-3</v>
          </cell>
          <cell r="D552">
            <v>5798.3300000000008</v>
          </cell>
          <cell r="E552">
            <v>5.0828674261727946E-3</v>
          </cell>
          <cell r="F552">
            <v>7166.36</v>
          </cell>
          <cell r="G552">
            <v>6.5314171453480577E-3</v>
          </cell>
          <cell r="H552">
            <v>21742.680000000004</v>
          </cell>
          <cell r="I552">
            <v>6.4682189377678135E-3</v>
          </cell>
        </row>
        <row r="553">
          <cell r="B553">
            <v>1679</v>
          </cell>
          <cell r="C553">
            <v>2.5784093674364805E-2</v>
          </cell>
          <cell r="D553">
            <v>1751</v>
          </cell>
          <cell r="E553">
            <v>1.5878635499066464E-2</v>
          </cell>
          <cell r="F553">
            <v>1646</v>
          </cell>
          <cell r="G553">
            <v>2.0000742919454494E-2</v>
          </cell>
          <cell r="H553">
            <v>5076</v>
          </cell>
          <cell r="I553">
            <v>1.9698196312690128E-2</v>
          </cell>
        </row>
        <row r="554">
          <cell r="B554">
            <v>145.37199999999999</v>
          </cell>
          <cell r="C554">
            <v>2.287278691877731E-2</v>
          </cell>
          <cell r="D554">
            <v>131.25799999999998</v>
          </cell>
          <cell r="E554">
            <v>1.6940586241494405E-2</v>
          </cell>
          <cell r="F554">
            <v>74.400000000000006</v>
          </cell>
          <cell r="G554">
            <v>7.492463729526895E-3</v>
          </cell>
          <cell r="H554">
            <v>351.03</v>
          </cell>
          <cell r="I554">
            <v>1.4605685802959675E-2</v>
          </cell>
        </row>
        <row r="555">
          <cell r="B555">
            <v>37.74</v>
          </cell>
          <cell r="C555">
            <v>4.6415942683321141E-3</v>
          </cell>
          <cell r="D555">
            <v>7.57</v>
          </cell>
          <cell r="E555">
            <v>4.0590199734882198E-4</v>
          </cell>
          <cell r="F555">
            <v>57.99</v>
          </cell>
          <cell r="G555">
            <v>4.8351375675430948E-3</v>
          </cell>
          <cell r="H555">
            <v>103.30000000000001</v>
          </cell>
          <cell r="I555">
            <v>2.6641493163620067E-3</v>
          </cell>
        </row>
        <row r="556">
          <cell r="B556">
            <v>1135.2</v>
          </cell>
          <cell r="C556">
            <v>0.13400909236109212</v>
          </cell>
          <cell r="D556">
            <v>1003.8000000000001</v>
          </cell>
          <cell r="E556">
            <v>0.12052084021203407</v>
          </cell>
          <cell r="F556">
            <v>1564.9</v>
          </cell>
          <cell r="G556">
            <v>0.14379332280374285</v>
          </cell>
          <cell r="H556">
            <v>3703.9</v>
          </cell>
          <cell r="I556">
            <v>0.13379740806038443</v>
          </cell>
        </row>
        <row r="557">
          <cell r="B557">
            <v>41537.039000000019</v>
          </cell>
          <cell r="C557">
            <v>6.699989008750698E-2</v>
          </cell>
          <cell r="D557">
            <v>35852.431000000004</v>
          </cell>
          <cell r="E557">
            <v>6.2414943318478903E-2</v>
          </cell>
          <cell r="F557">
            <v>62318.209999999992</v>
          </cell>
          <cell r="G557">
            <v>7.2433918890865923E-2</v>
          </cell>
          <cell r="H557">
            <v>139707.68000000002</v>
          </cell>
          <cell r="I557">
            <v>6.7993432826195604E-2</v>
          </cell>
        </row>
        <row r="558">
          <cell r="B558">
            <v>19276.481000000003</v>
          </cell>
          <cell r="C558">
            <v>6.2108987308041007E-2</v>
          </cell>
          <cell r="D558">
            <v>18863.476000000002</v>
          </cell>
          <cell r="E558">
            <v>6.3526806975992167E-2</v>
          </cell>
          <cell r="F558">
            <v>34622.337999999996</v>
          </cell>
          <cell r="G558">
            <v>7.6817504446982723E-2</v>
          </cell>
          <cell r="H558">
            <v>72762.295000000013</v>
          </cell>
          <cell r="I558">
            <v>6.8772679683329493E-2</v>
          </cell>
        </row>
        <row r="559">
          <cell r="B559">
            <v>57.052000000000007</v>
          </cell>
          <cell r="C559">
            <v>2.4503658325922368E-3</v>
          </cell>
          <cell r="D559">
            <v>37</v>
          </cell>
          <cell r="E559">
            <v>1.6624661688134652E-3</v>
          </cell>
          <cell r="F559">
            <v>160.1</v>
          </cell>
          <cell r="G559">
            <v>3.7972443248511459E-3</v>
          </cell>
          <cell r="H559">
            <v>254.15199999999999</v>
          </cell>
          <cell r="I559">
            <v>2.8979273967432648E-3</v>
          </cell>
        </row>
        <row r="563">
          <cell r="L563">
            <v>3.6152270687019698E-2</v>
          </cell>
        </row>
        <row r="564">
          <cell r="L564">
            <v>3.039732364203885E-2</v>
          </cell>
        </row>
        <row r="565">
          <cell r="L565">
            <v>5.1954267770105964E-2</v>
          </cell>
        </row>
        <row r="567">
          <cell r="B567">
            <v>2165.677999999999</v>
          </cell>
          <cell r="C567">
            <v>3.614696600704416E-2</v>
          </cell>
          <cell r="D567">
            <v>2165.2779999999989</v>
          </cell>
          <cell r="E567">
            <v>3.6135602123035321E-2</v>
          </cell>
          <cell r="F567">
            <v>2163.0479999999989</v>
          </cell>
          <cell r="G567">
            <v>3.6152270687019698E-2</v>
          </cell>
          <cell r="H567">
            <v>2163.0479999999989</v>
          </cell>
          <cell r="I567">
            <v>3.6152270687019698E-2</v>
          </cell>
        </row>
        <row r="568">
          <cell r="B568">
            <v>297482.14399999997</v>
          </cell>
          <cell r="C568">
            <v>3.774529972980608E-2</v>
          </cell>
          <cell r="D568">
            <v>215112.47400000002</v>
          </cell>
          <cell r="E568">
            <v>2.7880831914104454E-2</v>
          </cell>
          <cell r="F568">
            <v>224315.88800000004</v>
          </cell>
          <cell r="G568">
            <v>2.5944820495299795E-2</v>
          </cell>
          <cell r="H568">
            <v>736910.50600000005</v>
          </cell>
          <cell r="I568">
            <v>3.039732364203885E-2</v>
          </cell>
        </row>
        <row r="569">
          <cell r="B569">
            <v>214097.05400000003</v>
          </cell>
          <cell r="C569">
            <v>7.1482003733054106E-2</v>
          </cell>
          <cell r="D569">
            <v>137150.84700000001</v>
          </cell>
          <cell r="E569">
            <v>4.6612592037471832E-2</v>
          </cell>
          <cell r="F569">
            <v>145404.81900000002</v>
          </cell>
          <cell r="G569">
            <v>4.0145489142373599E-2</v>
          </cell>
          <cell r="H569">
            <v>496652.72000000009</v>
          </cell>
          <cell r="I569">
            <v>5.1954267770105964E-2</v>
          </cell>
        </row>
        <row r="570">
          <cell r="B570">
            <v>0</v>
          </cell>
          <cell r="C570">
            <v>0</v>
          </cell>
          <cell r="D570">
            <v>0</v>
          </cell>
          <cell r="E570">
            <v>0</v>
          </cell>
          <cell r="F570">
            <v>0</v>
          </cell>
          <cell r="G570">
            <v>0</v>
          </cell>
          <cell r="H570">
            <v>0</v>
          </cell>
          <cell r="I570">
            <v>0</v>
          </cell>
        </row>
        <row r="571">
          <cell r="B571">
            <v>2278</v>
          </cell>
          <cell r="C571">
            <v>8.7515909320455859E-2</v>
          </cell>
          <cell r="D571">
            <v>2040</v>
          </cell>
          <cell r="E571">
            <v>8.8918605913174478E-2</v>
          </cell>
          <cell r="F571">
            <v>2631</v>
          </cell>
          <cell r="G571">
            <v>8.5006693267418221E-2</v>
          </cell>
          <cell r="H571">
            <v>6949</v>
          </cell>
          <cell r="I571">
            <v>8.6946852575862141E-2</v>
          </cell>
        </row>
        <row r="572">
          <cell r="B572">
            <v>0</v>
          </cell>
          <cell r="C572">
            <v>0</v>
          </cell>
          <cell r="D572">
            <v>0</v>
          </cell>
          <cell r="E572">
            <v>0</v>
          </cell>
          <cell r="F572">
            <v>0</v>
          </cell>
          <cell r="G572">
            <v>0</v>
          </cell>
          <cell r="H572">
            <v>0</v>
          </cell>
          <cell r="I572">
            <v>0</v>
          </cell>
        </row>
        <row r="573">
          <cell r="B573">
            <v>196</v>
          </cell>
          <cell r="C573">
            <v>0.22847977021463109</v>
          </cell>
          <cell r="D573">
            <v>269</v>
          </cell>
          <cell r="E573">
            <v>0.13272107309674772</v>
          </cell>
          <cell r="F573">
            <v>118</v>
          </cell>
          <cell r="G573">
            <v>0.11710682623629576</v>
          </cell>
          <cell r="H573">
            <v>583</v>
          </cell>
          <cell r="I573">
            <v>0.14978375131478278</v>
          </cell>
        </row>
        <row r="574">
          <cell r="B574">
            <v>119</v>
          </cell>
          <cell r="C574">
            <v>0.21018013674072425</v>
          </cell>
          <cell r="D574">
            <v>135</v>
          </cell>
          <cell r="E574">
            <v>0.25920116122120229</v>
          </cell>
          <cell r="F574">
            <v>35</v>
          </cell>
          <cell r="G574">
            <v>8.2732928651122334E-2</v>
          </cell>
          <cell r="H574">
            <v>289</v>
          </cell>
          <cell r="I574">
            <v>0.19138312384938344</v>
          </cell>
        </row>
        <row r="575">
          <cell r="B575">
            <v>0</v>
          </cell>
          <cell r="C575">
            <v>0</v>
          </cell>
          <cell r="D575">
            <v>0</v>
          </cell>
          <cell r="E575">
            <v>0</v>
          </cell>
          <cell r="F575">
            <v>0</v>
          </cell>
          <cell r="G575">
            <v>0</v>
          </cell>
          <cell r="H575">
            <v>0</v>
          </cell>
          <cell r="I575">
            <v>0</v>
          </cell>
        </row>
        <row r="576">
          <cell r="B576">
            <v>0</v>
          </cell>
          <cell r="C576">
            <v>0</v>
          </cell>
          <cell r="D576">
            <v>0</v>
          </cell>
          <cell r="E576">
            <v>0</v>
          </cell>
          <cell r="F576">
            <v>0</v>
          </cell>
          <cell r="G576">
            <v>0</v>
          </cell>
          <cell r="H576">
            <v>0</v>
          </cell>
          <cell r="I576">
            <v>0</v>
          </cell>
        </row>
        <row r="577">
          <cell r="B577">
            <v>0</v>
          </cell>
          <cell r="C577">
            <v>0</v>
          </cell>
          <cell r="D577">
            <v>0</v>
          </cell>
          <cell r="E577">
            <v>0</v>
          </cell>
          <cell r="F577">
            <v>0</v>
          </cell>
          <cell r="G577">
            <v>0</v>
          </cell>
          <cell r="H577">
            <v>0</v>
          </cell>
          <cell r="I577">
            <v>0</v>
          </cell>
        </row>
        <row r="578">
          <cell r="B578">
            <v>0</v>
          </cell>
          <cell r="C578">
            <v>0</v>
          </cell>
          <cell r="D578">
            <v>0</v>
          </cell>
          <cell r="E578">
            <v>0</v>
          </cell>
          <cell r="F578">
            <v>0</v>
          </cell>
          <cell r="G578">
            <v>0</v>
          </cell>
          <cell r="H578">
            <v>0</v>
          </cell>
          <cell r="I578">
            <v>0</v>
          </cell>
        </row>
        <row r="579">
          <cell r="B579">
            <v>0</v>
          </cell>
          <cell r="C579">
            <v>0</v>
          </cell>
          <cell r="D579">
            <v>0</v>
          </cell>
          <cell r="E579">
            <v>0</v>
          </cell>
          <cell r="F579">
            <v>0</v>
          </cell>
          <cell r="G579">
            <v>0</v>
          </cell>
          <cell r="H579">
            <v>0</v>
          </cell>
          <cell r="I579">
            <v>0</v>
          </cell>
        </row>
        <row r="580">
          <cell r="B580">
            <v>0</v>
          </cell>
          <cell r="C580">
            <v>0</v>
          </cell>
          <cell r="D580">
            <v>0</v>
          </cell>
          <cell r="E580">
            <v>0</v>
          </cell>
          <cell r="F580">
            <v>0</v>
          </cell>
          <cell r="G580">
            <v>0</v>
          </cell>
          <cell r="H580">
            <v>0</v>
          </cell>
          <cell r="I580">
            <v>0</v>
          </cell>
        </row>
        <row r="581">
          <cell r="B581">
            <v>60878</v>
          </cell>
          <cell r="C581">
            <v>0.28436237233459327</v>
          </cell>
          <cell r="D581">
            <v>59379</v>
          </cell>
          <cell r="E581">
            <v>0.28996979492290476</v>
          </cell>
          <cell r="F581">
            <v>31606</v>
          </cell>
          <cell r="G581">
            <v>0.16994319560236523</v>
          </cell>
          <cell r="H581">
            <v>151863</v>
          </cell>
          <cell r="I581">
            <v>0.25107867706907439</v>
          </cell>
        </row>
        <row r="582">
          <cell r="B582">
            <v>0</v>
          </cell>
          <cell r="C582">
            <v>0</v>
          </cell>
          <cell r="D582">
            <v>0</v>
          </cell>
          <cell r="E582">
            <v>0</v>
          </cell>
          <cell r="F582">
            <v>0</v>
          </cell>
          <cell r="G582">
            <v>0</v>
          </cell>
          <cell r="H582">
            <v>0</v>
          </cell>
          <cell r="I582">
            <v>0</v>
          </cell>
        </row>
        <row r="583">
          <cell r="B583">
            <v>0</v>
          </cell>
          <cell r="C583">
            <v>0</v>
          </cell>
          <cell r="D583">
            <v>0</v>
          </cell>
          <cell r="E583">
            <v>0</v>
          </cell>
          <cell r="F583">
            <v>0</v>
          </cell>
          <cell r="G583">
            <v>0</v>
          </cell>
          <cell r="H583">
            <v>0</v>
          </cell>
          <cell r="I583">
            <v>0</v>
          </cell>
        </row>
        <row r="584">
          <cell r="B584">
            <v>0</v>
          </cell>
          <cell r="C584">
            <v>0</v>
          </cell>
          <cell r="D584">
            <v>0</v>
          </cell>
          <cell r="E584">
            <v>0</v>
          </cell>
          <cell r="F584">
            <v>0</v>
          </cell>
          <cell r="G584">
            <v>0</v>
          </cell>
          <cell r="H584">
            <v>0</v>
          </cell>
          <cell r="I584">
            <v>0</v>
          </cell>
        </row>
        <row r="585">
          <cell r="B585">
            <v>150626.05400000003</v>
          </cell>
          <cell r="C585">
            <v>0.18383584519307933</v>
          </cell>
          <cell r="D585">
            <v>75327.847000000009</v>
          </cell>
          <cell r="E585">
            <v>0.10120977225914035</v>
          </cell>
          <cell r="F585">
            <v>111014.819</v>
          </cell>
          <cell r="G585">
            <v>0.1351025892487209</v>
          </cell>
          <cell r="H585">
            <v>336968.72000000003</v>
          </cell>
          <cell r="I585">
            <v>0.14126696025339716</v>
          </cell>
        </row>
        <row r="586">
          <cell r="B586">
            <v>245946.05000000002</v>
          </cell>
          <cell r="C586">
            <v>0.11359200391229432</v>
          </cell>
          <cell r="D586">
            <v>243407.908</v>
          </cell>
          <cell r="E586">
            <v>0.11168705544670603</v>
          </cell>
          <cell r="F586">
            <v>373651.96299999999</v>
          </cell>
          <cell r="G586">
            <v>0.14564296971786939</v>
          </cell>
          <cell r="H586">
            <v>863005.92099999997</v>
          </cell>
          <cell r="I586">
            <v>0.12489089709918924</v>
          </cell>
        </row>
        <row r="587">
          <cell r="B587">
            <v>6494.65</v>
          </cell>
          <cell r="C587">
            <v>5.7807816703966518E-3</v>
          </cell>
          <cell r="D587">
            <v>6720.6049999999996</v>
          </cell>
          <cell r="E587">
            <v>5.8913418585478938E-3</v>
          </cell>
          <cell r="F587">
            <v>9387.1319999999996</v>
          </cell>
          <cell r="G587">
            <v>8.5554277053407034E-3</v>
          </cell>
          <cell r="H587">
            <v>22602.386999999999</v>
          </cell>
          <cell r="I587">
            <v>6.7239727408101033E-3</v>
          </cell>
        </row>
        <row r="588">
          <cell r="B588">
            <v>308.77199999999999</v>
          </cell>
          <cell r="C588">
            <v>4.7417547182971821E-3</v>
          </cell>
          <cell r="D588">
            <v>288.06700000000001</v>
          </cell>
          <cell r="E588">
            <v>2.6122849185091826E-3</v>
          </cell>
          <cell r="F588">
            <v>596.14599999999996</v>
          </cell>
          <cell r="G588">
            <v>7.2438413660152598E-3</v>
          </cell>
          <cell r="H588">
            <v>1192.9849999999999</v>
          </cell>
          <cell r="I588">
            <v>4.629561215148667E-3</v>
          </cell>
        </row>
        <row r="589">
          <cell r="B589">
            <v>1977.8019999999999</v>
          </cell>
          <cell r="C589">
            <v>0.31118677402478884</v>
          </cell>
          <cell r="D589">
            <v>5228.7970000000005</v>
          </cell>
          <cell r="E589">
            <v>0.67484562097371004</v>
          </cell>
          <cell r="F589">
            <v>5310.3450000000003</v>
          </cell>
          <cell r="G589">
            <v>0.53477913042707659</v>
          </cell>
          <cell r="H589">
            <v>12516.944</v>
          </cell>
          <cell r="I589">
            <v>0.52080606010096364</v>
          </cell>
        </row>
        <row r="590">
          <cell r="B590">
            <v>709.76599999999996</v>
          </cell>
          <cell r="C590">
            <v>8.7293211379359067E-2</v>
          </cell>
          <cell r="D590">
            <v>757.21199999999999</v>
          </cell>
          <cell r="E590">
            <v>4.060156713560055E-2</v>
          </cell>
          <cell r="F590">
            <v>1199.6300000000001</v>
          </cell>
          <cell r="G590">
            <v>0.10002372961116957</v>
          </cell>
          <cell r="H590">
            <v>2666.6080000000002</v>
          </cell>
          <cell r="I590">
            <v>6.8772912683499096E-2</v>
          </cell>
        </row>
        <row r="591">
          <cell r="B591">
            <v>54</v>
          </cell>
          <cell r="C591">
            <v>6.374639700051951E-3</v>
          </cell>
          <cell r="D591">
            <v>109.63</v>
          </cell>
          <cell r="E591">
            <v>1.3162681522659187E-2</v>
          </cell>
          <cell r="F591">
            <v>72</v>
          </cell>
          <cell r="G591">
            <v>6.6158343931685629E-3</v>
          </cell>
          <cell r="H591">
            <v>235.63</v>
          </cell>
          <cell r="I591">
            <v>8.5117533576145096E-3</v>
          </cell>
        </row>
        <row r="592">
          <cell r="B592">
            <v>163358.149</v>
          </cell>
          <cell r="C592">
            <v>0.26349923565564176</v>
          </cell>
          <cell r="D592">
            <v>159614.35400000002</v>
          </cell>
          <cell r="E592">
            <v>0.27787016332938841</v>
          </cell>
          <cell r="F592">
            <v>235681.51300000001</v>
          </cell>
          <cell r="G592">
            <v>0.27393815702855656</v>
          </cell>
          <cell r="H592">
            <v>558654.01600000006</v>
          </cell>
          <cell r="I592">
            <v>0.27188773237076447</v>
          </cell>
        </row>
        <row r="593">
          <cell r="B593">
            <v>71191.572000000029</v>
          </cell>
          <cell r="C593">
            <v>0.22937985630196137</v>
          </cell>
          <cell r="D593">
            <v>68753.266999999993</v>
          </cell>
          <cell r="E593">
            <v>0.23154139362638418</v>
          </cell>
          <cell r="F593">
            <v>118448.606</v>
          </cell>
          <cell r="G593">
            <v>0.26280508029653882</v>
          </cell>
          <cell r="H593">
            <v>258393.44500000004</v>
          </cell>
          <cell r="I593">
            <v>0.24422552401978273</v>
          </cell>
        </row>
        <row r="594">
          <cell r="B594">
            <v>1851.3389999999999</v>
          </cell>
          <cell r="C594">
            <v>7.9514439987125402E-2</v>
          </cell>
          <cell r="D594">
            <v>1935.9760000000001</v>
          </cell>
          <cell r="E594">
            <v>8.6986340638778858E-2</v>
          </cell>
          <cell r="F594">
            <v>2956.5909999999999</v>
          </cell>
          <cell r="G594">
            <v>7.0124287293291537E-2</v>
          </cell>
          <cell r="H594">
            <v>6743.9059999999999</v>
          </cell>
          <cell r="I594">
            <v>7.689630598406183E-2</v>
          </cell>
        </row>
        <row r="598">
          <cell r="L598">
            <v>0.10555389761508036</v>
          </cell>
        </row>
        <row r="599">
          <cell r="L599">
            <v>0.16170660858093414</v>
          </cell>
        </row>
        <row r="600">
          <cell r="L600">
            <v>0.25063632421817406</v>
          </cell>
        </row>
        <row r="602">
          <cell r="B602">
            <v>6326.0010000000057</v>
          </cell>
          <cell r="C602">
            <v>0.10558621508254122</v>
          </cell>
          <cell r="D602">
            <v>6316.556000000005</v>
          </cell>
          <cell r="E602">
            <v>0.10541489564105477</v>
          </cell>
          <cell r="F602">
            <v>6315.4580000000051</v>
          </cell>
          <cell r="G602">
            <v>0.10555389761508036</v>
          </cell>
          <cell r="H602">
            <v>6315.4580000000051</v>
          </cell>
          <cell r="I602">
            <v>0.10555389761508036</v>
          </cell>
        </row>
        <row r="603">
          <cell r="B603">
            <v>1224882.3698000002</v>
          </cell>
          <cell r="C603">
            <v>0.15541622619828968</v>
          </cell>
          <cell r="D603">
            <v>1300099.4429999993</v>
          </cell>
          <cell r="E603">
            <v>0.16850651832447339</v>
          </cell>
          <cell r="F603">
            <v>1395208.6669999997</v>
          </cell>
          <cell r="G603">
            <v>0.16137260156445757</v>
          </cell>
          <cell r="H603">
            <v>3920190.4797999989</v>
          </cell>
          <cell r="I603">
            <v>0.16170660858093414</v>
          </cell>
        </row>
        <row r="604">
          <cell r="B604">
            <v>715748.54899999988</v>
          </cell>
          <cell r="C604">
            <v>0.23897171631117373</v>
          </cell>
          <cell r="D604">
            <v>796594.66700000002</v>
          </cell>
          <cell r="E604">
            <v>0.27073359767218003</v>
          </cell>
          <cell r="F604">
            <v>883594.93299999996</v>
          </cell>
          <cell r="G604">
            <v>0.24395581269564268</v>
          </cell>
          <cell r="H604">
            <v>2395938.1490000002</v>
          </cell>
          <cell r="I604">
            <v>0.25063632421817406</v>
          </cell>
        </row>
        <row r="605">
          <cell r="B605">
            <v>17127.298999999999</v>
          </cell>
          <cell r="C605">
            <v>7.4748348890955607E-2</v>
          </cell>
          <cell r="D605">
            <v>18424.272000000001</v>
          </cell>
          <cell r="E605">
            <v>8.674999342580926E-2</v>
          </cell>
          <cell r="F605">
            <v>27933.252</v>
          </cell>
          <cell r="G605">
            <v>8.983432841061112E-2</v>
          </cell>
          <cell r="H605">
            <v>63484.822999999997</v>
          </cell>
          <cell r="I605">
            <v>8.4369898873679489E-2</v>
          </cell>
        </row>
        <row r="606">
          <cell r="B606">
            <v>1746.405</v>
          </cell>
          <cell r="C606">
            <v>6.7093161376993296E-2</v>
          </cell>
          <cell r="D606">
            <v>1362.8589999999999</v>
          </cell>
          <cell r="E606">
            <v>5.9403687419717181E-2</v>
          </cell>
          <cell r="F606">
            <v>2516.9660000000003</v>
          </cell>
          <cell r="G606">
            <v>8.1322294460859215E-2</v>
          </cell>
          <cell r="H606">
            <v>5626.2300000000005</v>
          </cell>
          <cell r="I606">
            <v>7.0396170724980986E-2</v>
          </cell>
        </row>
        <row r="607">
          <cell r="B607">
            <v>0</v>
          </cell>
          <cell r="C607">
            <v>0</v>
          </cell>
          <cell r="D607">
            <v>0</v>
          </cell>
          <cell r="E607">
            <v>0</v>
          </cell>
          <cell r="F607">
            <v>0</v>
          </cell>
          <cell r="G607">
            <v>0</v>
          </cell>
          <cell r="H607">
            <v>0</v>
          </cell>
          <cell r="I607">
            <v>0</v>
          </cell>
        </row>
        <row r="608">
          <cell r="B608">
            <v>0</v>
          </cell>
          <cell r="C608">
            <v>0</v>
          </cell>
          <cell r="D608">
            <v>0</v>
          </cell>
          <cell r="E608">
            <v>0</v>
          </cell>
          <cell r="F608">
            <v>0</v>
          </cell>
          <cell r="G608">
            <v>0</v>
          </cell>
          <cell r="H608">
            <v>0</v>
          </cell>
          <cell r="I608">
            <v>0</v>
          </cell>
        </row>
        <row r="609">
          <cell r="B609">
            <v>0</v>
          </cell>
          <cell r="C609">
            <v>0</v>
          </cell>
          <cell r="D609">
            <v>0</v>
          </cell>
          <cell r="E609">
            <v>0</v>
          </cell>
          <cell r="F609">
            <v>0</v>
          </cell>
          <cell r="G609">
            <v>0</v>
          </cell>
          <cell r="H609">
            <v>0</v>
          </cell>
          <cell r="I609">
            <v>0</v>
          </cell>
        </row>
        <row r="610">
          <cell r="B610">
            <v>0</v>
          </cell>
          <cell r="C610">
            <v>0</v>
          </cell>
          <cell r="D610">
            <v>0</v>
          </cell>
          <cell r="E610">
            <v>0</v>
          </cell>
          <cell r="F610">
            <v>0</v>
          </cell>
          <cell r="G610">
            <v>0</v>
          </cell>
          <cell r="H610">
            <v>0</v>
          </cell>
          <cell r="I610">
            <v>0</v>
          </cell>
        </row>
        <row r="611">
          <cell r="B611">
            <v>213955.38800000001</v>
          </cell>
          <cell r="C611">
            <v>0.19232965986971015</v>
          </cell>
          <cell r="D611">
            <v>312802.31800000003</v>
          </cell>
          <cell r="E611">
            <v>0.27047481909897469</v>
          </cell>
          <cell r="F611">
            <v>504972.81500000006</v>
          </cell>
          <cell r="G611">
            <v>0.30535188647269185</v>
          </cell>
          <cell r="H611">
            <v>1031730.5210000001</v>
          </cell>
          <cell r="I611">
            <v>0.26301708861565382</v>
          </cell>
        </row>
        <row r="612">
          <cell r="B612">
            <v>0</v>
          </cell>
          <cell r="C612">
            <v>0</v>
          </cell>
          <cell r="D612">
            <v>0</v>
          </cell>
          <cell r="E612">
            <v>0</v>
          </cell>
          <cell r="F612">
            <v>0</v>
          </cell>
          <cell r="G612">
            <v>0</v>
          </cell>
          <cell r="H612">
            <v>0</v>
          </cell>
          <cell r="I612">
            <v>0</v>
          </cell>
        </row>
        <row r="613">
          <cell r="B613">
            <v>0</v>
          </cell>
          <cell r="C613">
            <v>0</v>
          </cell>
          <cell r="D613">
            <v>0</v>
          </cell>
          <cell r="E613">
            <v>0</v>
          </cell>
          <cell r="F613">
            <v>0</v>
          </cell>
          <cell r="G613">
            <v>0</v>
          </cell>
          <cell r="H613">
            <v>0</v>
          </cell>
          <cell r="I613">
            <v>0</v>
          </cell>
        </row>
        <row r="614">
          <cell r="B614">
            <v>40413.951000000001</v>
          </cell>
          <cell r="C614">
            <v>0.76462938682377801</v>
          </cell>
          <cell r="D614">
            <v>40876</v>
          </cell>
          <cell r="E614">
            <v>0.81529442558293219</v>
          </cell>
          <cell r="F614">
            <v>39645.509999999995</v>
          </cell>
          <cell r="G614">
            <v>0.73563887452132826</v>
          </cell>
          <cell r="H614">
            <v>120935.461</v>
          </cell>
          <cell r="I614">
            <v>0.7708619918227938</v>
          </cell>
        </row>
        <row r="615">
          <cell r="B615">
            <v>1497.269</v>
          </cell>
          <cell r="C615">
            <v>0.15540780108718172</v>
          </cell>
          <cell r="D615">
            <v>1227.8029999999999</v>
          </cell>
          <cell r="E615">
            <v>0.68533269924305462</v>
          </cell>
          <cell r="F615">
            <v>1379.84</v>
          </cell>
          <cell r="G615">
            <v>0.42774595144210498</v>
          </cell>
          <cell r="H615">
            <v>4104.9120000000003</v>
          </cell>
          <cell r="I615">
            <v>0.28016367915691109</v>
          </cell>
        </row>
        <row r="616">
          <cell r="B616">
            <v>10325</v>
          </cell>
          <cell r="C616">
            <v>4.8228284344996139E-2</v>
          </cell>
          <cell r="D616">
            <v>9422</v>
          </cell>
          <cell r="E616">
            <v>4.6011138748776652E-2</v>
          </cell>
          <cell r="F616">
            <v>4859</v>
          </cell>
          <cell r="G616">
            <v>2.6126494571660209E-2</v>
          </cell>
          <cell r="H616">
            <v>24606</v>
          </cell>
          <cell r="I616">
            <v>4.0681679724235947E-2</v>
          </cell>
        </row>
        <row r="617">
          <cell r="B617">
            <v>104225.01</v>
          </cell>
          <cell r="C617">
            <v>0.36554825279438335</v>
          </cell>
          <cell r="D617">
            <v>109370.51999999999</v>
          </cell>
          <cell r="E617">
            <v>0.34892579157987264</v>
          </cell>
          <cell r="F617">
            <v>59321.009999999995</v>
          </cell>
          <cell r="G617">
            <v>0.25583968726744305</v>
          </cell>
          <cell r="H617">
            <v>272916.53999999998</v>
          </cell>
          <cell r="I617">
            <v>0.32864214407330911</v>
          </cell>
        </row>
        <row r="618">
          <cell r="B618">
            <v>0</v>
          </cell>
          <cell r="C618">
            <v>0</v>
          </cell>
          <cell r="D618">
            <v>0</v>
          </cell>
          <cell r="E618">
            <v>0</v>
          </cell>
          <cell r="F618">
            <v>0</v>
          </cell>
          <cell r="G618">
            <v>0</v>
          </cell>
          <cell r="H618">
            <v>0</v>
          </cell>
          <cell r="I618">
            <v>0</v>
          </cell>
        </row>
        <row r="619">
          <cell r="B619">
            <v>2631.47</v>
          </cell>
          <cell r="C619">
            <v>0.30250748977538311</v>
          </cell>
          <cell r="D619">
            <v>20.48</v>
          </cell>
          <cell r="E619">
            <v>3.882561611020408E-3</v>
          </cell>
          <cell r="F619">
            <v>11</v>
          </cell>
          <cell r="G619">
            <v>2.0067543703461543E-3</v>
          </cell>
          <cell r="H619">
            <v>2662.95</v>
          </cell>
          <cell r="I619">
            <v>0.13687589677112277</v>
          </cell>
        </row>
        <row r="620">
          <cell r="B620">
            <v>323826.75699999993</v>
          </cell>
          <cell r="C620">
            <v>0.3952235618495914</v>
          </cell>
          <cell r="D620">
            <v>303088.41500000004</v>
          </cell>
          <cell r="E620">
            <v>0.40722668545848412</v>
          </cell>
          <cell r="F620">
            <v>242955.53999999998</v>
          </cell>
          <cell r="G620">
            <v>0.29567154026816167</v>
          </cell>
          <cell r="H620">
            <v>869870.71200000006</v>
          </cell>
          <cell r="I620">
            <v>0.36467477247650254</v>
          </cell>
        </row>
        <row r="621">
          <cell r="B621">
            <v>463027.19299999991</v>
          </cell>
          <cell r="C621">
            <v>0.21385253684194008</v>
          </cell>
          <cell r="D621">
            <v>480489.54700000002</v>
          </cell>
          <cell r="E621">
            <v>0.22047131959801269</v>
          </cell>
          <cell r="F621">
            <v>358753.09199999989</v>
          </cell>
          <cell r="G621">
            <v>0.13983565159096462</v>
          </cell>
          <cell r="H621">
            <v>1302269.8319999999</v>
          </cell>
          <cell r="I621">
            <v>0.18845948055052852</v>
          </cell>
        </row>
        <row r="622">
          <cell r="B622">
            <v>414507.09699999995</v>
          </cell>
          <cell r="C622">
            <v>0.36894598301477782</v>
          </cell>
          <cell r="D622">
            <v>416490.16099999996</v>
          </cell>
          <cell r="E622">
            <v>0.36509896343746601</v>
          </cell>
          <cell r="F622">
            <v>299645.815</v>
          </cell>
          <cell r="G622">
            <v>0.27309705535624668</v>
          </cell>
          <cell r="H622">
            <v>1130643.0729999999</v>
          </cell>
          <cell r="I622">
            <v>0.33635443913236979</v>
          </cell>
        </row>
        <row r="623">
          <cell r="B623">
            <v>3423.71</v>
          </cell>
          <cell r="C623">
            <v>5.2577283712840692E-2</v>
          </cell>
          <cell r="D623">
            <v>12440.15</v>
          </cell>
          <cell r="E623">
            <v>0.11281131205237674</v>
          </cell>
          <cell r="F623">
            <v>5549.22</v>
          </cell>
          <cell r="G623">
            <v>6.742923610175898E-2</v>
          </cell>
          <cell r="H623">
            <v>21413.08</v>
          </cell>
          <cell r="I623">
            <v>8.3096740248096684E-2</v>
          </cell>
        </row>
        <row r="624">
          <cell r="B624">
            <v>327.85</v>
          </cell>
          <cell r="C624">
            <v>5.1583820758613369E-2</v>
          </cell>
          <cell r="D624">
            <v>328.28000000000003</v>
          </cell>
          <cell r="E624">
            <v>4.2368889144720964E-2</v>
          </cell>
          <cell r="F624">
            <v>287.8</v>
          </cell>
          <cell r="G624">
            <v>2.8982944373089251E-2</v>
          </cell>
          <cell r="H624">
            <v>943.93000000000006</v>
          </cell>
          <cell r="I624">
            <v>3.9275118935668547E-2</v>
          </cell>
        </row>
        <row r="625">
          <cell r="B625">
            <v>4109.45</v>
          </cell>
          <cell r="C625">
            <v>0.50541599273972992</v>
          </cell>
          <cell r="D625">
            <v>14929.18</v>
          </cell>
          <cell r="E625">
            <v>0.80049986536064544</v>
          </cell>
          <cell r="F625">
            <v>6659.76</v>
          </cell>
          <cell r="G625">
            <v>0.55528290682567338</v>
          </cell>
          <cell r="H625">
            <v>25698.39</v>
          </cell>
          <cell r="I625">
            <v>0.662772005325307</v>
          </cell>
        </row>
        <row r="626">
          <cell r="B626">
            <v>852.04</v>
          </cell>
          <cell r="C626">
            <v>0.10058237055615303</v>
          </cell>
          <cell r="D626">
            <v>578.43000000000006</v>
          </cell>
          <cell r="E626">
            <v>6.9448963542385792E-2</v>
          </cell>
          <cell r="F626">
            <v>1477.47</v>
          </cell>
          <cell r="G626">
            <v>0.13575967834548275</v>
          </cell>
          <cell r="H626">
            <v>2907.94</v>
          </cell>
          <cell r="I626">
            <v>0.10504463802886532</v>
          </cell>
        </row>
        <row r="627">
          <cell r="B627">
            <v>24036.914000000001</v>
          </cell>
          <cell r="C627">
            <v>3.8771916217784738E-2</v>
          </cell>
          <cell r="D627">
            <v>21393.702999999998</v>
          </cell>
          <cell r="E627">
            <v>3.7243967086007967E-2</v>
          </cell>
          <cell r="F627">
            <v>28408.170999999998</v>
          </cell>
          <cell r="G627">
            <v>3.3019484257520389E-2</v>
          </cell>
          <cell r="H627">
            <v>73838.788</v>
          </cell>
          <cell r="I627">
            <v>3.5936125142481054E-2</v>
          </cell>
        </row>
        <row r="628">
          <cell r="B628">
            <v>15475.478000000001</v>
          </cell>
          <cell r="C628">
            <v>4.9862123003045405E-2</v>
          </cell>
          <cell r="D628">
            <v>14077.112999999998</v>
          </cell>
          <cell r="E628">
            <v>4.7407701546111104E-2</v>
          </cell>
          <cell r="F628">
            <v>16288.66</v>
          </cell>
          <cell r="G628">
            <v>3.6140084242300148E-2</v>
          </cell>
          <cell r="H628">
            <v>45841.251000000004</v>
          </cell>
          <cell r="I628">
            <v>4.3327738237312438E-2</v>
          </cell>
        </row>
        <row r="629">
          <cell r="B629">
            <v>294.654</v>
          </cell>
          <cell r="C629">
            <v>1.265529857036796E-2</v>
          </cell>
          <cell r="D629">
            <v>252.53</v>
          </cell>
          <cell r="E629">
            <v>1.134655625974228E-2</v>
          </cell>
          <cell r="F629">
            <v>436.19600000000003</v>
          </cell>
          <cell r="G629">
            <v>1.0345676361791198E-2</v>
          </cell>
          <cell r="H629">
            <v>983.38</v>
          </cell>
          <cell r="I629">
            <v>1.1212832649002925E-2</v>
          </cell>
        </row>
        <row r="633">
          <cell r="L633">
            <v>0.24505163404929819</v>
          </cell>
        </row>
        <row r="634">
          <cell r="L634">
            <v>0.19952587402217004</v>
          </cell>
        </row>
        <row r="635">
          <cell r="L635">
            <v>0.17295254195253562</v>
          </cell>
        </row>
        <row r="637">
          <cell r="B637">
            <v>14702.871000000001</v>
          </cell>
          <cell r="C637">
            <v>0.24540313852888365</v>
          </cell>
          <cell r="D637">
            <v>14704.843000000001</v>
          </cell>
          <cell r="E637">
            <v>0.24540421873297627</v>
          </cell>
          <cell r="F637">
            <v>14661.830000000002</v>
          </cell>
          <cell r="G637">
            <v>0.24505163404929819</v>
          </cell>
          <cell r="H637">
            <v>14661.830000000002</v>
          </cell>
          <cell r="I637">
            <v>0.24505163404929819</v>
          </cell>
        </row>
        <row r="638">
          <cell r="B638">
            <v>1608498.4650000001</v>
          </cell>
          <cell r="C638">
            <v>0.20409042324354773</v>
          </cell>
          <cell r="D638">
            <v>1578377.2309999997</v>
          </cell>
          <cell r="E638">
            <v>0.20457423717120471</v>
          </cell>
          <cell r="F638">
            <v>1650152.5410000007</v>
          </cell>
          <cell r="G638">
            <v>0.1908599156654826</v>
          </cell>
          <cell r="H638">
            <v>4837028.2369999997</v>
          </cell>
          <cell r="I638">
            <v>0.19952587402217004</v>
          </cell>
        </row>
        <row r="639">
          <cell r="B639">
            <v>510630.99000000005</v>
          </cell>
          <cell r="C639">
            <v>0.17048775614349698</v>
          </cell>
          <cell r="D639">
            <v>526265.76100000006</v>
          </cell>
          <cell r="E639">
            <v>0.17885861996012795</v>
          </cell>
          <cell r="F639">
            <v>616429.41599999997</v>
          </cell>
          <cell r="G639">
            <v>0.17019284915906188</v>
          </cell>
          <cell r="H639">
            <v>1653326.1670000001</v>
          </cell>
          <cell r="I639">
            <v>0.17295254195253562</v>
          </cell>
        </row>
        <row r="640">
          <cell r="B640">
            <v>65293.790000000008</v>
          </cell>
          <cell r="C640">
            <v>0.28496045963422428</v>
          </cell>
          <cell r="D640">
            <v>62360.85</v>
          </cell>
          <cell r="E640">
            <v>0.29362372242050477</v>
          </cell>
          <cell r="F640">
            <v>58796.52</v>
          </cell>
          <cell r="G640">
            <v>0.18909169211952351</v>
          </cell>
          <cell r="H640">
            <v>186451.16</v>
          </cell>
          <cell r="I640">
            <v>0.24778938919118096</v>
          </cell>
        </row>
        <row r="641">
          <cell r="B641">
            <v>1553.46</v>
          </cell>
          <cell r="C641">
            <v>5.968062532614371E-2</v>
          </cell>
          <cell r="D641">
            <v>1552.7200000000003</v>
          </cell>
          <cell r="E641">
            <v>6.7679263614462887E-2</v>
          </cell>
          <cell r="F641">
            <v>1503.52</v>
          </cell>
          <cell r="G641">
            <v>4.8578207320953491E-2</v>
          </cell>
          <cell r="H641">
            <v>4609.7000000000007</v>
          </cell>
          <cell r="I641">
            <v>5.7677206262620781E-2</v>
          </cell>
        </row>
        <row r="642">
          <cell r="B642">
            <v>372.85</v>
          </cell>
          <cell r="C642">
            <v>1.6210323418277531E-3</v>
          </cell>
          <cell r="D642">
            <v>0</v>
          </cell>
          <cell r="E642">
            <v>0</v>
          </cell>
          <cell r="F642">
            <v>0</v>
          </cell>
          <cell r="G642">
            <v>0</v>
          </cell>
          <cell r="H642">
            <v>372.85</v>
          </cell>
          <cell r="I642">
            <v>4.8658342548652678E-4</v>
          </cell>
        </row>
        <row r="643">
          <cell r="B643">
            <v>0</v>
          </cell>
          <cell r="C643">
            <v>0</v>
          </cell>
          <cell r="D643">
            <v>0</v>
          </cell>
          <cell r="E643">
            <v>0</v>
          </cell>
          <cell r="F643">
            <v>0</v>
          </cell>
          <cell r="G643">
            <v>0</v>
          </cell>
          <cell r="H643">
            <v>0</v>
          </cell>
          <cell r="I643">
            <v>0</v>
          </cell>
        </row>
        <row r="644">
          <cell r="B644">
            <v>165.39000000000001</v>
          </cell>
          <cell r="C644">
            <v>0.29211506567687717</v>
          </cell>
          <cell r="D644">
            <v>159.44</v>
          </cell>
          <cell r="E644">
            <v>0.30612617144524812</v>
          </cell>
          <cell r="F644">
            <v>160.93</v>
          </cell>
          <cell r="G644">
            <v>0.3804060059378605</v>
          </cell>
          <cell r="H644">
            <v>485.76000000000005</v>
          </cell>
          <cell r="I644">
            <v>0.32168258214905371</v>
          </cell>
        </row>
        <row r="645">
          <cell r="B645">
            <v>11.36</v>
          </cell>
          <cell r="C645">
            <v>0.15751525235718244</v>
          </cell>
          <cell r="D645">
            <v>11.45</v>
          </cell>
          <cell r="E645">
            <v>0.16380543633762518</v>
          </cell>
          <cell r="F645">
            <v>8.99</v>
          </cell>
          <cell r="G645">
            <v>0.19676077916393087</v>
          </cell>
          <cell r="H645">
            <v>31.799999999999997</v>
          </cell>
          <cell r="I645">
            <v>0.16941026050823077</v>
          </cell>
        </row>
        <row r="646">
          <cell r="B646">
            <v>382920.96000000002</v>
          </cell>
          <cell r="C646">
            <v>0.34421688877394802</v>
          </cell>
          <cell r="D646">
            <v>373281.45000000007</v>
          </cell>
          <cell r="E646">
            <v>0.32277009105077342</v>
          </cell>
          <cell r="F646">
            <v>503323.18</v>
          </cell>
          <cell r="G646">
            <v>0.30435436909298619</v>
          </cell>
          <cell r="H646">
            <v>1259525.5900000001</v>
          </cell>
          <cell r="I646">
            <v>0.32108844991580276</v>
          </cell>
        </row>
        <row r="647">
          <cell r="B647">
            <v>0</v>
          </cell>
          <cell r="C647">
            <v>0</v>
          </cell>
          <cell r="D647">
            <v>0</v>
          </cell>
          <cell r="E647">
            <v>0</v>
          </cell>
          <cell r="F647">
            <v>0</v>
          </cell>
          <cell r="G647">
            <v>0</v>
          </cell>
          <cell r="H647">
            <v>0</v>
          </cell>
          <cell r="I647">
            <v>0</v>
          </cell>
        </row>
        <row r="648">
          <cell r="B648">
            <v>0</v>
          </cell>
          <cell r="C648">
            <v>0</v>
          </cell>
          <cell r="D648">
            <v>0</v>
          </cell>
          <cell r="E648">
            <v>0</v>
          </cell>
          <cell r="F648">
            <v>0</v>
          </cell>
          <cell r="G648">
            <v>0</v>
          </cell>
          <cell r="H648">
            <v>0</v>
          </cell>
          <cell r="I648">
            <v>0</v>
          </cell>
        </row>
        <row r="649">
          <cell r="B649">
            <v>34</v>
          </cell>
          <cell r="C649">
            <v>6.4327784115956511E-4</v>
          </cell>
          <cell r="D649">
            <v>27</v>
          </cell>
          <cell r="E649">
            <v>5.3852993176287231E-4</v>
          </cell>
          <cell r="F649">
            <v>0</v>
          </cell>
          <cell r="G649">
            <v>0</v>
          </cell>
          <cell r="H649">
            <v>61</v>
          </cell>
          <cell r="I649">
            <v>3.8882376692796851E-4</v>
          </cell>
        </row>
        <row r="650">
          <cell r="B650">
            <v>0</v>
          </cell>
          <cell r="C650">
            <v>0</v>
          </cell>
          <cell r="D650">
            <v>0</v>
          </cell>
          <cell r="E650">
            <v>0</v>
          </cell>
          <cell r="F650">
            <v>0</v>
          </cell>
          <cell r="G650">
            <v>0</v>
          </cell>
          <cell r="H650">
            <v>0</v>
          </cell>
          <cell r="I650">
            <v>0</v>
          </cell>
        </row>
        <row r="651">
          <cell r="B651">
            <v>1940.19</v>
          </cell>
          <cell r="C651">
            <v>9.0626668284085297E-3</v>
          </cell>
          <cell r="D651">
            <v>2354.8000000000002</v>
          </cell>
          <cell r="E651">
            <v>1.1499366326217285E-2</v>
          </cell>
          <cell r="F651">
            <v>2127.37</v>
          </cell>
          <cell r="G651">
            <v>1.1438715940916399E-2</v>
          </cell>
          <cell r="H651">
            <v>6422.36</v>
          </cell>
          <cell r="I651">
            <v>1.0618239152797854E-2</v>
          </cell>
        </row>
        <row r="652">
          <cell r="B652">
            <v>25684</v>
          </cell>
          <cell r="C652">
            <v>9.0081462451008093E-2</v>
          </cell>
          <cell r="D652">
            <v>33698</v>
          </cell>
          <cell r="E652">
            <v>0.1075070441711217</v>
          </cell>
          <cell r="F652">
            <v>0</v>
          </cell>
          <cell r="G652">
            <v>0</v>
          </cell>
          <cell r="H652">
            <v>59382</v>
          </cell>
          <cell r="I652">
            <v>7.1506944208516068E-2</v>
          </cell>
        </row>
        <row r="653">
          <cell r="B653">
            <v>0</v>
          </cell>
          <cell r="C653">
            <v>0</v>
          </cell>
          <cell r="D653">
            <v>0</v>
          </cell>
          <cell r="E653">
            <v>0</v>
          </cell>
          <cell r="F653">
            <v>0</v>
          </cell>
          <cell r="G653">
            <v>0</v>
          </cell>
          <cell r="H653">
            <v>0</v>
          </cell>
          <cell r="I653">
            <v>0</v>
          </cell>
        </row>
        <row r="654">
          <cell r="B654">
            <v>2380.2959999999998</v>
          </cell>
          <cell r="C654">
            <v>0.27363312820681418</v>
          </cell>
          <cell r="D654">
            <v>539.70100000000002</v>
          </cell>
          <cell r="E654">
            <v>0.1023155460951819</v>
          </cell>
          <cell r="F654">
            <v>344.17099999999999</v>
          </cell>
          <cell r="G654">
            <v>6.2787878036036929E-2</v>
          </cell>
          <cell r="H654">
            <v>3264.1679999999997</v>
          </cell>
          <cell r="I654">
            <v>0.1677785622004177</v>
          </cell>
        </row>
        <row r="655">
          <cell r="B655">
            <v>30274.694000000003</v>
          </cell>
          <cell r="C655">
            <v>3.6949610055189042E-2</v>
          </cell>
          <cell r="D655">
            <v>52280.35</v>
          </cell>
          <cell r="E655">
            <v>7.0243376491673087E-2</v>
          </cell>
          <cell r="F655">
            <v>50164.735000000001</v>
          </cell>
          <cell r="G655">
            <v>6.1049377448211969E-2</v>
          </cell>
          <cell r="H655">
            <v>132719.77899999998</v>
          </cell>
          <cell r="I655">
            <v>5.5639941134098897E-2</v>
          </cell>
        </row>
        <row r="656">
          <cell r="B656">
            <v>245332.6</v>
          </cell>
          <cell r="C656">
            <v>0.11330867748847089</v>
          </cell>
          <cell r="D656">
            <v>296436.69100000005</v>
          </cell>
          <cell r="E656">
            <v>0.13601916805494696</v>
          </cell>
          <cell r="F656">
            <v>292196.11600000004</v>
          </cell>
          <cell r="G656">
            <v>0.11389291182251077</v>
          </cell>
          <cell r="H656">
            <v>833965.40700000012</v>
          </cell>
          <cell r="I656">
            <v>0.12068826562537628</v>
          </cell>
        </row>
        <row r="657">
          <cell r="B657">
            <v>193054.93700000001</v>
          </cell>
          <cell r="C657">
            <v>0.17183503979262629</v>
          </cell>
          <cell r="D657">
            <v>225937.63099999999</v>
          </cell>
          <cell r="E657">
            <v>0.19805892816665288</v>
          </cell>
          <cell r="F657">
            <v>223232.16500000001</v>
          </cell>
          <cell r="G657">
            <v>0.20345369055896811</v>
          </cell>
          <cell r="H657">
            <v>642224.73300000001</v>
          </cell>
          <cell r="I657">
            <v>0.19105511281467957</v>
          </cell>
        </row>
        <row r="658">
          <cell r="B658">
            <v>16361.89</v>
          </cell>
          <cell r="C658">
            <v>0.25126653034523688</v>
          </cell>
          <cell r="D658">
            <v>39043.630000000005</v>
          </cell>
          <cell r="E658">
            <v>0.35406029087973523</v>
          </cell>
          <cell r="F658">
            <v>25346.379999999997</v>
          </cell>
          <cell r="G658">
            <v>0.30798689569793619</v>
          </cell>
          <cell r="H658">
            <v>80751.899999999994</v>
          </cell>
          <cell r="I658">
            <v>0.31337012979171036</v>
          </cell>
        </row>
        <row r="659">
          <cell r="B659">
            <v>2361.46</v>
          </cell>
          <cell r="C659">
            <v>0.37155140878034199</v>
          </cell>
          <cell r="D659">
            <v>695</v>
          </cell>
          <cell r="E659">
            <v>8.9698970255821464E-2</v>
          </cell>
          <cell r="F659">
            <v>1496.56</v>
          </cell>
          <cell r="G659">
            <v>0.15071131074006411</v>
          </cell>
          <cell r="H659">
            <v>4553.0200000000004</v>
          </cell>
          <cell r="I659">
            <v>0.18944243960513765</v>
          </cell>
        </row>
        <row r="660">
          <cell r="B660">
            <v>9.51</v>
          </cell>
          <cell r="C660">
            <v>1.169622721034404E-3</v>
          </cell>
          <cell r="D660">
            <v>1.9490000000000001</v>
          </cell>
          <cell r="E660">
            <v>1.0450501886827663E-4</v>
          </cell>
          <cell r="F660">
            <v>3.1680000000000001</v>
          </cell>
          <cell r="G660">
            <v>2.6414409060142308E-4</v>
          </cell>
          <cell r="H660">
            <v>14.626999999999999</v>
          </cell>
          <cell r="I660">
            <v>3.772363218821593E-4</v>
          </cell>
        </row>
        <row r="661">
          <cell r="B661">
            <v>1571.6</v>
          </cell>
          <cell r="C661">
            <v>0.18552562504817863</v>
          </cell>
          <cell r="D661">
            <v>1566.5</v>
          </cell>
          <cell r="E661">
            <v>0.18808118767897128</v>
          </cell>
          <cell r="F661">
            <v>1498.5</v>
          </cell>
          <cell r="G661">
            <v>0.13769205330782072</v>
          </cell>
          <cell r="H661">
            <v>4636.6000000000004</v>
          </cell>
          <cell r="I661">
            <v>0.16748968984388848</v>
          </cell>
        </row>
        <row r="662">
          <cell r="B662">
            <v>22991.012000000002</v>
          </cell>
          <cell r="C662">
            <v>3.7084860020969564E-2</v>
          </cell>
          <cell r="D662">
            <v>20656.937999999995</v>
          </cell>
          <cell r="E662">
            <v>3.5961344278253614E-2</v>
          </cell>
          <cell r="F662">
            <v>29379.692999999999</v>
          </cell>
          <cell r="G662">
            <v>3.4148707092205341E-2</v>
          </cell>
          <cell r="H662">
            <v>73027.642999999996</v>
          </cell>
          <cell r="I662">
            <v>3.5541354195960405E-2</v>
          </cell>
        </row>
        <row r="663">
          <cell r="B663">
            <v>8213.4910000000018</v>
          </cell>
          <cell r="C663">
            <v>2.6463938530777949E-2</v>
          </cell>
          <cell r="D663">
            <v>7722.7430000000004</v>
          </cell>
          <cell r="E663">
            <v>2.6007995763145383E-2</v>
          </cell>
          <cell r="F663">
            <v>10438.348</v>
          </cell>
          <cell r="G663">
            <v>2.3159841022554667E-2</v>
          </cell>
          <cell r="H663">
            <v>26374.582000000002</v>
          </cell>
          <cell r="I663">
            <v>2.4928442398191367E-2</v>
          </cell>
        </row>
        <row r="664">
          <cell r="B664">
            <v>768.7</v>
          </cell>
          <cell r="C664">
            <v>3.3015428302489873E-2</v>
          </cell>
          <cell r="D664">
            <v>812.3</v>
          </cell>
          <cell r="E664">
            <v>3.6497872133166964E-2</v>
          </cell>
          <cell r="F664">
            <v>801.30200000000002</v>
          </cell>
          <cell r="G664">
            <v>1.9005243422809952E-2</v>
          </cell>
          <cell r="H664">
            <v>2382.3020000000001</v>
          </cell>
          <cell r="I664">
            <v>2.7163816271822662E-2</v>
          </cell>
        </row>
        <row r="668">
          <cell r="L668">
            <v>0.10484589375267273</v>
          </cell>
        </row>
        <row r="669">
          <cell r="L669">
            <v>1.9677905773293355E-2</v>
          </cell>
        </row>
        <row r="670">
          <cell r="L670">
            <v>1.2097375627499294E-2</v>
          </cell>
        </row>
        <row r="672">
          <cell r="B672">
            <v>6295.1259999999975</v>
          </cell>
          <cell r="C672">
            <v>0.10507088566816485</v>
          </cell>
          <cell r="D672">
            <v>6295.1259999999975</v>
          </cell>
          <cell r="E672">
            <v>0.10505725752091642</v>
          </cell>
          <cell r="F672">
            <v>6273.0969999999979</v>
          </cell>
          <cell r="G672">
            <v>0.10484589375267273</v>
          </cell>
          <cell r="H672">
            <v>6273.0969999999979</v>
          </cell>
          <cell r="I672">
            <v>0.10484589375267273</v>
          </cell>
        </row>
        <row r="673">
          <cell r="B673">
            <v>158097.91640662597</v>
          </cell>
          <cell r="C673">
            <v>2.0059870354524285E-2</v>
          </cell>
          <cell r="D673">
            <v>142336.31196789921</v>
          </cell>
          <cell r="E673">
            <v>1.8448278314397201E-2</v>
          </cell>
          <cell r="F673">
            <v>176609.59532459662</v>
          </cell>
          <cell r="G673">
            <v>2.0427016067823947E-2</v>
          </cell>
          <cell r="H673">
            <v>477043.82369912183</v>
          </cell>
          <cell r="I673">
            <v>1.9677905773293355E-2</v>
          </cell>
        </row>
        <row r="674">
          <cell r="B674">
            <v>36477.64</v>
          </cell>
          <cell r="C674">
            <v>1.2179031658478603E-2</v>
          </cell>
          <cell r="D674">
            <v>32897.807000000001</v>
          </cell>
          <cell r="E674">
            <v>1.1180769861512303E-2</v>
          </cell>
          <cell r="F674">
            <v>46268.46</v>
          </cell>
          <cell r="G674">
            <v>1.2774473166287197E-2</v>
          </cell>
          <cell r="H674">
            <v>115643.90700000001</v>
          </cell>
          <cell r="I674">
            <v>1.2097375627499294E-2</v>
          </cell>
        </row>
        <row r="675">
          <cell r="B675">
            <v>8884</v>
          </cell>
          <cell r="C675">
            <v>3.8772274107391348E-2</v>
          </cell>
          <cell r="D675">
            <v>7357</v>
          </cell>
          <cell r="E675">
            <v>3.4640158462363062E-2</v>
          </cell>
          <cell r="F675">
            <v>10959.4</v>
          </cell>
          <cell r="G675">
            <v>3.5245818810615087E-2</v>
          </cell>
          <cell r="H675">
            <v>27200.400000000001</v>
          </cell>
          <cell r="I675">
            <v>3.614871852637333E-2</v>
          </cell>
        </row>
        <row r="676">
          <cell r="B676">
            <v>3725.5460000000003</v>
          </cell>
          <cell r="C676">
            <v>0.14312754429551672</v>
          </cell>
          <cell r="D676">
            <v>3110.8020000000001</v>
          </cell>
          <cell r="E676">
            <v>0.13559224368231126</v>
          </cell>
          <cell r="F676">
            <v>3481.7650000000003</v>
          </cell>
          <cell r="G676">
            <v>0.11249461398108414</v>
          </cell>
          <cell r="H676">
            <v>10318.113000000001</v>
          </cell>
          <cell r="I676">
            <v>0.12910166209124865</v>
          </cell>
        </row>
        <row r="677">
          <cell r="B677">
            <v>0</v>
          </cell>
          <cell r="C677">
            <v>0</v>
          </cell>
          <cell r="D677">
            <v>0</v>
          </cell>
          <cell r="E677">
            <v>0</v>
          </cell>
          <cell r="F677">
            <v>0</v>
          </cell>
          <cell r="G677">
            <v>0</v>
          </cell>
          <cell r="H677">
            <v>0</v>
          </cell>
          <cell r="I677">
            <v>0</v>
          </cell>
        </row>
        <row r="678">
          <cell r="B678">
            <v>1</v>
          </cell>
          <cell r="C678">
            <v>1.1657131133399545E-3</v>
          </cell>
          <cell r="D678">
            <v>4</v>
          </cell>
          <cell r="E678">
            <v>1.9735475553419738E-3</v>
          </cell>
          <cell r="F678">
            <v>9</v>
          </cell>
          <cell r="G678">
            <v>8.9318765773445923E-3</v>
          </cell>
          <cell r="H678">
            <v>14</v>
          </cell>
          <cell r="I678">
            <v>3.59686538320233E-3</v>
          </cell>
        </row>
        <row r="679">
          <cell r="B679">
            <v>0</v>
          </cell>
          <cell r="C679">
            <v>0</v>
          </cell>
          <cell r="D679">
            <v>0</v>
          </cell>
          <cell r="E679">
            <v>0</v>
          </cell>
          <cell r="F679">
            <v>0</v>
          </cell>
          <cell r="G679">
            <v>0</v>
          </cell>
          <cell r="H679">
            <v>0</v>
          </cell>
          <cell r="I679">
            <v>0</v>
          </cell>
        </row>
        <row r="680">
          <cell r="B680">
            <v>21.8</v>
          </cell>
          <cell r="C680">
            <v>0.30227398779811426</v>
          </cell>
          <cell r="D680">
            <v>23.5</v>
          </cell>
          <cell r="E680">
            <v>0.33619456366237477</v>
          </cell>
          <cell r="F680">
            <v>17.7</v>
          </cell>
          <cell r="G680">
            <v>0.38739330269205519</v>
          </cell>
          <cell r="H680">
            <v>63</v>
          </cell>
          <cell r="I680">
            <v>0.33562410100687229</v>
          </cell>
        </row>
        <row r="681">
          <cell r="B681">
            <v>468</v>
          </cell>
          <cell r="C681">
            <v>4.2069649033107948E-4</v>
          </cell>
          <cell r="D681">
            <v>447</v>
          </cell>
          <cell r="E681">
            <v>3.8651326150735776E-4</v>
          </cell>
          <cell r="F681">
            <v>4577.1980000000003</v>
          </cell>
          <cell r="G681">
            <v>2.7677847253203759E-3</v>
          </cell>
          <cell r="H681">
            <v>5492.1980000000003</v>
          </cell>
          <cell r="I681">
            <v>1.400115532746478E-3</v>
          </cell>
        </row>
        <row r="682">
          <cell r="B682">
            <v>1314.19</v>
          </cell>
          <cell r="C682">
            <v>0.20970302748882622</v>
          </cell>
          <cell r="D682">
            <v>1311.48</v>
          </cell>
          <cell r="E682">
            <v>0.20917346909480655</v>
          </cell>
          <cell r="F682">
            <v>1577.3</v>
          </cell>
          <cell r="G682">
            <v>0.1884254475298503</v>
          </cell>
          <cell r="H682">
            <v>4202.97</v>
          </cell>
          <cell r="I682">
            <v>0.20102517352475266</v>
          </cell>
        </row>
        <row r="683">
          <cell r="B683">
            <v>0</v>
          </cell>
          <cell r="C683">
            <v>0</v>
          </cell>
          <cell r="D683">
            <v>0</v>
          </cell>
          <cell r="E683">
            <v>0</v>
          </cell>
          <cell r="F683">
            <v>0</v>
          </cell>
          <cell r="G683">
            <v>0</v>
          </cell>
          <cell r="H683">
            <v>0</v>
          </cell>
          <cell r="I683">
            <v>0</v>
          </cell>
        </row>
        <row r="684">
          <cell r="B684">
            <v>1473.6289999999999</v>
          </cell>
          <cell r="C684">
            <v>2.7880967111474378E-2</v>
          </cell>
          <cell r="D684">
            <v>2122.819</v>
          </cell>
          <cell r="E684">
            <v>4.2340798933886245E-2</v>
          </cell>
          <cell r="F684">
            <v>2075.0050000000001</v>
          </cell>
          <cell r="G684">
            <v>3.8502578042914036E-2</v>
          </cell>
          <cell r="H684">
            <v>5671.4529999999995</v>
          </cell>
          <cell r="I684">
            <v>3.6150749498605368E-2</v>
          </cell>
        </row>
        <row r="685">
          <cell r="B685">
            <v>0</v>
          </cell>
          <cell r="C685">
            <v>0</v>
          </cell>
          <cell r="D685">
            <v>0</v>
          </cell>
          <cell r="E685">
            <v>0</v>
          </cell>
          <cell r="F685">
            <v>0</v>
          </cell>
          <cell r="G685">
            <v>0</v>
          </cell>
          <cell r="H685">
            <v>0</v>
          </cell>
          <cell r="I685">
            <v>0</v>
          </cell>
        </row>
        <row r="686">
          <cell r="B686">
            <v>145</v>
          </cell>
          <cell r="C686">
            <v>6.7729793995394095E-4</v>
          </cell>
          <cell r="D686">
            <v>122</v>
          </cell>
          <cell r="E686">
            <v>5.9577148454157834E-4</v>
          </cell>
          <cell r="F686">
            <v>132</v>
          </cell>
          <cell r="G686">
            <v>7.0975453456660783E-4</v>
          </cell>
          <cell r="H686">
            <v>399</v>
          </cell>
          <cell r="I686">
            <v>6.5967610379460875E-4</v>
          </cell>
        </row>
        <row r="687">
          <cell r="B687">
            <v>0</v>
          </cell>
          <cell r="C687">
            <v>0</v>
          </cell>
          <cell r="D687">
            <v>0</v>
          </cell>
          <cell r="E687">
            <v>0</v>
          </cell>
          <cell r="F687">
            <v>0</v>
          </cell>
          <cell r="G687">
            <v>0</v>
          </cell>
          <cell r="H687">
            <v>0</v>
          </cell>
          <cell r="I687">
            <v>0</v>
          </cell>
        </row>
        <row r="688">
          <cell r="B688">
            <v>0</v>
          </cell>
          <cell r="C688">
            <v>0</v>
          </cell>
          <cell r="D688">
            <v>0</v>
          </cell>
          <cell r="E688">
            <v>0</v>
          </cell>
          <cell r="F688">
            <v>0</v>
          </cell>
          <cell r="G688">
            <v>0</v>
          </cell>
          <cell r="H688">
            <v>0</v>
          </cell>
          <cell r="I688">
            <v>0</v>
          </cell>
        </row>
        <row r="689">
          <cell r="B689">
            <v>1099</v>
          </cell>
          <cell r="C689">
            <v>0.12633840829009874</v>
          </cell>
          <cell r="D689">
            <v>947</v>
          </cell>
          <cell r="E689">
            <v>0.17953055886896127</v>
          </cell>
          <cell r="F689">
            <v>454</v>
          </cell>
          <cell r="G689">
            <v>8.2824225830650355E-2</v>
          </cell>
          <cell r="H689">
            <v>2500</v>
          </cell>
          <cell r="I689">
            <v>0.1285002504469881</v>
          </cell>
        </row>
        <row r="690">
          <cell r="B690">
            <v>19345.474999999995</v>
          </cell>
          <cell r="C690">
            <v>2.3610734350689323E-2</v>
          </cell>
          <cell r="D690">
            <v>17452.205999999998</v>
          </cell>
          <cell r="E690">
            <v>2.3448616481493257E-2</v>
          </cell>
          <cell r="F690">
            <v>22985.091999999997</v>
          </cell>
          <cell r="G690">
            <v>2.7972350640143459E-2</v>
          </cell>
          <cell r="H690">
            <v>59782.772999999994</v>
          </cell>
          <cell r="I690">
            <v>2.5062654531343039E-2</v>
          </cell>
        </row>
        <row r="691">
          <cell r="B691">
            <v>23415.316999999999</v>
          </cell>
          <cell r="C691">
            <v>1.0814537498250577E-2</v>
          </cell>
          <cell r="D691">
            <v>22123.546000000002</v>
          </cell>
          <cell r="E691">
            <v>1.0151328808839488E-2</v>
          </cell>
          <cell r="F691">
            <v>31563.086999999996</v>
          </cell>
          <cell r="G691">
            <v>1.2302736715833809E-2</v>
          </cell>
          <cell r="H691">
            <v>77101.95</v>
          </cell>
          <cell r="I691">
            <v>1.1157897610295578E-2</v>
          </cell>
        </row>
        <row r="692">
          <cell r="B692">
            <v>1652.3709999999999</v>
          </cell>
          <cell r="C692">
            <v>1.4707483835918772E-3</v>
          </cell>
          <cell r="D692">
            <v>1259.8620000000001</v>
          </cell>
          <cell r="E692">
            <v>1.1044061861385794E-3</v>
          </cell>
          <cell r="F692">
            <v>1658.2740000000001</v>
          </cell>
          <cell r="G692">
            <v>1.5113501464181125E-3</v>
          </cell>
          <cell r="H692">
            <v>4570.5070000000005</v>
          </cell>
          <cell r="I692">
            <v>1.3596778287037457E-3</v>
          </cell>
        </row>
        <row r="693">
          <cell r="B693">
            <v>1314.19</v>
          </cell>
          <cell r="C693">
            <v>2.0181773714064016E-2</v>
          </cell>
          <cell r="D693">
            <v>1311.48</v>
          </cell>
          <cell r="E693">
            <v>1.1892925690642882E-2</v>
          </cell>
          <cell r="F693">
            <v>1577.3</v>
          </cell>
          <cell r="G693">
            <v>1.9165961000519791E-2</v>
          </cell>
          <cell r="H693">
            <v>4202.97</v>
          </cell>
          <cell r="I693">
            <v>1.6310269534347367E-2</v>
          </cell>
        </row>
        <row r="694">
          <cell r="B694">
            <v>14.63</v>
          </cell>
          <cell r="C694">
            <v>2.3018798160698902E-3</v>
          </cell>
          <cell r="D694">
            <v>15.99</v>
          </cell>
          <cell r="E694">
            <v>2.0637216322166693E-3</v>
          </cell>
          <cell r="F694">
            <v>17.04</v>
          </cell>
          <cell r="G694">
            <v>1.7160158864400305E-3</v>
          </cell>
          <cell r="H694">
            <v>47.66</v>
          </cell>
          <cell r="I694">
            <v>1.9830412938183577E-3</v>
          </cell>
        </row>
        <row r="695">
          <cell r="B695">
            <v>13.8</v>
          </cell>
          <cell r="C695">
            <v>1.6972443270530783E-3</v>
          </cell>
          <cell r="D695">
            <v>14.4</v>
          </cell>
          <cell r="E695">
            <v>7.7212533181281846E-4</v>
          </cell>
          <cell r="F695">
            <v>58.8</v>
          </cell>
          <cell r="G695">
            <v>4.9026744088900495E-3</v>
          </cell>
          <cell r="H695">
            <v>87</v>
          </cell>
          <cell r="I695">
            <v>2.2437656391432188E-3</v>
          </cell>
        </row>
        <row r="696">
          <cell r="B696">
            <v>509.05</v>
          </cell>
          <cell r="C696">
            <v>6.0092784061323068E-2</v>
          </cell>
          <cell r="D696">
            <v>627.48</v>
          </cell>
          <cell r="E696">
            <v>7.5338131914970241E-2</v>
          </cell>
          <cell r="F696">
            <v>618.76400000000001</v>
          </cell>
          <cell r="G696">
            <v>5.6856113228535454E-2</v>
          </cell>
          <cell r="H696">
            <v>1755.2939999999999</v>
          </cell>
          <cell r="I696">
            <v>6.3407162068075382E-2</v>
          </cell>
        </row>
        <row r="697">
          <cell r="B697">
            <v>15735.704999999998</v>
          </cell>
          <cell r="C697">
            <v>2.5381936961116403E-2</v>
          </cell>
          <cell r="D697">
            <v>14888.324000000002</v>
          </cell>
          <cell r="E697">
            <v>2.5918853272938427E-2</v>
          </cell>
          <cell r="F697">
            <v>20625.674999999996</v>
          </cell>
          <cell r="G697">
            <v>2.3973706401698009E-2</v>
          </cell>
          <cell r="H697">
            <v>51249.703999999998</v>
          </cell>
          <cell r="I697">
            <v>2.4942389038930486E-2</v>
          </cell>
        </row>
        <row r="698">
          <cell r="B698">
            <v>4175.5709999999999</v>
          </cell>
          <cell r="C698">
            <v>1.3453725617389608E-2</v>
          </cell>
          <cell r="D698">
            <v>4006.01</v>
          </cell>
          <cell r="E698">
            <v>1.3491099096152499E-2</v>
          </cell>
          <cell r="F698">
            <v>7006.5339999999997</v>
          </cell>
          <cell r="G698">
            <v>1.5545583799191598E-2</v>
          </cell>
          <cell r="H698">
            <v>15188.115</v>
          </cell>
          <cell r="I698">
            <v>1.435533840553781E-2</v>
          </cell>
        </row>
        <row r="699">
          <cell r="B699">
            <v>0</v>
          </cell>
          <cell r="C699">
            <v>0</v>
          </cell>
          <cell r="D699">
            <v>0</v>
          </cell>
          <cell r="E699">
            <v>0</v>
          </cell>
          <cell r="F699">
            <v>0.7</v>
          </cell>
          <cell r="G699">
            <v>1.6602567316650856E-5</v>
          </cell>
          <cell r="H699">
            <v>0.7</v>
          </cell>
          <cell r="I699">
            <v>7.9816376724176281E-6</v>
          </cell>
        </row>
        <row r="703">
          <cell r="L703">
            <v>2.9825663429377598E-2</v>
          </cell>
        </row>
        <row r="704">
          <cell r="L704">
            <v>4.6227717033528695E-2</v>
          </cell>
        </row>
        <row r="705">
          <cell r="L705">
            <v>4.7650166416662795E-2</v>
          </cell>
        </row>
        <row r="707">
          <cell r="B707">
            <v>1785.7909999999997</v>
          </cell>
          <cell r="C707">
            <v>2.9806336201727783E-2</v>
          </cell>
          <cell r="D707">
            <v>1795.2359999999996</v>
          </cell>
          <cell r="E707">
            <v>2.996009464509844E-2</v>
          </cell>
          <cell r="F707">
            <v>1784.5169999999998</v>
          </cell>
          <cell r="G707">
            <v>2.9825663429377598E-2</v>
          </cell>
          <cell r="H707">
            <v>1784.5169999999998</v>
          </cell>
          <cell r="I707">
            <v>2.9825663429377598E-2</v>
          </cell>
        </row>
        <row r="708">
          <cell r="B708">
            <v>363669.91399999999</v>
          </cell>
          <cell r="C708">
            <v>4.6143374261289449E-2</v>
          </cell>
          <cell r="D708">
            <v>325826.85400000005</v>
          </cell>
          <cell r="E708">
            <v>4.223057631458161E-2</v>
          </cell>
          <cell r="F708">
            <v>431183.81400000001</v>
          </cell>
          <cell r="G708">
            <v>4.9871575100862812E-2</v>
          </cell>
          <cell r="H708">
            <v>1120680.5819999999</v>
          </cell>
          <cell r="I708">
            <v>4.6227717033528695E-2</v>
          </cell>
        </row>
        <row r="709">
          <cell r="B709">
            <v>142570.978</v>
          </cell>
          <cell r="C709">
            <v>4.7601118236877626E-2</v>
          </cell>
          <cell r="D709">
            <v>135219.052</v>
          </cell>
          <cell r="E709">
            <v>4.5956045073273874E-2</v>
          </cell>
          <cell r="F709">
            <v>177717.973</v>
          </cell>
          <cell r="G709">
            <v>4.9066977315766563E-2</v>
          </cell>
          <cell r="H709">
            <v>455508.00300000003</v>
          </cell>
          <cell r="I709">
            <v>4.7650166416662795E-2</v>
          </cell>
        </row>
        <row r="710">
          <cell r="B710">
            <v>1503.77</v>
          </cell>
          <cell r="C710">
            <v>6.5628751276983217E-3</v>
          </cell>
          <cell r="D710">
            <v>2291.23</v>
          </cell>
          <cell r="E710">
            <v>1.0788170487117046E-2</v>
          </cell>
          <cell r="F710">
            <v>2532.5100000000002</v>
          </cell>
          <cell r="G710">
            <v>8.1446419143448388E-3</v>
          </cell>
          <cell r="H710">
            <v>6327.51</v>
          </cell>
          <cell r="I710">
            <v>8.4091181733655582E-3</v>
          </cell>
        </row>
        <row r="711">
          <cell r="B711">
            <v>392.84000000000003</v>
          </cell>
          <cell r="C711">
            <v>1.5092076302654909E-2</v>
          </cell>
          <cell r="D711">
            <v>390.09</v>
          </cell>
          <cell r="E711">
            <v>1.7003068127779526E-2</v>
          </cell>
          <cell r="F711">
            <v>410.92</v>
          </cell>
          <cell r="G711">
            <v>1.3276682021074685E-2</v>
          </cell>
          <cell r="H711">
            <v>1193.8500000000001</v>
          </cell>
          <cell r="I711">
            <v>1.493761691577105E-2</v>
          </cell>
        </row>
        <row r="712">
          <cell r="B712">
            <v>18009.689999999999</v>
          </cell>
          <cell r="C712">
            <v>7.8300361958674694E-2</v>
          </cell>
          <cell r="D712">
            <v>15553.98</v>
          </cell>
          <cell r="E712">
            <v>7.007985211573256E-2</v>
          </cell>
          <cell r="F712">
            <v>20325.25</v>
          </cell>
          <cell r="G712">
            <v>6.4666886337298043E-2</v>
          </cell>
          <cell r="H712">
            <v>53888.92</v>
          </cell>
          <cell r="I712">
            <v>7.0327089417646232E-2</v>
          </cell>
        </row>
        <row r="713">
          <cell r="B713">
            <v>93.4</v>
          </cell>
          <cell r="C713">
            <v>0.10887760478595176</v>
          </cell>
          <cell r="D713">
            <v>81.5</v>
          </cell>
          <cell r="E713">
            <v>4.0211031440092714E-2</v>
          </cell>
          <cell r="F713">
            <v>82.7</v>
          </cell>
          <cell r="G713">
            <v>8.2074021438488645E-2</v>
          </cell>
          <cell r="H713">
            <v>257.60000000000002</v>
          </cell>
          <cell r="I713">
            <v>6.6182323050922892E-2</v>
          </cell>
        </row>
        <row r="714">
          <cell r="B714">
            <v>0</v>
          </cell>
          <cell r="C714">
            <v>0</v>
          </cell>
          <cell r="D714">
            <v>0</v>
          </cell>
          <cell r="E714">
            <v>0</v>
          </cell>
          <cell r="F714">
            <v>0</v>
          </cell>
          <cell r="G714">
            <v>0</v>
          </cell>
          <cell r="H714">
            <v>0</v>
          </cell>
          <cell r="I714">
            <v>0</v>
          </cell>
        </row>
        <row r="715">
          <cell r="B715">
            <v>0</v>
          </cell>
          <cell r="C715">
            <v>0</v>
          </cell>
          <cell r="D715">
            <v>0</v>
          </cell>
          <cell r="E715">
            <v>0</v>
          </cell>
          <cell r="F715">
            <v>0</v>
          </cell>
          <cell r="G715">
            <v>0</v>
          </cell>
          <cell r="H715">
            <v>0</v>
          </cell>
          <cell r="I715">
            <v>0</v>
          </cell>
        </row>
        <row r="716">
          <cell r="B716">
            <v>89457.657999999996</v>
          </cell>
          <cell r="C716">
            <v>8.0415646909910279E-2</v>
          </cell>
          <cell r="D716">
            <v>85997.677999999985</v>
          </cell>
          <cell r="E716">
            <v>7.4360722608142152E-2</v>
          </cell>
          <cell r="F716">
            <v>112825.19099999999</v>
          </cell>
          <cell r="G716">
            <v>6.822423681063261E-2</v>
          </cell>
          <cell r="H716">
            <v>288280.527</v>
          </cell>
          <cell r="I716">
            <v>7.3490803434442892E-2</v>
          </cell>
        </row>
        <row r="717">
          <cell r="B717">
            <v>0</v>
          </cell>
          <cell r="C717">
            <v>0</v>
          </cell>
          <cell r="D717">
            <v>0</v>
          </cell>
          <cell r="E717">
            <v>0</v>
          </cell>
          <cell r="F717">
            <v>0</v>
          </cell>
          <cell r="G717">
            <v>0</v>
          </cell>
          <cell r="H717">
            <v>0</v>
          </cell>
          <cell r="I717">
            <v>0</v>
          </cell>
        </row>
        <row r="718">
          <cell r="B718">
            <v>0</v>
          </cell>
          <cell r="C718">
            <v>0</v>
          </cell>
          <cell r="D718">
            <v>0</v>
          </cell>
          <cell r="E718">
            <v>0</v>
          </cell>
          <cell r="F718">
            <v>0</v>
          </cell>
          <cell r="G718">
            <v>0</v>
          </cell>
          <cell r="H718">
            <v>0</v>
          </cell>
          <cell r="I718">
            <v>0</v>
          </cell>
        </row>
        <row r="719">
          <cell r="B719">
            <v>1050</v>
          </cell>
          <cell r="C719">
            <v>1.9865933329927747E-2</v>
          </cell>
          <cell r="D719">
            <v>547</v>
          </cell>
          <cell r="E719">
            <v>1.0910217506455227E-2</v>
          </cell>
          <cell r="F719">
            <v>1108</v>
          </cell>
          <cell r="G719">
            <v>2.0559399361229854E-2</v>
          </cell>
          <cell r="H719">
            <v>2705</v>
          </cell>
          <cell r="I719">
            <v>1.7242103107215651E-2</v>
          </cell>
        </row>
        <row r="720">
          <cell r="B720">
            <v>1053</v>
          </cell>
          <cell r="C720">
            <v>0.10929526661194638</v>
          </cell>
          <cell r="D720">
            <v>501</v>
          </cell>
          <cell r="E720">
            <v>0.27964720913759811</v>
          </cell>
          <cell r="F720">
            <v>1846</v>
          </cell>
          <cell r="G720">
            <v>0.57225404855789497</v>
          </cell>
          <cell r="H720">
            <v>3400</v>
          </cell>
          <cell r="I720">
            <v>0.23205284525794892</v>
          </cell>
        </row>
        <row r="721">
          <cell r="B721">
            <v>2163.8000000000002</v>
          </cell>
          <cell r="C721">
            <v>1.0107153672223019E-2</v>
          </cell>
          <cell r="D721">
            <v>1992.6</v>
          </cell>
          <cell r="E721">
            <v>9.7306086893241706E-3</v>
          </cell>
          <cell r="F721">
            <v>2057.8000000000002</v>
          </cell>
          <cell r="G721">
            <v>1.1064643039630045E-2</v>
          </cell>
          <cell r="H721">
            <v>6214.2</v>
          </cell>
          <cell r="I721">
            <v>1.0274083318798139E-2</v>
          </cell>
        </row>
        <row r="722">
          <cell r="B722">
            <v>4236</v>
          </cell>
          <cell r="C722">
            <v>1.4856917728643134E-2</v>
          </cell>
          <cell r="D722">
            <v>3197</v>
          </cell>
          <cell r="E722">
            <v>1.0199418962997094E-2</v>
          </cell>
          <cell r="F722">
            <v>5205</v>
          </cell>
          <cell r="G722">
            <v>2.2448127100786738E-2</v>
          </cell>
          <cell r="H722">
            <v>12638</v>
          </cell>
          <cell r="I722">
            <v>1.5218496529372978E-2</v>
          </cell>
        </row>
        <row r="723">
          <cell r="B723">
            <v>0</v>
          </cell>
          <cell r="C723">
            <v>0</v>
          </cell>
          <cell r="D723">
            <v>0</v>
          </cell>
          <cell r="E723">
            <v>0</v>
          </cell>
          <cell r="F723">
            <v>0</v>
          </cell>
          <cell r="G723">
            <v>0</v>
          </cell>
          <cell r="H723">
            <v>0</v>
          </cell>
          <cell r="I723">
            <v>0</v>
          </cell>
        </row>
        <row r="724">
          <cell r="B724">
            <v>91.01</v>
          </cell>
          <cell r="C724">
            <v>1.0462291663768778E-2</v>
          </cell>
          <cell r="D724">
            <v>54.76</v>
          </cell>
          <cell r="E724">
            <v>1.0381302432591676E-2</v>
          </cell>
          <cell r="F724">
            <v>0</v>
          </cell>
          <cell r="G724">
            <v>0</v>
          </cell>
          <cell r="H724">
            <v>145.77000000000001</v>
          </cell>
          <cell r="I724">
            <v>7.4925926030629825E-3</v>
          </cell>
        </row>
        <row r="725">
          <cell r="B725">
            <v>24519.81</v>
          </cell>
          <cell r="C725">
            <v>2.9925898445986764E-2</v>
          </cell>
          <cell r="D725">
            <v>24612.214000000004</v>
          </cell>
          <cell r="E725">
            <v>3.3068734511066344E-2</v>
          </cell>
          <cell r="F725">
            <v>31324.601999999999</v>
          </cell>
          <cell r="G725">
            <v>3.8121350604423919E-2</v>
          </cell>
          <cell r="H725">
            <v>80456.626000000004</v>
          </cell>
          <cell r="I725">
            <v>3.3729727160623217E-2</v>
          </cell>
        </row>
        <row r="726">
          <cell r="B726">
            <v>132739.81900000002</v>
          </cell>
          <cell r="C726">
            <v>6.1306868067876025E-2</v>
          </cell>
          <cell r="D726">
            <v>126793.72499999998</v>
          </cell>
          <cell r="E726">
            <v>5.8178955280160385E-2</v>
          </cell>
          <cell r="F726">
            <v>165163.79199999996</v>
          </cell>
          <cell r="G726">
            <v>6.4377944019377395E-2</v>
          </cell>
          <cell r="H726">
            <v>424697.33599999995</v>
          </cell>
          <cell r="I726">
            <v>6.1460564751647621E-2</v>
          </cell>
        </row>
        <row r="727">
          <cell r="B727">
            <v>95799.847999999998</v>
          </cell>
          <cell r="C727">
            <v>8.5269876797854458E-2</v>
          </cell>
          <cell r="D727">
            <v>91604.367999999988</v>
          </cell>
          <cell r="E727">
            <v>8.0301200208050483E-2</v>
          </cell>
          <cell r="F727">
            <v>114264.01199999999</v>
          </cell>
          <cell r="G727">
            <v>0.10414016698478114</v>
          </cell>
          <cell r="H727">
            <v>301668.228</v>
          </cell>
          <cell r="I727">
            <v>8.9743129424360676E-2</v>
          </cell>
        </row>
        <row r="728">
          <cell r="B728">
            <v>1828.8</v>
          </cell>
          <cell r="C728">
            <v>2.8084544676401639E-2</v>
          </cell>
          <cell r="D728">
            <v>1793.6</v>
          </cell>
          <cell r="E728">
            <v>1.6264946105725646E-2</v>
          </cell>
          <cell r="F728">
            <v>1678.8</v>
          </cell>
          <cell r="G728">
            <v>2.0399299643487363E-2</v>
          </cell>
          <cell r="H728">
            <v>5301.2</v>
          </cell>
          <cell r="I728">
            <v>2.0572119443032489E-2</v>
          </cell>
        </row>
        <row r="729">
          <cell r="B729">
            <v>207.97</v>
          </cell>
          <cell r="C729">
            <v>3.2721937481070072E-2</v>
          </cell>
          <cell r="D729">
            <v>218.52</v>
          </cell>
          <cell r="E729">
            <v>2.8202905007628933E-2</v>
          </cell>
          <cell r="F729">
            <v>281.95</v>
          </cell>
          <cell r="G729">
            <v>2.8393819200807902E-2</v>
          </cell>
          <cell r="H729">
            <v>708.44</v>
          </cell>
          <cell r="I729">
            <v>2.9476831183228649E-2</v>
          </cell>
        </row>
        <row r="730">
          <cell r="B730">
            <v>166.66</v>
          </cell>
          <cell r="C730">
            <v>2.0497299967149711E-2</v>
          </cell>
          <cell r="D730">
            <v>128.04</v>
          </cell>
          <cell r="E730">
            <v>6.8654810753689781E-3</v>
          </cell>
          <cell r="F730">
            <v>193.95</v>
          </cell>
          <cell r="G730">
            <v>1.6171321455854169E-2</v>
          </cell>
          <cell r="H730">
            <v>488.65</v>
          </cell>
          <cell r="I730">
            <v>1.2602483673187746E-2</v>
          </cell>
        </row>
        <row r="731">
          <cell r="B731">
            <v>650.30999999999995</v>
          </cell>
          <cell r="C731">
            <v>7.6768369321125629E-2</v>
          </cell>
          <cell r="D731">
            <v>636.16999999999996</v>
          </cell>
          <cell r="E731">
            <v>7.638149324336492E-2</v>
          </cell>
          <cell r="F731">
            <v>661.6</v>
          </cell>
          <cell r="G731">
            <v>6.0792167146115579E-2</v>
          </cell>
          <cell r="H731">
            <v>1948.08</v>
          </cell>
          <cell r="I731">
            <v>7.0371245091464044E-2</v>
          </cell>
        </row>
        <row r="732">
          <cell r="B732">
            <v>24525.695000000003</v>
          </cell>
          <cell r="C732">
            <v>3.9560327574618859E-2</v>
          </cell>
          <cell r="D732">
            <v>22747.934000000001</v>
          </cell>
          <cell r="E732">
            <v>3.960152691521808E-2</v>
          </cell>
          <cell r="F732">
            <v>35462.382999999994</v>
          </cell>
          <cell r="G732">
            <v>4.1218760517974164E-2</v>
          </cell>
          <cell r="H732">
            <v>82736.011999999988</v>
          </cell>
          <cell r="I732">
            <v>4.026625790528704E-2</v>
          </cell>
        </row>
        <row r="733">
          <cell r="B733">
            <v>9560.5360000000001</v>
          </cell>
          <cell r="C733">
            <v>3.0804129087776397E-2</v>
          </cell>
          <cell r="D733">
            <v>9665.0930000000008</v>
          </cell>
          <cell r="E733">
            <v>3.2549276571084404E-2</v>
          </cell>
          <cell r="F733">
            <v>12541.647999999999</v>
          </cell>
          <cell r="G733">
            <v>2.7826488812294884E-2</v>
          </cell>
          <cell r="H733">
            <v>31767.277000000002</v>
          </cell>
          <cell r="I733">
            <v>3.0025451582204769E-2</v>
          </cell>
        </row>
        <row r="734">
          <cell r="B734">
            <v>0</v>
          </cell>
          <cell r="C734">
            <v>0</v>
          </cell>
          <cell r="D734">
            <v>0</v>
          </cell>
          <cell r="E734">
            <v>0</v>
          </cell>
          <cell r="F734">
            <v>79.448999999999998</v>
          </cell>
          <cell r="G734">
            <v>1.8843676724865628E-3</v>
          </cell>
          <cell r="H734">
            <v>79.448999999999998</v>
          </cell>
          <cell r="I734">
            <v>9.0590447347986883E-4</v>
          </cell>
        </row>
        <row r="738">
          <cell r="B738" t="str">
            <v>Červenec</v>
          </cell>
          <cell r="E738" t="str">
            <v>Srpen</v>
          </cell>
          <cell r="H738" t="str">
            <v>Září</v>
          </cell>
          <cell r="K738" t="str">
            <v xml:space="preserve">III. čtvrtletí </v>
          </cell>
        </row>
        <row r="740">
          <cell r="B740">
            <v>7115.145925094851</v>
          </cell>
          <cell r="C740">
            <v>4112.5004855999996</v>
          </cell>
          <cell r="D740">
            <v>0.57799243035836634</v>
          </cell>
          <cell r="E740">
            <v>6964.7700355928573</v>
          </cell>
          <cell r="F740">
            <v>4111.4837791999998</v>
          </cell>
          <cell r="G740">
            <v>0.59032584826040435</v>
          </cell>
          <cell r="H740">
            <v>7796.2048665931507</v>
          </cell>
          <cell r="I740">
            <v>4861.332681599999</v>
          </cell>
          <cell r="J740">
            <v>0.62355117198508714</v>
          </cell>
          <cell r="K740">
            <v>21876.120827280862</v>
          </cell>
          <cell r="L740">
            <v>13085.316946399998</v>
          </cell>
          <cell r="M740">
            <v>0.5981552693785549</v>
          </cell>
        </row>
        <row r="741">
          <cell r="B741">
            <v>1102.1232730000004</v>
          </cell>
          <cell r="C741">
            <v>647.14667680000002</v>
          </cell>
          <cell r="D741">
            <v>0.58718175421380459</v>
          </cell>
          <cell r="E741">
            <v>1082.0075950000003</v>
          </cell>
          <cell r="F741">
            <v>644.42997259999993</v>
          </cell>
          <cell r="G741">
            <v>0.59558729123338527</v>
          </cell>
          <cell r="H741">
            <v>1067.2134250000001</v>
          </cell>
          <cell r="I741">
            <v>604.49553560000004</v>
          </cell>
          <cell r="J741">
            <v>0.56642422353335742</v>
          </cell>
          <cell r="K741">
            <v>3251.344293000001</v>
          </cell>
          <cell r="L741">
            <v>1896.072185</v>
          </cell>
          <cell r="M741">
            <v>0.58316561216914453</v>
          </cell>
        </row>
        <row r="742">
          <cell r="B742">
            <v>126.25033300000004</v>
          </cell>
          <cell r="C742">
            <v>123.284558</v>
          </cell>
          <cell r="D742">
            <v>0.97650877483230059</v>
          </cell>
          <cell r="E742">
            <v>115.96774499999989</v>
          </cell>
          <cell r="F742">
            <v>112.94073399999999</v>
          </cell>
          <cell r="G742">
            <v>0.97389781960492627</v>
          </cell>
          <cell r="H742">
            <v>129.37315500000003</v>
          </cell>
          <cell r="I742">
            <v>126.29709799999999</v>
          </cell>
          <cell r="J742">
            <v>0.97622337493431277</v>
          </cell>
          <cell r="K742">
            <v>371.59123299999999</v>
          </cell>
          <cell r="L742">
            <v>362.52238999999997</v>
          </cell>
          <cell r="M742">
            <v>0.97559457222178325</v>
          </cell>
        </row>
        <row r="743">
          <cell r="B743">
            <v>482.98597600000005</v>
          </cell>
          <cell r="C743">
            <v>297.44285919999999</v>
          </cell>
          <cell r="D743">
            <v>0.61584160613392214</v>
          </cell>
          <cell r="E743">
            <v>432.80391600000007</v>
          </cell>
          <cell r="F743">
            <v>268.58886899999999</v>
          </cell>
          <cell r="G743">
            <v>0.62057864790668837</v>
          </cell>
          <cell r="H743">
            <v>624.03567699999996</v>
          </cell>
          <cell r="I743">
            <v>443.582291</v>
          </cell>
          <cell r="J743">
            <v>0.71082841470296265</v>
          </cell>
          <cell r="K743">
            <v>1539.8255690000001</v>
          </cell>
          <cell r="L743">
            <v>1009.6140192</v>
          </cell>
          <cell r="M743">
            <v>0.65566778440733886</v>
          </cell>
        </row>
        <row r="744">
          <cell r="B744">
            <v>1.189643</v>
          </cell>
          <cell r="D744">
            <v>0</v>
          </cell>
          <cell r="E744">
            <v>2.395213</v>
          </cell>
          <cell r="G744">
            <v>0</v>
          </cell>
          <cell r="H744">
            <v>1.293596</v>
          </cell>
          <cell r="J744">
            <v>0</v>
          </cell>
          <cell r="K744">
            <v>4.8784520000000002</v>
          </cell>
          <cell r="L744">
            <v>0</v>
          </cell>
          <cell r="M744">
            <v>0</v>
          </cell>
        </row>
        <row r="745">
          <cell r="B745">
            <v>0.66818100000000002</v>
          </cell>
          <cell r="D745">
            <v>0</v>
          </cell>
          <cell r="E745">
            <v>0.74383099999999991</v>
          </cell>
          <cell r="G745">
            <v>0</v>
          </cell>
          <cell r="H745">
            <v>0.59404800000000013</v>
          </cell>
          <cell r="J745">
            <v>0</v>
          </cell>
          <cell r="K745">
            <v>2.0060599999999997</v>
          </cell>
          <cell r="L745">
            <v>0</v>
          </cell>
          <cell r="M745">
            <v>0</v>
          </cell>
        </row>
        <row r="746">
          <cell r="B746">
            <v>7.2120000000000004E-2</v>
          </cell>
          <cell r="D746">
            <v>0</v>
          </cell>
          <cell r="E746">
            <v>6.9900000000000004E-2</v>
          </cell>
          <cell r="G746">
            <v>0</v>
          </cell>
          <cell r="H746">
            <v>4.5689999999999995E-2</v>
          </cell>
          <cell r="J746">
            <v>0</v>
          </cell>
          <cell r="K746">
            <v>0.18770999999999999</v>
          </cell>
          <cell r="L746">
            <v>0</v>
          </cell>
          <cell r="M746">
            <v>0</v>
          </cell>
        </row>
        <row r="747">
          <cell r="B747">
            <v>2472.028781</v>
          </cell>
          <cell r="C747">
            <v>1996.2626069999999</v>
          </cell>
          <cell r="D747">
            <v>0.8075401962724964</v>
          </cell>
          <cell r="E747">
            <v>2530.7690689999995</v>
          </cell>
          <cell r="F747">
            <v>2017.5238359999998</v>
          </cell>
          <cell r="G747">
            <v>0.79719791928593398</v>
          </cell>
          <cell r="H747">
            <v>3227.0023700000011</v>
          </cell>
          <cell r="I747">
            <v>2651.9829799999998</v>
          </cell>
          <cell r="J747">
            <v>0.82181005029754561</v>
          </cell>
          <cell r="K747">
            <v>8229.800220000001</v>
          </cell>
          <cell r="L747">
            <v>6665.7694229999997</v>
          </cell>
          <cell r="M747">
            <v>0.80995519269117799</v>
          </cell>
        </row>
        <row r="748">
          <cell r="B748">
            <v>16.422000000000001</v>
          </cell>
          <cell r="C748">
            <v>0</v>
          </cell>
          <cell r="D748">
            <v>0</v>
          </cell>
          <cell r="E748">
            <v>19.334</v>
          </cell>
          <cell r="F748">
            <v>0</v>
          </cell>
          <cell r="G748">
            <v>0</v>
          </cell>
          <cell r="H748">
            <v>30.207999999999998</v>
          </cell>
          <cell r="I748">
            <v>0</v>
          </cell>
          <cell r="J748">
            <v>0</v>
          </cell>
          <cell r="K748">
            <v>65.963999999999999</v>
          </cell>
          <cell r="L748">
            <v>0</v>
          </cell>
          <cell r="M748">
            <v>0</v>
          </cell>
        </row>
        <row r="749">
          <cell r="B749">
            <v>0</v>
          </cell>
          <cell r="D749">
            <v>0</v>
          </cell>
          <cell r="E749">
            <v>0</v>
          </cell>
          <cell r="G749">
            <v>0</v>
          </cell>
          <cell r="H749">
            <v>4.2290000000000001E-3</v>
          </cell>
          <cell r="J749">
            <v>0</v>
          </cell>
          <cell r="K749">
            <v>4.2290000000000001E-3</v>
          </cell>
          <cell r="L749">
            <v>0</v>
          </cell>
          <cell r="M749">
            <v>0</v>
          </cell>
        </row>
        <row r="750">
          <cell r="B750">
            <v>630.01690599999995</v>
          </cell>
          <cell r="C750">
            <v>52.381519999999995</v>
          </cell>
          <cell r="D750">
            <v>8.3143038704424854E-2</v>
          </cell>
          <cell r="E750">
            <v>562.01922899999988</v>
          </cell>
          <cell r="F750">
            <v>47.33126</v>
          </cell>
          <cell r="G750">
            <v>8.4216442352366583E-2</v>
          </cell>
          <cell r="H750">
            <v>510.38616200000001</v>
          </cell>
          <cell r="I750">
            <v>12.005709999999999</v>
          </cell>
          <cell r="J750">
            <v>2.3522796842599347E-2</v>
          </cell>
          <cell r="K750">
            <v>1702.4222969999998</v>
          </cell>
          <cell r="L750">
            <v>111.71848999999999</v>
          </cell>
          <cell r="M750">
            <v>6.5623253523447014E-2</v>
          </cell>
        </row>
        <row r="751">
          <cell r="B751">
            <v>30.540144999999999</v>
          </cell>
          <cell r="C751">
            <v>13.001369</v>
          </cell>
          <cell r="D751">
            <v>0.425714056040009</v>
          </cell>
          <cell r="E751">
            <v>9.4893999999999998</v>
          </cell>
          <cell r="F751">
            <v>4.77982</v>
          </cell>
          <cell r="G751">
            <v>0.50370097161042848</v>
          </cell>
          <cell r="H751">
            <v>31.947711999999999</v>
          </cell>
          <cell r="I751">
            <v>19.239715</v>
          </cell>
          <cell r="J751">
            <v>0.60222512961178565</v>
          </cell>
          <cell r="K751">
            <v>71.977256999999994</v>
          </cell>
          <cell r="L751">
            <v>37.020904000000002</v>
          </cell>
          <cell r="M751">
            <v>0.51434168990352058</v>
          </cell>
        </row>
        <row r="752">
          <cell r="B752">
            <v>240.1182</v>
          </cell>
          <cell r="C752">
            <v>183.97038499999999</v>
          </cell>
          <cell r="D752">
            <v>0.76616593411078371</v>
          </cell>
          <cell r="E752">
            <v>227.46690199999998</v>
          </cell>
          <cell r="F752">
            <v>177.241085</v>
          </cell>
          <cell r="G752">
            <v>0.77919505405669975</v>
          </cell>
          <cell r="H752">
            <v>210.24824699999996</v>
          </cell>
          <cell r="I752">
            <v>167.00382400000001</v>
          </cell>
          <cell r="J752">
            <v>0.79431731956366813</v>
          </cell>
          <cell r="K752">
            <v>677.833349</v>
          </cell>
          <cell r="L752">
            <v>528.21529399999997</v>
          </cell>
          <cell r="M752">
            <v>0.77927014771295944</v>
          </cell>
        </row>
        <row r="753">
          <cell r="B753">
            <v>835.59306399999991</v>
          </cell>
          <cell r="C753">
            <v>342.441846</v>
          </cell>
          <cell r="D753">
            <v>0.40981891874583587</v>
          </cell>
          <cell r="E753">
            <v>876.48717599999986</v>
          </cell>
          <cell r="F753">
            <v>405.13728100000009</v>
          </cell>
          <cell r="G753">
            <v>0.46222841827408567</v>
          </cell>
          <cell r="H753">
            <v>719.558582</v>
          </cell>
          <cell r="I753">
            <v>342.71848999999997</v>
          </cell>
          <cell r="J753">
            <v>0.47628990685848005</v>
          </cell>
          <cell r="K753">
            <v>2431.6388219999999</v>
          </cell>
          <cell r="L753">
            <v>1090.2976170000002</v>
          </cell>
          <cell r="M753">
            <v>0.44837975407188174</v>
          </cell>
        </row>
        <row r="754">
          <cell r="B754">
            <v>0</v>
          </cell>
          <cell r="C754">
            <v>0</v>
          </cell>
          <cell r="D754">
            <v>0</v>
          </cell>
          <cell r="E754">
            <v>0</v>
          </cell>
          <cell r="F754">
            <v>0</v>
          </cell>
          <cell r="G754">
            <v>0</v>
          </cell>
          <cell r="H754">
            <v>0</v>
          </cell>
          <cell r="I754">
            <v>0</v>
          </cell>
          <cell r="J754">
            <v>0</v>
          </cell>
          <cell r="K754">
            <v>0</v>
          </cell>
          <cell r="L754">
            <v>0</v>
          </cell>
          <cell r="M754">
            <v>0</v>
          </cell>
        </row>
        <row r="755">
          <cell r="B755">
            <v>24.412678000000007</v>
          </cell>
          <cell r="C755">
            <v>0.88573560000000007</v>
          </cell>
          <cell r="D755">
            <v>3.6281787684251596E-2</v>
          </cell>
          <cell r="E755">
            <v>14.488106999999998</v>
          </cell>
          <cell r="F755">
            <v>3.2459076000000002</v>
          </cell>
          <cell r="G755">
            <v>0.22403945525802652</v>
          </cell>
          <cell r="H755">
            <v>11.792069</v>
          </cell>
          <cell r="I755">
            <v>2.153931</v>
          </cell>
          <cell r="J755">
            <v>0.18265929414083315</v>
          </cell>
          <cell r="K755">
            <v>50.692854000000004</v>
          </cell>
          <cell r="L755">
            <v>6.2855742000000001</v>
          </cell>
          <cell r="M755">
            <v>0.12399329893716379</v>
          </cell>
        </row>
        <row r="756">
          <cell r="B756">
            <v>1152.7246250948519</v>
          </cell>
          <cell r="C756">
            <v>455.682929</v>
          </cell>
          <cell r="D756">
            <v>0.39530944258478395</v>
          </cell>
          <cell r="E756">
            <v>1090.7279525928584</v>
          </cell>
          <cell r="F756">
            <v>430.26501400000001</v>
          </cell>
          <cell r="G756">
            <v>0.39447509617515708</v>
          </cell>
          <cell r="H756">
            <v>1232.501904593151</v>
          </cell>
          <cell r="I756">
            <v>491.85310700000002</v>
          </cell>
          <cell r="J756">
            <v>0.39906884132756026</v>
          </cell>
          <cell r="K756">
            <v>3475.9544822808612</v>
          </cell>
          <cell r="L756">
            <v>1377.80105</v>
          </cell>
          <cell r="M756">
            <v>0.39638063646216415</v>
          </cell>
        </row>
      </sheetData>
      <sheetData sheetId="6"/>
      <sheetData sheetId="7"/>
      <sheetData sheetId="8"/>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J51"/>
  <sheetViews>
    <sheetView showGridLines="0" tabSelected="1" workbookViewId="0">
      <selection activeCell="N20" sqref="N20"/>
    </sheetView>
  </sheetViews>
  <sheetFormatPr defaultRowHeight="12.75" x14ac:dyDescent="0.2"/>
  <cols>
    <col min="1" max="3" width="9.140625" style="110" customWidth="1"/>
    <col min="4" max="8" width="9.140625" style="110"/>
    <col min="9" max="10" width="9.140625" style="110" customWidth="1"/>
    <col min="11" max="16384" width="9.140625" style="110"/>
  </cols>
  <sheetData>
    <row r="1" spans="1:10" s="98" customFormat="1" x14ac:dyDescent="0.2">
      <c r="A1" s="3"/>
      <c r="B1" s="3"/>
      <c r="C1" s="3"/>
      <c r="D1" s="3"/>
      <c r="E1" s="3"/>
      <c r="F1" s="3"/>
      <c r="G1" s="3"/>
      <c r="H1" s="3"/>
      <c r="I1" s="3"/>
      <c r="J1" s="3"/>
    </row>
    <row r="2" spans="1:10" s="98" customFormat="1" x14ac:dyDescent="0.2">
      <c r="A2" s="99"/>
      <c r="B2" s="99"/>
      <c r="C2" s="99"/>
      <c r="D2" s="99"/>
      <c r="E2" s="99"/>
      <c r="F2" s="99"/>
      <c r="G2" s="99"/>
      <c r="H2" s="99"/>
      <c r="I2" s="99"/>
      <c r="J2" s="99"/>
    </row>
    <row r="3" spans="1:10" s="98" customFormat="1" x14ac:dyDescent="0.2">
      <c r="A3" s="100"/>
      <c r="B3" s="100"/>
      <c r="C3" s="100"/>
      <c r="D3" s="100"/>
      <c r="E3" s="100"/>
      <c r="F3" s="100"/>
      <c r="G3" s="100"/>
      <c r="H3" s="100"/>
      <c r="I3" s="100"/>
      <c r="J3" s="100"/>
    </row>
    <row r="4" spans="1:10" s="98" customFormat="1" x14ac:dyDescent="0.2">
      <c r="A4" s="3"/>
      <c r="B4" s="3"/>
      <c r="C4" s="3"/>
      <c r="D4" s="101"/>
      <c r="E4" s="102"/>
      <c r="F4" s="102"/>
      <c r="G4" s="102"/>
      <c r="H4" s="3"/>
      <c r="I4" s="3"/>
      <c r="J4" s="103"/>
    </row>
    <row r="5" spans="1:10" s="98" customFormat="1" x14ac:dyDescent="0.2">
      <c r="A5" s="3"/>
      <c r="B5" s="3"/>
      <c r="C5" s="3"/>
      <c r="D5" s="3"/>
      <c r="E5" s="3"/>
      <c r="F5" s="3"/>
      <c r="G5" s="3"/>
      <c r="H5" s="3"/>
      <c r="I5" s="3"/>
      <c r="J5" s="3"/>
    </row>
    <row r="6" spans="1:10" s="98" customFormat="1" x14ac:dyDescent="0.2">
      <c r="A6" s="3"/>
      <c r="B6" s="3"/>
      <c r="C6" s="3"/>
      <c r="D6" s="3"/>
      <c r="E6" s="3"/>
      <c r="F6" s="3"/>
      <c r="G6" s="3"/>
      <c r="H6" s="3"/>
      <c r="I6" s="3"/>
      <c r="J6" s="3"/>
    </row>
    <row r="7" spans="1:10" s="98" customFormat="1" x14ac:dyDescent="0.2">
      <c r="A7" s="3"/>
      <c r="B7" s="3"/>
      <c r="C7" s="3"/>
      <c r="D7" s="3"/>
      <c r="E7" s="3"/>
      <c r="F7" s="3"/>
      <c r="G7" s="3"/>
      <c r="H7" s="3"/>
      <c r="I7" s="3"/>
      <c r="J7" s="3"/>
    </row>
    <row r="8" spans="1:10" s="98" customFormat="1" x14ac:dyDescent="0.2">
      <c r="A8" s="3"/>
      <c r="B8" s="3"/>
      <c r="C8" s="3"/>
      <c r="D8" s="3"/>
      <c r="E8" s="3"/>
      <c r="F8" s="3"/>
      <c r="G8" s="3"/>
      <c r="H8" s="3"/>
      <c r="I8" s="3"/>
      <c r="J8" s="3"/>
    </row>
    <row r="9" spans="1:10" s="98" customFormat="1" x14ac:dyDescent="0.2">
      <c r="A9" s="3"/>
      <c r="B9" s="3"/>
      <c r="C9" s="3"/>
      <c r="D9" s="3"/>
      <c r="E9" s="3"/>
      <c r="F9" s="3"/>
      <c r="G9" s="3"/>
      <c r="H9" s="3"/>
      <c r="I9" s="3"/>
      <c r="J9" s="3"/>
    </row>
    <row r="10" spans="1:10" s="98" customFormat="1" x14ac:dyDescent="0.2">
      <c r="A10" s="3"/>
      <c r="B10" s="104"/>
      <c r="C10" s="3"/>
      <c r="D10" s="3"/>
      <c r="E10" s="3"/>
      <c r="F10" s="3"/>
      <c r="G10" s="3"/>
      <c r="H10" s="3"/>
      <c r="I10" s="105"/>
      <c r="J10" s="3"/>
    </row>
    <row r="11" spans="1:10" s="98" customFormat="1" x14ac:dyDescent="0.2">
      <c r="A11" s="3"/>
      <c r="B11" s="1"/>
      <c r="C11" s="106"/>
      <c r="D11" s="3"/>
      <c r="E11" s="3"/>
      <c r="F11" s="3"/>
      <c r="G11" s="3"/>
      <c r="H11" s="3"/>
      <c r="I11" s="3"/>
      <c r="J11" s="3"/>
    </row>
    <row r="12" spans="1:10" s="98" customFormat="1" x14ac:dyDescent="0.2">
      <c r="A12" s="3"/>
      <c r="B12" s="1"/>
      <c r="C12" s="106"/>
      <c r="D12" s="3"/>
      <c r="E12" s="3"/>
      <c r="F12" s="3"/>
      <c r="G12" s="3"/>
      <c r="H12" s="3"/>
      <c r="I12" s="3"/>
      <c r="J12" s="3"/>
    </row>
    <row r="13" spans="1:10" s="98" customFormat="1" x14ac:dyDescent="0.2">
      <c r="A13" s="3"/>
      <c r="B13" s="1"/>
      <c r="C13" s="106"/>
      <c r="D13" s="3"/>
      <c r="E13" s="3"/>
      <c r="F13" s="3"/>
      <c r="G13" s="3"/>
      <c r="H13" s="3"/>
      <c r="I13" s="3"/>
      <c r="J13" s="3"/>
    </row>
    <row r="14" spans="1:10" s="98" customFormat="1" x14ac:dyDescent="0.2">
      <c r="A14" s="107"/>
      <c r="B14" s="20"/>
      <c r="C14" s="108"/>
      <c r="D14" s="107"/>
      <c r="E14" s="107"/>
      <c r="F14" s="107"/>
      <c r="G14" s="107"/>
      <c r="H14" s="107"/>
      <c r="I14" s="107"/>
      <c r="J14" s="107"/>
    </row>
    <row r="15" spans="1:10" s="98" customFormat="1" x14ac:dyDescent="0.2">
      <c r="A15" s="107"/>
      <c r="B15" s="20"/>
      <c r="C15" s="108"/>
      <c r="D15" s="107"/>
      <c r="E15" s="107"/>
      <c r="F15" s="107"/>
      <c r="G15" s="107"/>
      <c r="H15" s="107"/>
      <c r="I15" s="107"/>
      <c r="J15" s="107"/>
    </row>
    <row r="16" spans="1:10" s="98" customFormat="1" x14ac:dyDescent="0.2">
      <c r="A16" s="107"/>
      <c r="B16" s="20"/>
      <c r="C16" s="108"/>
      <c r="D16" s="107"/>
      <c r="E16" s="107"/>
      <c r="F16" s="107"/>
      <c r="G16" s="107"/>
      <c r="H16" s="107"/>
      <c r="I16" s="107"/>
      <c r="J16" s="107"/>
    </row>
    <row r="17" spans="1:10" s="98" customFormat="1" x14ac:dyDescent="0.2">
      <c r="A17" s="107"/>
      <c r="B17" s="20"/>
      <c r="C17" s="108"/>
      <c r="D17" s="107"/>
      <c r="E17" s="107"/>
      <c r="F17" s="107"/>
      <c r="G17" s="107"/>
      <c r="H17" s="107"/>
      <c r="I17" s="107"/>
      <c r="J17" s="107"/>
    </row>
    <row r="18" spans="1:10" s="98" customFormat="1" x14ac:dyDescent="0.2">
      <c r="A18" s="107"/>
      <c r="B18" s="20"/>
      <c r="C18" s="108"/>
      <c r="D18" s="107"/>
      <c r="E18" s="107"/>
      <c r="F18" s="107"/>
      <c r="G18" s="107"/>
      <c r="H18" s="107"/>
      <c r="I18" s="107"/>
      <c r="J18" s="107"/>
    </row>
    <row r="19" spans="1:10" s="98" customFormat="1" x14ac:dyDescent="0.2">
      <c r="A19" s="107"/>
      <c r="B19" s="20"/>
      <c r="C19" s="108"/>
      <c r="D19" s="107"/>
      <c r="E19" s="107"/>
      <c r="F19" s="107"/>
      <c r="G19" s="107"/>
      <c r="H19" s="107"/>
      <c r="I19" s="107"/>
      <c r="J19" s="107"/>
    </row>
    <row r="20" spans="1:10" s="98" customFormat="1" x14ac:dyDescent="0.2">
      <c r="A20" s="107"/>
      <c r="B20" s="20"/>
      <c r="C20" s="108"/>
      <c r="D20" s="107"/>
      <c r="E20" s="107"/>
      <c r="F20" s="107"/>
      <c r="G20" s="107"/>
      <c r="H20" s="107"/>
      <c r="I20" s="107"/>
      <c r="J20" s="107"/>
    </row>
    <row r="22" spans="1:10" s="98" customFormat="1" x14ac:dyDescent="0.2">
      <c r="A22" s="107"/>
      <c r="B22" s="20"/>
      <c r="C22" s="108"/>
      <c r="D22" s="107"/>
      <c r="E22" s="107"/>
      <c r="F22" s="107"/>
      <c r="G22" s="107"/>
      <c r="H22" s="107"/>
      <c r="I22" s="107"/>
      <c r="J22" s="107"/>
    </row>
    <row r="23" spans="1:10" s="98" customFormat="1" x14ac:dyDescent="0.2">
      <c r="A23" s="107"/>
      <c r="B23" s="20"/>
      <c r="C23" s="108"/>
      <c r="D23" s="107"/>
      <c r="E23" s="107"/>
      <c r="F23" s="107"/>
      <c r="G23" s="107"/>
      <c r="H23" s="107"/>
      <c r="I23" s="107"/>
      <c r="J23" s="107"/>
    </row>
    <row r="24" spans="1:10" s="98" customFormat="1" x14ac:dyDescent="0.2">
      <c r="A24" s="107"/>
      <c r="B24" s="20"/>
      <c r="C24" s="108"/>
      <c r="D24" s="107"/>
      <c r="E24" s="107"/>
      <c r="F24" s="107"/>
      <c r="G24" s="107"/>
      <c r="H24" s="107"/>
      <c r="I24" s="107"/>
      <c r="J24" s="107"/>
    </row>
    <row r="25" spans="1:10" s="98" customFormat="1" ht="150.75" customHeight="1" x14ac:dyDescent="0.7">
      <c r="A25" s="363" t="s">
        <v>86</v>
      </c>
      <c r="B25" s="364"/>
      <c r="C25" s="364"/>
      <c r="D25" s="364"/>
      <c r="E25" s="364"/>
      <c r="F25" s="364"/>
      <c r="G25" s="364"/>
      <c r="H25" s="364"/>
      <c r="I25" s="364"/>
      <c r="J25" s="364"/>
    </row>
    <row r="26" spans="1:10" s="98" customFormat="1" x14ac:dyDescent="0.2">
      <c r="A26" s="107"/>
      <c r="B26" s="20"/>
      <c r="C26" s="108"/>
      <c r="D26" s="107"/>
      <c r="E26" s="107"/>
      <c r="F26" s="107"/>
      <c r="G26" s="107"/>
      <c r="H26" s="107"/>
      <c r="I26" s="107"/>
      <c r="J26" s="107"/>
    </row>
    <row r="27" spans="1:10" s="98" customFormat="1" x14ac:dyDescent="0.2"/>
    <row r="28" spans="1:10" s="98" customFormat="1" x14ac:dyDescent="0.2">
      <c r="A28" s="107"/>
      <c r="B28" s="20"/>
      <c r="C28" s="108"/>
      <c r="D28" s="107"/>
      <c r="E28" s="107"/>
      <c r="F28" s="107"/>
      <c r="G28" s="107"/>
      <c r="H28" s="107"/>
      <c r="I28" s="107"/>
      <c r="J28" s="107"/>
    </row>
    <row r="29" spans="1:10" s="98" customFormat="1" x14ac:dyDescent="0.2">
      <c r="A29" s="107"/>
      <c r="B29" s="20"/>
      <c r="C29" s="108"/>
      <c r="D29" s="107"/>
      <c r="E29" s="107"/>
      <c r="F29" s="107"/>
      <c r="G29" s="107"/>
      <c r="H29" s="107"/>
      <c r="I29" s="107"/>
      <c r="J29" s="107"/>
    </row>
    <row r="30" spans="1:10" s="98" customFormat="1" ht="21.75" customHeight="1" x14ac:dyDescent="0.2">
      <c r="A30" s="365" t="s">
        <v>293</v>
      </c>
      <c r="B30" s="365"/>
      <c r="C30" s="365"/>
      <c r="D30" s="365"/>
      <c r="E30" s="365"/>
      <c r="F30" s="365"/>
      <c r="G30" s="365"/>
      <c r="H30" s="365"/>
      <c r="I30" s="365"/>
      <c r="J30" s="365"/>
    </row>
    <row r="31" spans="1:10" s="98" customFormat="1" x14ac:dyDescent="0.2">
      <c r="A31" s="107"/>
      <c r="B31" s="20"/>
      <c r="C31" s="107"/>
      <c r="D31" s="107"/>
      <c r="E31" s="107"/>
      <c r="F31" s="107"/>
      <c r="G31" s="107"/>
      <c r="H31" s="107"/>
      <c r="I31" s="107"/>
      <c r="J31" s="107"/>
    </row>
    <row r="32" spans="1:10" s="98" customFormat="1" x14ac:dyDescent="0.2"/>
    <row r="33" spans="2:10" s="98" customFormat="1" x14ac:dyDescent="0.2"/>
    <row r="34" spans="2:10" s="98" customFormat="1" x14ac:dyDescent="0.2">
      <c r="B34" s="1"/>
      <c r="C34" s="106"/>
      <c r="D34" s="3"/>
      <c r="E34" s="3"/>
      <c r="F34" s="3"/>
      <c r="G34" s="3"/>
      <c r="H34" s="3"/>
      <c r="I34" s="3"/>
      <c r="J34" s="3"/>
    </row>
    <row r="35" spans="2:10" s="98" customFormat="1" x14ac:dyDescent="0.2">
      <c r="B35" s="1"/>
      <c r="C35" s="106"/>
      <c r="D35" s="3"/>
      <c r="E35" s="3"/>
      <c r="F35" s="3"/>
      <c r="G35" s="3"/>
      <c r="H35" s="3"/>
      <c r="I35" s="3"/>
      <c r="J35" s="3"/>
    </row>
    <row r="36" spans="2:10" s="98" customFormat="1" x14ac:dyDescent="0.2">
      <c r="B36" s="1"/>
      <c r="C36" s="106"/>
      <c r="D36" s="3"/>
      <c r="E36" s="3"/>
      <c r="F36" s="3"/>
      <c r="G36" s="3"/>
      <c r="H36" s="3"/>
      <c r="I36" s="3"/>
      <c r="J36" s="3"/>
    </row>
    <row r="37" spans="2:10" s="98" customFormat="1" x14ac:dyDescent="0.2">
      <c r="B37" s="1"/>
      <c r="C37" s="106"/>
      <c r="D37" s="3"/>
      <c r="E37" s="3"/>
      <c r="F37" s="3"/>
      <c r="G37" s="3"/>
      <c r="H37" s="3"/>
      <c r="I37" s="3"/>
      <c r="J37" s="3"/>
    </row>
    <row r="38" spans="2:10" s="98" customFormat="1" x14ac:dyDescent="0.2">
      <c r="B38" s="1"/>
      <c r="C38" s="106"/>
      <c r="D38" s="3"/>
      <c r="E38" s="3"/>
      <c r="F38" s="3"/>
      <c r="G38" s="3"/>
      <c r="H38" s="3"/>
      <c r="I38" s="3"/>
      <c r="J38" s="3"/>
    </row>
    <row r="39" spans="2:10" s="98" customFormat="1" x14ac:dyDescent="0.2"/>
    <row r="40" spans="2:10" s="98" customFormat="1" x14ac:dyDescent="0.2">
      <c r="B40" s="109"/>
      <c r="C40" s="109"/>
      <c r="D40" s="109"/>
      <c r="E40" s="109"/>
      <c r="F40" s="109"/>
      <c r="G40" s="109"/>
      <c r="H40" s="109"/>
      <c r="I40" s="109"/>
    </row>
    <row r="41" spans="2:10" s="98" customFormat="1" x14ac:dyDescent="0.2"/>
    <row r="42" spans="2:10" s="98" customFormat="1" x14ac:dyDescent="0.2"/>
    <row r="43" spans="2:10" s="98" customFormat="1" x14ac:dyDescent="0.2"/>
    <row r="44" spans="2:10" s="98" customFormat="1" x14ac:dyDescent="0.2"/>
    <row r="45" spans="2:10" s="98" customFormat="1" x14ac:dyDescent="0.2"/>
    <row r="46" spans="2:10" s="98" customFormat="1" x14ac:dyDescent="0.2"/>
    <row r="47" spans="2:10" s="98" customFormat="1" x14ac:dyDescent="0.2"/>
    <row r="48" spans="2:10" s="98" customFormat="1" x14ac:dyDescent="0.2"/>
    <row r="49" spans="1:10" s="98" customFormat="1" x14ac:dyDescent="0.2"/>
    <row r="50" spans="1:10" s="98" customFormat="1" x14ac:dyDescent="0.2"/>
    <row r="51" spans="1:10" s="98" customFormat="1" ht="18.75" x14ac:dyDescent="0.2">
      <c r="A51" s="366" t="s">
        <v>265</v>
      </c>
      <c r="B51" s="366"/>
      <c r="C51" s="366"/>
      <c r="D51" s="366"/>
      <c r="E51" s="366"/>
      <c r="F51" s="366"/>
      <c r="G51" s="366"/>
      <c r="H51" s="366"/>
      <c r="I51" s="366"/>
      <c r="J51" s="366"/>
    </row>
  </sheetData>
  <mergeCells count="3">
    <mergeCell ref="A25:J25"/>
    <mergeCell ref="A30:J30"/>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N35"/>
  <sheetViews>
    <sheetView showGridLines="0" zoomScaleNormal="100" workbookViewId="0">
      <selection activeCell="H5" sqref="H5:J20"/>
    </sheetView>
  </sheetViews>
  <sheetFormatPr defaultRowHeight="12" x14ac:dyDescent="0.2"/>
  <cols>
    <col min="1" max="1" width="18.85546875" style="13" customWidth="1"/>
    <col min="2" max="13" width="9.5703125" style="13" customWidth="1"/>
    <col min="14" max="14" width="10.42578125" style="13" customWidth="1"/>
    <col min="15" max="16384" width="9.140625" style="13"/>
  </cols>
  <sheetData>
    <row r="1" spans="1:14" ht="18.75" x14ac:dyDescent="0.3">
      <c r="A1" s="21" t="s">
        <v>195</v>
      </c>
      <c r="N1" s="113" t="str">
        <f>Obsah!$A$1</f>
        <v>III. čtvrtletí 2018</v>
      </c>
    </row>
    <row r="2" spans="1:14" ht="7.5" customHeight="1" x14ac:dyDescent="0.2"/>
    <row r="3" spans="1:14" x14ac:dyDescent="0.2">
      <c r="A3" s="377"/>
      <c r="B3" s="379" t="s">
        <v>48</v>
      </c>
      <c r="C3" s="379"/>
      <c r="D3" s="379"/>
      <c r="E3" s="379" t="s">
        <v>49</v>
      </c>
      <c r="F3" s="379"/>
      <c r="G3" s="379"/>
      <c r="H3" s="379" t="s">
        <v>50</v>
      </c>
      <c r="I3" s="379"/>
      <c r="J3" s="379"/>
      <c r="K3" s="379" t="s">
        <v>51</v>
      </c>
      <c r="L3" s="379"/>
      <c r="M3" s="404"/>
      <c r="N3" s="403" t="s">
        <v>7</v>
      </c>
    </row>
    <row r="4" spans="1:14" x14ac:dyDescent="0.2">
      <c r="A4" s="378"/>
      <c r="B4" s="190" t="s">
        <v>8</v>
      </c>
      <c r="C4" s="190" t="s">
        <v>9</v>
      </c>
      <c r="D4" s="190" t="s">
        <v>10</v>
      </c>
      <c r="E4" s="190" t="s">
        <v>11</v>
      </c>
      <c r="F4" s="190" t="s">
        <v>12</v>
      </c>
      <c r="G4" s="190" t="s">
        <v>13</v>
      </c>
      <c r="H4" s="190" t="s">
        <v>14</v>
      </c>
      <c r="I4" s="190" t="s">
        <v>15</v>
      </c>
      <c r="J4" s="190" t="s">
        <v>16</v>
      </c>
      <c r="K4" s="190" t="s">
        <v>17</v>
      </c>
      <c r="L4" s="190" t="s">
        <v>18</v>
      </c>
      <c r="M4" s="60" t="s">
        <v>19</v>
      </c>
      <c r="N4" s="404"/>
    </row>
    <row r="5" spans="1:14" x14ac:dyDescent="0.2">
      <c r="A5" s="408" t="s">
        <v>197</v>
      </c>
      <c r="B5" s="397">
        <f>SUM(B6:D6)</f>
        <v>37900.37741180633</v>
      </c>
      <c r="C5" s="398"/>
      <c r="D5" s="399"/>
      <c r="E5" s="398">
        <f t="shared" ref="E5" si="0">SUM(E6:G6)</f>
        <v>12234.478325999999</v>
      </c>
      <c r="F5" s="398"/>
      <c r="G5" s="398"/>
      <c r="H5" s="397">
        <f t="shared" ref="H5" si="1">SUM(H6:J6)</f>
        <v>9559.4210315436248</v>
      </c>
      <c r="I5" s="398"/>
      <c r="J5" s="399"/>
      <c r="K5" s="400">
        <f t="shared" ref="K5" si="2">SUM(K6:M6)</f>
        <v>0</v>
      </c>
      <c r="L5" s="401"/>
      <c r="M5" s="402"/>
      <c r="N5" s="394">
        <f>SUM(N7:N20)</f>
        <v>59694.276769349948</v>
      </c>
    </row>
    <row r="6" spans="1:14" x14ac:dyDescent="0.2">
      <c r="A6" s="409"/>
      <c r="B6" s="214">
        <f>SUM(B7:B20)</f>
        <v>12352.970570099549</v>
      </c>
      <c r="C6" s="64">
        <f t="shared" ref="C6:M6" si="3">SUM(C7:C20)</f>
        <v>13032.725145299895</v>
      </c>
      <c r="D6" s="215">
        <f t="shared" si="3"/>
        <v>12514.681696406889</v>
      </c>
      <c r="E6" s="64">
        <f t="shared" si="3"/>
        <v>5419.833455</v>
      </c>
      <c r="F6" s="64">
        <f t="shared" si="3"/>
        <v>3700.1243949999994</v>
      </c>
      <c r="G6" s="64">
        <f t="shared" si="3"/>
        <v>3114.5204760000001</v>
      </c>
      <c r="H6" s="214">
        <f t="shared" si="3"/>
        <v>2995.1182510151025</v>
      </c>
      <c r="I6" s="64">
        <f t="shared" si="3"/>
        <v>2942.3561532416934</v>
      </c>
      <c r="J6" s="215">
        <f t="shared" si="3"/>
        <v>3621.9466272868294</v>
      </c>
      <c r="K6" s="359">
        <f t="shared" si="3"/>
        <v>0</v>
      </c>
      <c r="L6" s="360">
        <f t="shared" si="3"/>
        <v>0</v>
      </c>
      <c r="M6" s="361">
        <f t="shared" si="3"/>
        <v>0</v>
      </c>
      <c r="N6" s="369"/>
    </row>
    <row r="7" spans="1:14" x14ac:dyDescent="0.2">
      <c r="A7" s="28" t="s">
        <v>218</v>
      </c>
      <c r="B7" s="223">
        <f>'[1]Podklady QZ'!B121</f>
        <v>626.80820600000015</v>
      </c>
      <c r="C7" s="14">
        <f>'[1]Podklady QZ'!C121</f>
        <v>737.69262300000003</v>
      </c>
      <c r="D7" s="246">
        <f>'[1]Podklady QZ'!D121</f>
        <v>693.05558600000006</v>
      </c>
      <c r="E7" s="14">
        <f>'[1]Podklady QZ'!E121</f>
        <v>284.60762399999999</v>
      </c>
      <c r="F7" s="14">
        <f>'[1]Podklady QZ'!F121</f>
        <v>171.26961000000003</v>
      </c>
      <c r="G7" s="14">
        <f>'[1]Podklady QZ'!G121</f>
        <v>155.35916399999999</v>
      </c>
      <c r="H7" s="223">
        <f>'[1]Podklady QZ'!H121</f>
        <v>214.09705400000001</v>
      </c>
      <c r="I7" s="14">
        <f>'[1]Podklady QZ'!I121</f>
        <v>137.15084699999994</v>
      </c>
      <c r="J7" s="246">
        <f>'[1]Podklady QZ'!J121</f>
        <v>145.40481899999997</v>
      </c>
      <c r="K7" s="309">
        <f>'[1]Podklady QZ'!K121</f>
        <v>0</v>
      </c>
      <c r="L7" s="53">
        <f>'[1]Podklady QZ'!L121</f>
        <v>0</v>
      </c>
      <c r="M7" s="310">
        <f>'[1]Podklady QZ'!M121</f>
        <v>0</v>
      </c>
      <c r="N7" s="40">
        <f t="shared" ref="N7:N20" si="4">SUM(B7:M7)</f>
        <v>3165.4455329999996</v>
      </c>
    </row>
    <row r="8" spans="1:14" x14ac:dyDescent="0.2">
      <c r="A8" s="48" t="s">
        <v>121</v>
      </c>
      <c r="B8" s="245">
        <f>'[1]Podklady QZ'!B112</f>
        <v>691.88573399999984</v>
      </c>
      <c r="C8" s="244">
        <f>'[1]Podklady QZ'!C112</f>
        <v>740.52347499999996</v>
      </c>
      <c r="D8" s="247">
        <f>'[1]Podklady QZ'!D112</f>
        <v>708.22212799999954</v>
      </c>
      <c r="E8" s="349">
        <f>'[1]Podklady QZ'!E112</f>
        <v>318.12370899999996</v>
      </c>
      <c r="F8" s="244">
        <f>'[1]Podklady QZ'!F112</f>
        <v>210.66516699999994</v>
      </c>
      <c r="G8" s="350">
        <f>'[1]Podklady QZ'!G112</f>
        <v>172.22889600000005</v>
      </c>
      <c r="H8" s="245">
        <f>'[1]Podklady QZ'!H112</f>
        <v>167.68741299999999</v>
      </c>
      <c r="I8" s="244">
        <f>'[1]Podklady QZ'!I112</f>
        <v>159.34529000000001</v>
      </c>
      <c r="J8" s="247">
        <f>'[1]Podklady QZ'!J112</f>
        <v>208.52222499999993</v>
      </c>
      <c r="K8" s="314">
        <f>'[1]Podklady QZ'!K112</f>
        <v>0</v>
      </c>
      <c r="L8" s="312">
        <f>'[1]Podklady QZ'!L112</f>
        <v>0</v>
      </c>
      <c r="M8" s="315">
        <f>'[1]Podklady QZ'!M112</f>
        <v>0</v>
      </c>
      <c r="N8" s="41">
        <f t="shared" si="4"/>
        <v>3377.2040369999995</v>
      </c>
    </row>
    <row r="9" spans="1:14" x14ac:dyDescent="0.2">
      <c r="A9" s="48" t="s">
        <v>122</v>
      </c>
      <c r="B9" s="208">
        <f>'[1]Podklady QZ'!B113</f>
        <v>814.61111786101969</v>
      </c>
      <c r="C9" s="16">
        <f>'[1]Podklady QZ'!C113</f>
        <v>855.11966944992423</v>
      </c>
      <c r="D9" s="218">
        <f>'[1]Podklady QZ'!D113</f>
        <v>783.06958349274134</v>
      </c>
      <c r="E9" s="351">
        <f>'[1]Podklady QZ'!E113</f>
        <v>277.82826800000009</v>
      </c>
      <c r="F9" s="16">
        <f>'[1]Podklady QZ'!F113</f>
        <v>211.87032199999996</v>
      </c>
      <c r="G9" s="6">
        <f>'[1]Podklady QZ'!G113</f>
        <v>188.173686</v>
      </c>
      <c r="H9" s="208">
        <f>'[1]Podklady QZ'!H113</f>
        <v>182.27990646657119</v>
      </c>
      <c r="I9" s="16">
        <f>'[1]Podklady QZ'!I113</f>
        <v>171.87973317211885</v>
      </c>
      <c r="J9" s="218">
        <f>'[1]Podklady QZ'!J113</f>
        <v>229.79734499430921</v>
      </c>
      <c r="K9" s="319">
        <f>'[1]Podklady QZ'!K113</f>
        <v>0</v>
      </c>
      <c r="L9" s="317">
        <f>'[1]Podklady QZ'!L113</f>
        <v>0</v>
      </c>
      <c r="M9" s="320">
        <f>'[1]Podklady QZ'!M113</f>
        <v>0</v>
      </c>
      <c r="N9" s="41">
        <f t="shared" si="4"/>
        <v>3714.6296314366846</v>
      </c>
    </row>
    <row r="10" spans="1:14" x14ac:dyDescent="0.2">
      <c r="A10" s="48" t="s">
        <v>123</v>
      </c>
      <c r="B10" s="208">
        <f>'[1]Podklady QZ'!B114</f>
        <v>587.04667900000004</v>
      </c>
      <c r="C10" s="16">
        <f>'[1]Podklady QZ'!C114</f>
        <v>588.35751700000003</v>
      </c>
      <c r="D10" s="218">
        <f>'[1]Podklady QZ'!D114</f>
        <v>556.69537700000012</v>
      </c>
      <c r="E10" s="351">
        <f>'[1]Podklady QZ'!E114</f>
        <v>254.34729099999996</v>
      </c>
      <c r="F10" s="16">
        <f>'[1]Podklady QZ'!F114</f>
        <v>183.25688299999996</v>
      </c>
      <c r="G10" s="6">
        <f>'[1]Podklady QZ'!G114</f>
        <v>110.14446099999998</v>
      </c>
      <c r="H10" s="208">
        <f>'[1]Podklady QZ'!H114</f>
        <v>113.73015481199998</v>
      </c>
      <c r="I10" s="16">
        <f>'[1]Podklady QZ'!I114</f>
        <v>107.51207036</v>
      </c>
      <c r="J10" s="218">
        <f>'[1]Podklady QZ'!J114</f>
        <v>146.679506452</v>
      </c>
      <c r="K10" s="319">
        <f>'[1]Podklady QZ'!K114</f>
        <v>0</v>
      </c>
      <c r="L10" s="317">
        <f>'[1]Podklady QZ'!L114</f>
        <v>0</v>
      </c>
      <c r="M10" s="320">
        <f>'[1]Podklady QZ'!M114</f>
        <v>0</v>
      </c>
      <c r="N10" s="41">
        <f t="shared" si="4"/>
        <v>2647.769939624</v>
      </c>
    </row>
    <row r="11" spans="1:14" x14ac:dyDescent="0.2">
      <c r="A11" s="48" t="s">
        <v>217</v>
      </c>
      <c r="B11" s="208">
        <f>'[1]Podklady QZ'!B124</f>
        <v>225.39594200000005</v>
      </c>
      <c r="C11" s="16">
        <f>'[1]Podklady QZ'!C124</f>
        <v>229.32823799999994</v>
      </c>
      <c r="D11" s="218">
        <f>'[1]Podklady QZ'!D124</f>
        <v>219.15241400000008</v>
      </c>
      <c r="E11" s="351">
        <f>'[1]Podklady QZ'!E124</f>
        <v>86.800363999999988</v>
      </c>
      <c r="F11" s="16">
        <f>'[1]Podklady QZ'!F124</f>
        <v>46.879384999999992</v>
      </c>
      <c r="G11" s="6">
        <f>'[1]Podklady QZ'!G124</f>
        <v>39.804421999999995</v>
      </c>
      <c r="H11" s="208">
        <f>'[1]Podklady QZ'!H124</f>
        <v>36.477640000000015</v>
      </c>
      <c r="I11" s="16">
        <f>'[1]Podklady QZ'!I124</f>
        <v>32.897807</v>
      </c>
      <c r="J11" s="218">
        <f>'[1]Podklady QZ'!J124</f>
        <v>46.268460000000012</v>
      </c>
      <c r="K11" s="319">
        <f>'[1]Podklady QZ'!K124</f>
        <v>0</v>
      </c>
      <c r="L11" s="317">
        <f>'[1]Podklady QZ'!L124</f>
        <v>0</v>
      </c>
      <c r="M11" s="320">
        <f>'[1]Podklady QZ'!M124</f>
        <v>0</v>
      </c>
      <c r="N11" s="41">
        <f t="shared" si="4"/>
        <v>963.00467200000003</v>
      </c>
    </row>
    <row r="12" spans="1:14" x14ac:dyDescent="0.2">
      <c r="A12" s="48" t="s">
        <v>124</v>
      </c>
      <c r="B12" s="208">
        <f>'[1]Podklady QZ'!B115</f>
        <v>411.07628548837721</v>
      </c>
      <c r="C12" s="16">
        <f>'[1]Podklady QZ'!C115</f>
        <v>414.45451965204614</v>
      </c>
      <c r="D12" s="218">
        <f>'[1]Podklady QZ'!D115</f>
        <v>418.30542018646878</v>
      </c>
      <c r="E12" s="351">
        <f>'[1]Podklady QZ'!E115</f>
        <v>194.13120500000002</v>
      </c>
      <c r="F12" s="16">
        <f>'[1]Podklady QZ'!F115</f>
        <v>135.963008</v>
      </c>
      <c r="G12" s="6">
        <f>'[1]Podklady QZ'!G115</f>
        <v>118.89370700000002</v>
      </c>
      <c r="H12" s="208">
        <f>'[1]Podklady QZ'!H115</f>
        <v>108.94405099999997</v>
      </c>
      <c r="I12" s="16">
        <f>'[1]Podklady QZ'!I115</f>
        <v>106.04267399999999</v>
      </c>
      <c r="J12" s="218">
        <f>'[1]Podklady QZ'!J115</f>
        <v>134.15210199999999</v>
      </c>
      <c r="K12" s="319">
        <f>'[1]Podklady QZ'!K115</f>
        <v>0</v>
      </c>
      <c r="L12" s="317">
        <f>'[1]Podklady QZ'!L115</f>
        <v>0</v>
      </c>
      <c r="M12" s="320">
        <f>'[1]Podklady QZ'!M115</f>
        <v>0</v>
      </c>
      <c r="N12" s="41">
        <f t="shared" si="4"/>
        <v>2041.962972326892</v>
      </c>
    </row>
    <row r="13" spans="1:14" x14ac:dyDescent="0.2">
      <c r="A13" s="48" t="s">
        <v>125</v>
      </c>
      <c r="B13" s="208">
        <f>'[1]Podklady QZ'!B116</f>
        <v>310.18591599999996</v>
      </c>
      <c r="C13" s="16">
        <f>'[1]Podklady QZ'!C116</f>
        <v>326.46190599999994</v>
      </c>
      <c r="D13" s="218">
        <f>'[1]Podklady QZ'!D116</f>
        <v>311.40625499999993</v>
      </c>
      <c r="E13" s="351">
        <f>'[1]Podklady QZ'!E116</f>
        <v>133.325467</v>
      </c>
      <c r="F13" s="16">
        <f>'[1]Podklady QZ'!F116</f>
        <v>84.278451000000004</v>
      </c>
      <c r="G13" s="6">
        <f>'[1]Podklady QZ'!G116</f>
        <v>69.518631999999997</v>
      </c>
      <c r="H13" s="208">
        <f>'[1]Podklady QZ'!H116</f>
        <v>64.506763397267264</v>
      </c>
      <c r="I13" s="16">
        <f>'[1]Podklady QZ'!I116</f>
        <v>62.882368378963825</v>
      </c>
      <c r="J13" s="218">
        <f>'[1]Podklady QZ'!J116</f>
        <v>73.157833816992166</v>
      </c>
      <c r="K13" s="319">
        <f>'[1]Podklady QZ'!K116</f>
        <v>0</v>
      </c>
      <c r="L13" s="317">
        <f>'[1]Podklady QZ'!L116</f>
        <v>0</v>
      </c>
      <c r="M13" s="320">
        <f>'[1]Podklady QZ'!M116</f>
        <v>0</v>
      </c>
      <c r="N13" s="41">
        <f t="shared" si="4"/>
        <v>1435.723592593223</v>
      </c>
    </row>
    <row r="14" spans="1:14" x14ac:dyDescent="0.2">
      <c r="A14" s="48" t="s">
        <v>126</v>
      </c>
      <c r="B14" s="208">
        <f>'[1]Podklady QZ'!B117</f>
        <v>2189.4206870000007</v>
      </c>
      <c r="C14" s="16">
        <f>'[1]Podklady QZ'!C117</f>
        <v>2331.8730589999991</v>
      </c>
      <c r="D14" s="218">
        <f>'[1]Podklady QZ'!D117</f>
        <v>2203.5301359999999</v>
      </c>
      <c r="E14" s="351">
        <f>'[1]Podklady QZ'!E117</f>
        <v>820.21801399999993</v>
      </c>
      <c r="F14" s="16">
        <f>'[1]Podklady QZ'!F117</f>
        <v>541.31405000000018</v>
      </c>
      <c r="G14" s="6">
        <f>'[1]Podklady QZ'!G117</f>
        <v>476.87636499999979</v>
      </c>
      <c r="H14" s="208">
        <f>'[1]Podklady QZ'!H117</f>
        <v>449.33434</v>
      </c>
      <c r="I14" s="16">
        <f>'[1]Podklady QZ'!I117</f>
        <v>443.39358199999992</v>
      </c>
      <c r="J14" s="218">
        <f>'[1]Podklady QZ'!J117</f>
        <v>570.87146200000007</v>
      </c>
      <c r="K14" s="319">
        <f>'[1]Podklady QZ'!K117</f>
        <v>0</v>
      </c>
      <c r="L14" s="317">
        <f>'[1]Podklady QZ'!L117</f>
        <v>0</v>
      </c>
      <c r="M14" s="320">
        <f>'[1]Podklady QZ'!M117</f>
        <v>0</v>
      </c>
      <c r="N14" s="41">
        <f t="shared" si="4"/>
        <v>10026.831694999997</v>
      </c>
    </row>
    <row r="15" spans="1:14" x14ac:dyDescent="0.2">
      <c r="A15" s="48" t="s">
        <v>127</v>
      </c>
      <c r="B15" s="208">
        <f>'[1]Podklady QZ'!B118</f>
        <v>477.84918799999997</v>
      </c>
      <c r="C15" s="16">
        <f>'[1]Podklady QZ'!C118</f>
        <v>508.76342900000009</v>
      </c>
      <c r="D15" s="218">
        <f>'[1]Podklady QZ'!D118</f>
        <v>482.91870599999993</v>
      </c>
      <c r="E15" s="351">
        <f>'[1]Podklady QZ'!E118</f>
        <v>181.38101999999998</v>
      </c>
      <c r="F15" s="16">
        <f>'[1]Podklady QZ'!F118</f>
        <v>115.60337099999998</v>
      </c>
      <c r="G15" s="6">
        <f>'[1]Podklady QZ'!G118</f>
        <v>101.73380599999997</v>
      </c>
      <c r="H15" s="208">
        <f>'[1]Podklady QZ'!H118</f>
        <v>100.51374799999995</v>
      </c>
      <c r="I15" s="16">
        <f>'[1]Podklady QZ'!I118</f>
        <v>96.257160999999996</v>
      </c>
      <c r="J15" s="218">
        <f>'[1]Podklady QZ'!J118</f>
        <v>125.84475399999999</v>
      </c>
      <c r="K15" s="319">
        <f>'[1]Podklady QZ'!K118</f>
        <v>0</v>
      </c>
      <c r="L15" s="317">
        <f>'[1]Podklady QZ'!L118</f>
        <v>0</v>
      </c>
      <c r="M15" s="320">
        <f>'[1]Podklady QZ'!M118</f>
        <v>0</v>
      </c>
      <c r="N15" s="41">
        <f t="shared" si="4"/>
        <v>2190.8651829999999</v>
      </c>
    </row>
    <row r="16" spans="1:14" x14ac:dyDescent="0.2">
      <c r="A16" s="48" t="s">
        <v>128</v>
      </c>
      <c r="B16" s="208">
        <f>'[1]Podklady QZ'!B119</f>
        <v>654.8837280361829</v>
      </c>
      <c r="C16" s="16">
        <f>'[1]Podklady QZ'!C119</f>
        <v>681.26218419792508</v>
      </c>
      <c r="D16" s="218">
        <f>'[1]Podklady QZ'!D119</f>
        <v>646.69782372767997</v>
      </c>
      <c r="E16" s="351">
        <f>'[1]Podklady QZ'!E119</f>
        <v>209.03482600000001</v>
      </c>
      <c r="F16" s="16">
        <f>'[1]Podklady QZ'!F119</f>
        <v>104.28270399999998</v>
      </c>
      <c r="G16" s="6">
        <f>'[1]Podklady QZ'!G119</f>
        <v>82.742281999999989</v>
      </c>
      <c r="H16" s="208">
        <f>'[1]Podklady QZ'!H119</f>
        <v>75.529967339263791</v>
      </c>
      <c r="I16" s="16">
        <f>'[1]Podklady QZ'!I119</f>
        <v>71.6489293306104</v>
      </c>
      <c r="J16" s="218">
        <f>'[1]Podklady QZ'!J119</f>
        <v>117.74781802352766</v>
      </c>
      <c r="K16" s="319">
        <f>'[1]Podklady QZ'!K119</f>
        <v>0</v>
      </c>
      <c r="L16" s="317">
        <f>'[1]Podklady QZ'!L119</f>
        <v>0</v>
      </c>
      <c r="M16" s="320">
        <f>'[1]Podklady QZ'!M119</f>
        <v>0</v>
      </c>
      <c r="N16" s="41">
        <f t="shared" si="4"/>
        <v>2643.8302626551899</v>
      </c>
    </row>
    <row r="17" spans="1:14" x14ac:dyDescent="0.2">
      <c r="A17" s="48" t="s">
        <v>129</v>
      </c>
      <c r="B17" s="208">
        <f>'[1]Podklady QZ'!B120</f>
        <v>578.97639371396781</v>
      </c>
      <c r="C17" s="16">
        <f>'[1]Podklady QZ'!C120</f>
        <v>658.914444</v>
      </c>
      <c r="D17" s="218">
        <f>'[1]Podklady QZ'!D120</f>
        <v>636.21732499999996</v>
      </c>
      <c r="E17" s="351">
        <f>'[1]Podklady QZ'!E120</f>
        <v>238.46434200000004</v>
      </c>
      <c r="F17" s="16">
        <f>'[1]Podklady QZ'!F120</f>
        <v>133.71917999999999</v>
      </c>
      <c r="G17" s="6">
        <f>'[1]Podklady QZ'!G120</f>
        <v>115.427103</v>
      </c>
      <c r="H17" s="208">
        <f>'[1]Podklady QZ'!H120</f>
        <v>113.06669600000001</v>
      </c>
      <c r="I17" s="16">
        <f>'[1]Podklady QZ'!I120</f>
        <v>95.266211000000041</v>
      </c>
      <c r="J17" s="218">
        <f>'[1]Podklady QZ'!J120</f>
        <v>145.75798</v>
      </c>
      <c r="K17" s="319">
        <f>'[1]Podklady QZ'!K120</f>
        <v>0</v>
      </c>
      <c r="L17" s="317">
        <f>'[1]Podklady QZ'!L120</f>
        <v>0</v>
      </c>
      <c r="M17" s="320">
        <f>'[1]Podklady QZ'!M120</f>
        <v>0</v>
      </c>
      <c r="N17" s="41">
        <f t="shared" si="4"/>
        <v>2715.809674713968</v>
      </c>
    </row>
    <row r="18" spans="1:14" x14ac:dyDescent="0.2">
      <c r="A18" s="48" t="s">
        <v>130</v>
      </c>
      <c r="B18" s="208">
        <f>'[1]Podklady QZ'!B122</f>
        <v>2684.0507410000005</v>
      </c>
      <c r="C18" s="16">
        <f>'[1]Podklady QZ'!C122</f>
        <v>2762.6431510000002</v>
      </c>
      <c r="D18" s="218">
        <f>'[1]Podklady QZ'!D122</f>
        <v>2710.6806339999998</v>
      </c>
      <c r="E18" s="351">
        <f>'[1]Podklady QZ'!E122</f>
        <v>1307.6477969999996</v>
      </c>
      <c r="F18" s="16">
        <f>'[1]Podklady QZ'!F122</f>
        <v>956.98570000000007</v>
      </c>
      <c r="G18" s="6">
        <f>'[1]Podklady QZ'!G122</f>
        <v>809.53155200000015</v>
      </c>
      <c r="H18" s="208">
        <f>'[1]Podklady QZ'!H122</f>
        <v>715.74854900000003</v>
      </c>
      <c r="I18" s="16">
        <f>'[1]Podklady QZ'!I122</f>
        <v>796.59466700000007</v>
      </c>
      <c r="J18" s="218">
        <f>'[1]Podklady QZ'!J122</f>
        <v>883.59493300000008</v>
      </c>
      <c r="K18" s="319">
        <f>'[1]Podklady QZ'!K122</f>
        <v>0</v>
      </c>
      <c r="L18" s="317">
        <f>'[1]Podklady QZ'!L122</f>
        <v>0</v>
      </c>
      <c r="M18" s="320">
        <f>'[1]Podklady QZ'!M122</f>
        <v>0</v>
      </c>
      <c r="N18" s="41">
        <f t="shared" si="4"/>
        <v>13627.477724</v>
      </c>
    </row>
    <row r="19" spans="1:14" x14ac:dyDescent="0.2">
      <c r="A19" s="48" t="s">
        <v>131</v>
      </c>
      <c r="B19" s="208">
        <f>'[1]Podklady QZ'!B123</f>
        <v>1560.1951049999998</v>
      </c>
      <c r="C19" s="16">
        <f>'[1]Podklady QZ'!C123</f>
        <v>1608.2806999999993</v>
      </c>
      <c r="D19" s="218">
        <f>'[1]Podklady QZ'!D123</f>
        <v>1601.2429750000006</v>
      </c>
      <c r="E19" s="351">
        <f>'[1]Podklady QZ'!E123</f>
        <v>853.58607700000027</v>
      </c>
      <c r="F19" s="16">
        <f>'[1]Podklady QZ'!F123</f>
        <v>625.98138099999983</v>
      </c>
      <c r="G19" s="6">
        <f>'[1]Podklady QZ'!G123</f>
        <v>510.06925299999989</v>
      </c>
      <c r="H19" s="208">
        <f>'[1]Podklady QZ'!H123</f>
        <v>510.63099000000005</v>
      </c>
      <c r="I19" s="16">
        <f>'[1]Podklady QZ'!I123</f>
        <v>526.26576100000023</v>
      </c>
      <c r="J19" s="218">
        <f>'[1]Podklady QZ'!J123</f>
        <v>616.42941600000006</v>
      </c>
      <c r="K19" s="319">
        <f>'[1]Podklady QZ'!K123</f>
        <v>0</v>
      </c>
      <c r="L19" s="317">
        <f>'[1]Podklady QZ'!L123</f>
        <v>0</v>
      </c>
      <c r="M19" s="320">
        <f>'[1]Podklady QZ'!M123</f>
        <v>0</v>
      </c>
      <c r="N19" s="41">
        <f t="shared" si="4"/>
        <v>8412.6816579999995</v>
      </c>
    </row>
    <row r="20" spans="1:14" ht="12.75" thickBot="1" x14ac:dyDescent="0.25">
      <c r="A20" s="27" t="s">
        <v>132</v>
      </c>
      <c r="B20" s="219">
        <f>'[1]Podklady QZ'!B125</f>
        <v>540.58484700000008</v>
      </c>
      <c r="C20" s="8">
        <f>'[1]Podklady QZ'!C125</f>
        <v>589.05022999999994</v>
      </c>
      <c r="D20" s="220">
        <f>'[1]Podklady QZ'!D125</f>
        <v>543.48733300000004</v>
      </c>
      <c r="E20" s="8">
        <f>'[1]Podklady QZ'!E125</f>
        <v>260.33745099999999</v>
      </c>
      <c r="F20" s="8">
        <f>'[1]Podklady QZ'!F125</f>
        <v>178.055183</v>
      </c>
      <c r="G20" s="8">
        <f>'[1]Podklady QZ'!G125</f>
        <v>164.01714699999999</v>
      </c>
      <c r="H20" s="219">
        <f>'[1]Podklady QZ'!H125</f>
        <v>142.570978</v>
      </c>
      <c r="I20" s="8">
        <f>'[1]Podklady QZ'!I125</f>
        <v>135.219052</v>
      </c>
      <c r="J20" s="220">
        <f>'[1]Podklady QZ'!J125</f>
        <v>177.71797300000003</v>
      </c>
      <c r="K20" s="322">
        <f>'[1]Podklady QZ'!K125</f>
        <v>0</v>
      </c>
      <c r="L20" s="321">
        <f>'[1]Podklady QZ'!L125</f>
        <v>0</v>
      </c>
      <c r="M20" s="323">
        <f>'[1]Podklady QZ'!M125</f>
        <v>0</v>
      </c>
      <c r="N20" s="42">
        <f t="shared" si="4"/>
        <v>2731.0401940000002</v>
      </c>
    </row>
    <row r="21" spans="1:14" x14ac:dyDescent="0.2">
      <c r="N21" s="4" t="s">
        <v>87</v>
      </c>
    </row>
    <row r="22" spans="1:14" x14ac:dyDescent="0.2">
      <c r="A22" s="17" t="s">
        <v>218</v>
      </c>
      <c r="B22" s="53">
        <f>SUM(INDEX(B7:M7,,MONTH('[1]Podklady QZ'!$O$1)):INDEX(B7:M7,,MONTH('[1]Podklady QZ'!$Q$1)))</f>
        <v>496.65271999999993</v>
      </c>
    </row>
    <row r="23" spans="1:14" x14ac:dyDescent="0.2">
      <c r="A23" s="17" t="s">
        <v>121</v>
      </c>
      <c r="B23" s="53">
        <f>SUM(INDEX(B8:M8,,MONTH('[1]Podklady QZ'!$O$1)):INDEX(B8:M8,,MONTH('[1]Podklady QZ'!$Q$1)))</f>
        <v>535.5549279999999</v>
      </c>
    </row>
    <row r="24" spans="1:14" x14ac:dyDescent="0.2">
      <c r="A24" s="17" t="s">
        <v>122</v>
      </c>
      <c r="B24" s="53">
        <f>SUM(INDEX(B9:M9,,MONTH('[1]Podklady QZ'!$O$1)):INDEX(B9:M9,,MONTH('[1]Podklady QZ'!$Q$1)))</f>
        <v>583.95698463299925</v>
      </c>
    </row>
    <row r="25" spans="1:14" x14ac:dyDescent="0.2">
      <c r="A25" s="17" t="s">
        <v>123</v>
      </c>
      <c r="B25" s="53">
        <f>SUM(INDEX(B10:M10,,MONTH('[1]Podklady QZ'!$O$1)):INDEX(B10:M10,,MONTH('[1]Podklady QZ'!$Q$1)))</f>
        <v>367.92173162399996</v>
      </c>
    </row>
    <row r="26" spans="1:14" x14ac:dyDescent="0.2">
      <c r="A26" s="17" t="s">
        <v>217</v>
      </c>
      <c r="B26" s="53">
        <f>SUM(INDEX(B11:M11,,MONTH('[1]Podklady QZ'!$O$1)):INDEX(B11:M11,,MONTH('[1]Podklady QZ'!$Q$1)))</f>
        <v>115.64390700000001</v>
      </c>
    </row>
    <row r="27" spans="1:14" x14ac:dyDescent="0.2">
      <c r="A27" s="17" t="s">
        <v>124</v>
      </c>
      <c r="B27" s="53">
        <f>SUM(INDEX(B12:M12,,MONTH('[1]Podklady QZ'!$O$1)):INDEX(B12:M12,,MONTH('[1]Podklady QZ'!$Q$1)))</f>
        <v>349.13882699999999</v>
      </c>
    </row>
    <row r="28" spans="1:14" x14ac:dyDescent="0.2">
      <c r="A28" s="17" t="s">
        <v>125</v>
      </c>
      <c r="B28" s="53">
        <f>SUM(INDEX(B13:M13,,MONTH('[1]Podklady QZ'!$O$1)):INDEX(B13:M13,,MONTH('[1]Podklady QZ'!$Q$1)))</f>
        <v>200.54696559322326</v>
      </c>
    </row>
    <row r="29" spans="1:14" x14ac:dyDescent="0.2">
      <c r="A29" s="17" t="s">
        <v>126</v>
      </c>
      <c r="B29" s="53">
        <f>SUM(INDEX(B14:M14,,MONTH('[1]Podklady QZ'!$O$1)):INDEX(B14:M14,,MONTH('[1]Podklady QZ'!$Q$1)))</f>
        <v>1463.5993840000001</v>
      </c>
    </row>
    <row r="30" spans="1:14" x14ac:dyDescent="0.2">
      <c r="A30" s="17" t="s">
        <v>127</v>
      </c>
      <c r="B30" s="53">
        <f>SUM(INDEX(B15:M15,,MONTH('[1]Podklady QZ'!$O$1)):INDEX(B15:M15,,MONTH('[1]Podklady QZ'!$Q$1)))</f>
        <v>322.61566299999993</v>
      </c>
    </row>
    <row r="31" spans="1:14" x14ac:dyDescent="0.2">
      <c r="A31" s="17" t="s">
        <v>128</v>
      </c>
      <c r="B31" s="53">
        <f>SUM(INDEX(B16:M16,,MONTH('[1]Podklady QZ'!$O$1)):INDEX(B16:M16,,MONTH('[1]Podklady QZ'!$Q$1)))</f>
        <v>264.92671469340183</v>
      </c>
    </row>
    <row r="32" spans="1:14" x14ac:dyDescent="0.2">
      <c r="A32" s="17" t="s">
        <v>129</v>
      </c>
      <c r="B32" s="53">
        <f>SUM(INDEX(B17:M17,,MONTH('[1]Podklady QZ'!$O$1)):INDEX(B17:M17,,MONTH('[1]Podklady QZ'!$Q$1)))</f>
        <v>354.09088700000007</v>
      </c>
    </row>
    <row r="33" spans="1:2" x14ac:dyDescent="0.2">
      <c r="A33" s="17" t="s">
        <v>130</v>
      </c>
      <c r="B33" s="53">
        <f>SUM(INDEX(B18:M18,,MONTH('[1]Podklady QZ'!$O$1)):INDEX(B18:M18,,MONTH('[1]Podklady QZ'!$Q$1)))</f>
        <v>2395.9381490000005</v>
      </c>
    </row>
    <row r="34" spans="1:2" x14ac:dyDescent="0.2">
      <c r="A34" s="17" t="s">
        <v>131</v>
      </c>
      <c r="B34" s="53">
        <f>SUM(INDEX(B19:M19,,MONTH('[1]Podklady QZ'!$O$1)):INDEX(B19:M19,,MONTH('[1]Podklady QZ'!$Q$1)))</f>
        <v>1653.3261670000002</v>
      </c>
    </row>
    <row r="35" spans="1:2" x14ac:dyDescent="0.2">
      <c r="A35" s="17" t="s">
        <v>132</v>
      </c>
      <c r="B35" s="53">
        <f>SUM(INDEX(B20:M20,,MONTH('[1]Podklady QZ'!$O$1)):INDEX(B20:M20,,MONTH('[1]Podklady QZ'!$Q$1)))</f>
        <v>455.50800300000003</v>
      </c>
    </row>
  </sheetData>
  <sortState ref="A7:N20">
    <sortCondition ref="A7"/>
  </sortState>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S46"/>
  <sheetViews>
    <sheetView showGridLines="0" topLeftCell="A4" zoomScaleNormal="100" workbookViewId="0">
      <selection activeCell="V37" sqref="V37"/>
    </sheetView>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114" customFormat="1" ht="18.75" x14ac:dyDescent="0.3">
      <c r="A1" s="21" t="s">
        <v>196</v>
      </c>
      <c r="B1" s="46"/>
      <c r="C1" s="46"/>
      <c r="D1" s="46"/>
      <c r="E1" s="46"/>
      <c r="G1" s="46"/>
      <c r="H1" s="46"/>
      <c r="I1" s="46"/>
      <c r="J1" s="46"/>
      <c r="K1" s="46"/>
      <c r="L1" s="46"/>
      <c r="M1" s="46"/>
      <c r="N1" s="46"/>
      <c r="P1" s="113" t="str">
        <f>Obsah!$A$1</f>
        <v>III. čtvrtletí 2018</v>
      </c>
    </row>
    <row r="2" spans="1:16" s="13" customFormat="1" ht="7.5" customHeight="1" x14ac:dyDescent="0.2">
      <c r="B2" s="197"/>
      <c r="C2" s="197"/>
      <c r="D2" s="197"/>
      <c r="E2" s="197"/>
      <c r="F2" s="197"/>
      <c r="G2" s="197"/>
      <c r="H2" s="197"/>
      <c r="I2" s="197"/>
      <c r="J2" s="197"/>
      <c r="K2" s="197"/>
      <c r="L2" s="197"/>
      <c r="M2" s="197"/>
      <c r="N2" s="197"/>
      <c r="O2" s="197"/>
    </row>
    <row r="3" spans="1:16" s="13" customFormat="1" ht="12" customHeight="1" x14ac:dyDescent="0.2">
      <c r="A3" s="193"/>
      <c r="B3" s="195" t="s">
        <v>101</v>
      </c>
      <c r="C3" s="195" t="s">
        <v>92</v>
      </c>
      <c r="D3" s="195" t="s">
        <v>93</v>
      </c>
      <c r="E3" s="195" t="s">
        <v>94</v>
      </c>
      <c r="F3" s="195" t="s">
        <v>104</v>
      </c>
      <c r="G3" s="195" t="s">
        <v>95</v>
      </c>
      <c r="H3" s="195" t="s">
        <v>96</v>
      </c>
      <c r="I3" s="195" t="s">
        <v>97</v>
      </c>
      <c r="J3" s="195" t="s">
        <v>98</v>
      </c>
      <c r="K3" s="195" t="s">
        <v>99</v>
      </c>
      <c r="L3" s="195" t="s">
        <v>100</v>
      </c>
      <c r="M3" s="195" t="s">
        <v>102</v>
      </c>
      <c r="N3" s="195" t="s">
        <v>103</v>
      </c>
      <c r="O3" s="195" t="s">
        <v>105</v>
      </c>
      <c r="P3" s="195" t="s">
        <v>7</v>
      </c>
    </row>
    <row r="4" spans="1:16" s="189" customFormat="1" ht="12" customHeight="1" x14ac:dyDescent="0.2">
      <c r="A4" s="196" t="s">
        <v>197</v>
      </c>
      <c r="B4" s="66">
        <f>SUM(B5:B20)</f>
        <v>496.65271999999993</v>
      </c>
      <c r="C4" s="66">
        <f>SUM(C5:C20)</f>
        <v>535.55492800000002</v>
      </c>
      <c r="D4" s="66">
        <f t="shared" ref="D4:P4" si="0">SUM(D5:D20)</f>
        <v>583.95698463299914</v>
      </c>
      <c r="E4" s="66">
        <f t="shared" si="0"/>
        <v>367.92173162399996</v>
      </c>
      <c r="F4" s="66">
        <f>SUM(F5:F20)</f>
        <v>115.64390700000001</v>
      </c>
      <c r="G4" s="66">
        <f t="shared" si="0"/>
        <v>349.13882699999999</v>
      </c>
      <c r="H4" s="66">
        <f t="shared" si="0"/>
        <v>200.54696559322323</v>
      </c>
      <c r="I4" s="66">
        <f t="shared" si="0"/>
        <v>1463.5993840000001</v>
      </c>
      <c r="J4" s="66">
        <f t="shared" si="0"/>
        <v>322.61566299999993</v>
      </c>
      <c r="K4" s="66">
        <f t="shared" si="0"/>
        <v>264.92671469340183</v>
      </c>
      <c r="L4" s="66">
        <f t="shared" si="0"/>
        <v>354.09088700000007</v>
      </c>
      <c r="M4" s="66">
        <f t="shared" si="0"/>
        <v>2395.9381490000001</v>
      </c>
      <c r="N4" s="66">
        <f t="shared" si="0"/>
        <v>1653.3261670000002</v>
      </c>
      <c r="O4" s="66">
        <f t="shared" si="0"/>
        <v>455.50800299999992</v>
      </c>
      <c r="P4" s="199">
        <f t="shared" si="0"/>
        <v>9559.4210315436248</v>
      </c>
    </row>
    <row r="5" spans="1:16" s="13" customFormat="1" ht="12" customHeight="1" x14ac:dyDescent="0.2">
      <c r="A5" s="37" t="s">
        <v>44</v>
      </c>
      <c r="B5" s="19">
        <f>'[1]Podklady QZ'!K131</f>
        <v>0</v>
      </c>
      <c r="C5" s="19">
        <f>'[1]Podklady QZ'!B131</f>
        <v>145.338988</v>
      </c>
      <c r="D5" s="19">
        <f>'[1]Podklady QZ'!C131</f>
        <v>53.830970000000001</v>
      </c>
      <c r="E5" s="19">
        <f>'[1]Podklady QZ'!D131</f>
        <v>34.315643000000001</v>
      </c>
      <c r="F5" s="19">
        <f>'[1]Podklady QZ'!N131</f>
        <v>27.200400000000002</v>
      </c>
      <c r="G5" s="19">
        <f>'[1]Podklady QZ'!E131</f>
        <v>40.713730000000005</v>
      </c>
      <c r="H5" s="19">
        <f>'[1]Podklady QZ'!F131</f>
        <v>3.5800000000000003E-3</v>
      </c>
      <c r="I5" s="19">
        <f>'[1]Podklady QZ'!G131</f>
        <v>120.061256</v>
      </c>
      <c r="J5" s="19">
        <f>'[1]Podklady QZ'!H131</f>
        <v>19.061869000000002</v>
      </c>
      <c r="K5" s="19">
        <f>'[1]Podklady QZ'!I131</f>
        <v>2.6348450000000003</v>
      </c>
      <c r="L5" s="19">
        <f>'[1]Podklady QZ'!J131</f>
        <v>53.033435000000011</v>
      </c>
      <c r="M5" s="19">
        <f>'[1]Podklady QZ'!L131</f>
        <v>63.484823000000006</v>
      </c>
      <c r="N5" s="19">
        <f>'[1]Podklady QZ'!M131</f>
        <v>186.45116000000004</v>
      </c>
      <c r="O5" s="19">
        <f>'[1]Podklady QZ'!O131</f>
        <v>6.3275100000000002</v>
      </c>
      <c r="P5" s="19">
        <f>SUM(B5:O5)</f>
        <v>752.45820900000001</v>
      </c>
    </row>
    <row r="6" spans="1:16" s="13" customFormat="1" ht="12" customHeight="1" x14ac:dyDescent="0.2">
      <c r="A6" s="35" t="s">
        <v>43</v>
      </c>
      <c r="B6" s="16">
        <f>'[1]Podklady QZ'!K132</f>
        <v>6.9489999999999998</v>
      </c>
      <c r="C6" s="16">
        <f>'[1]Podklady QZ'!B132</f>
        <v>9.3703780000000005</v>
      </c>
      <c r="D6" s="16">
        <f>'[1]Podklady QZ'!C132</f>
        <v>9.0770400000000002</v>
      </c>
      <c r="E6" s="16">
        <f>'[1]Podklady QZ'!D132</f>
        <v>1.403</v>
      </c>
      <c r="F6" s="16">
        <f>'[1]Podklady QZ'!N132</f>
        <v>10.318112999999999</v>
      </c>
      <c r="G6" s="16">
        <f>'[1]Podklady QZ'!E132</f>
        <v>10.663895999999999</v>
      </c>
      <c r="H6" s="16">
        <f>'[1]Podklady QZ'!F132</f>
        <v>3.0305699999999995</v>
      </c>
      <c r="I6" s="16">
        <f>'[1]Podklady QZ'!G132</f>
        <v>0</v>
      </c>
      <c r="J6" s="16">
        <f>'[1]Podklady QZ'!H132</f>
        <v>5.0144099999999998</v>
      </c>
      <c r="K6" s="16">
        <f>'[1]Podklady QZ'!I132</f>
        <v>4.1306640000000003</v>
      </c>
      <c r="L6" s="16">
        <f>'[1]Podklady QZ'!J132</f>
        <v>8.5355360000000005</v>
      </c>
      <c r="M6" s="16">
        <f>'[1]Podklady QZ'!L132</f>
        <v>5.6262299999999996</v>
      </c>
      <c r="N6" s="16">
        <f>'[1]Podklady QZ'!M132</f>
        <v>4.6097000000000001</v>
      </c>
      <c r="O6" s="198">
        <f>'[1]Podklady QZ'!O132</f>
        <v>1.1938499999999999</v>
      </c>
      <c r="P6" s="6">
        <f t="shared" ref="P6:P20" si="1">SUM(B6:O6)</f>
        <v>79.922386999999986</v>
      </c>
    </row>
    <row r="7" spans="1:16" s="13" customFormat="1" ht="12" customHeight="1" x14ac:dyDescent="0.2">
      <c r="A7" s="35" t="s">
        <v>42</v>
      </c>
      <c r="B7" s="16">
        <f>'[1]Podklady QZ'!K133</f>
        <v>0</v>
      </c>
      <c r="C7" s="16">
        <f>'[1]Podklady QZ'!B133</f>
        <v>0</v>
      </c>
      <c r="D7" s="16">
        <f>'[1]Podklady QZ'!C133</f>
        <v>0</v>
      </c>
      <c r="E7" s="16">
        <f>'[1]Podklady QZ'!D133</f>
        <v>0</v>
      </c>
      <c r="F7" s="16">
        <f>'[1]Podklady QZ'!N133</f>
        <v>0</v>
      </c>
      <c r="G7" s="16">
        <f>'[1]Podklady QZ'!E133</f>
        <v>0</v>
      </c>
      <c r="H7" s="16">
        <f>'[1]Podklady QZ'!F133</f>
        <v>0</v>
      </c>
      <c r="I7" s="16">
        <f>'[1]Podklady QZ'!G133</f>
        <v>662.54140400000017</v>
      </c>
      <c r="J7" s="16">
        <f>'[1]Podklady QZ'!H133</f>
        <v>27.575384</v>
      </c>
      <c r="K7" s="16">
        <f>'[1]Podklady QZ'!I133</f>
        <v>21.882643000000005</v>
      </c>
      <c r="L7" s="16">
        <f>'[1]Podklady QZ'!J133</f>
        <v>0</v>
      </c>
      <c r="M7" s="16">
        <f>'[1]Podklady QZ'!L133</f>
        <v>0</v>
      </c>
      <c r="N7" s="16">
        <f>'[1]Podklady QZ'!M133</f>
        <v>0.37285000000000001</v>
      </c>
      <c r="O7" s="198">
        <f>'[1]Podklady QZ'!O133</f>
        <v>53.888919999999999</v>
      </c>
      <c r="P7" s="6">
        <f t="shared" si="1"/>
        <v>766.26120100000014</v>
      </c>
    </row>
    <row r="8" spans="1:16" s="13" customFormat="1" ht="12" customHeight="1" x14ac:dyDescent="0.2">
      <c r="A8" s="35" t="s">
        <v>70</v>
      </c>
      <c r="B8" s="115">
        <f>'[1]Podklady QZ'!K134</f>
        <v>0.58299999999999996</v>
      </c>
      <c r="C8" s="115">
        <f>'[1]Podklady QZ'!B134</f>
        <v>1.748E-3</v>
      </c>
      <c r="D8" s="115">
        <f>'[1]Podklady QZ'!C134</f>
        <v>2.0745999999999998</v>
      </c>
      <c r="E8" s="115">
        <f>'[1]Podklady QZ'!D134</f>
        <v>3.6399999999999996E-3</v>
      </c>
      <c r="F8" s="115">
        <f>'[1]Podklady QZ'!N134</f>
        <v>1.4E-2</v>
      </c>
      <c r="G8" s="115">
        <f>'[1]Podklady QZ'!E134</f>
        <v>0</v>
      </c>
      <c r="H8" s="115">
        <f>'[1]Podklady QZ'!F134</f>
        <v>0</v>
      </c>
      <c r="I8" s="115">
        <f>'[1]Podklady QZ'!G134</f>
        <v>4.5420999999999996E-2</v>
      </c>
      <c r="J8" s="115">
        <f>'[1]Podklady QZ'!H134</f>
        <v>7.7779000000000001E-2</v>
      </c>
      <c r="K8" s="115">
        <f>'[1]Podklady QZ'!I134</f>
        <v>0</v>
      </c>
      <c r="L8" s="115">
        <f>'[1]Podklady QZ'!J134</f>
        <v>0.83448999999999984</v>
      </c>
      <c r="M8" s="115">
        <f>'[1]Podklady QZ'!L134</f>
        <v>0</v>
      </c>
      <c r="N8" s="115">
        <f>'[1]Podklady QZ'!M134</f>
        <v>0</v>
      </c>
      <c r="O8" s="198">
        <f>'[1]Podklady QZ'!O134</f>
        <v>0.2576</v>
      </c>
      <c r="P8" s="198">
        <f t="shared" si="1"/>
        <v>3.8922779999999992</v>
      </c>
    </row>
    <row r="9" spans="1:16" s="13" customFormat="1" ht="12" customHeight="1" x14ac:dyDescent="0.2">
      <c r="A9" s="35" t="s">
        <v>71</v>
      </c>
      <c r="B9" s="115">
        <f>'[1]Podklady QZ'!K135</f>
        <v>0.28899999999999998</v>
      </c>
      <c r="C9" s="115">
        <f>'[1]Podklady QZ'!B135</f>
        <v>1.5899999999999998E-3</v>
      </c>
      <c r="D9" s="115">
        <f>'[1]Podklady QZ'!C135</f>
        <v>1.55E-2</v>
      </c>
      <c r="E9" s="115">
        <f>'[1]Podklady QZ'!D135</f>
        <v>0.7182099999999999</v>
      </c>
      <c r="F9" s="115">
        <f>'[1]Podklady QZ'!N135</f>
        <v>0</v>
      </c>
      <c r="G9" s="115">
        <f>'[1]Podklady QZ'!E135</f>
        <v>0</v>
      </c>
      <c r="H9" s="115">
        <f>'[1]Podklady QZ'!F135</f>
        <v>0</v>
      </c>
      <c r="I9" s="115">
        <f>'[1]Podklady QZ'!G135</f>
        <v>0</v>
      </c>
      <c r="J9" s="115">
        <f>'[1]Podklady QZ'!H135</f>
        <v>0</v>
      </c>
      <c r="K9" s="115">
        <f>'[1]Podklady QZ'!I135</f>
        <v>0</v>
      </c>
      <c r="L9" s="115">
        <f>'[1]Podklady QZ'!J135</f>
        <v>0</v>
      </c>
      <c r="M9" s="115">
        <f>'[1]Podklady QZ'!L135</f>
        <v>0</v>
      </c>
      <c r="N9" s="115">
        <f>'[1]Podklady QZ'!M135</f>
        <v>0.48576000000000003</v>
      </c>
      <c r="O9" s="198">
        <f>'[1]Podklady QZ'!O135</f>
        <v>0</v>
      </c>
      <c r="P9" s="198">
        <f t="shared" si="1"/>
        <v>1.5100599999999997</v>
      </c>
    </row>
    <row r="10" spans="1:16" s="13" customFormat="1" ht="12" customHeight="1" x14ac:dyDescent="0.2">
      <c r="A10" s="35" t="s">
        <v>72</v>
      </c>
      <c r="B10" s="115">
        <f>'[1]Podklady QZ'!K136</f>
        <v>0</v>
      </c>
      <c r="C10" s="115">
        <f>'[1]Podklady QZ'!B136</f>
        <v>0</v>
      </c>
      <c r="D10" s="115">
        <f>'[1]Podklady QZ'!C136</f>
        <v>6.8000000000000005E-2</v>
      </c>
      <c r="E10" s="115">
        <f>'[1]Podklady QZ'!D136</f>
        <v>2.4910000000000002E-2</v>
      </c>
      <c r="F10" s="115">
        <f>'[1]Podklady QZ'!N136</f>
        <v>6.3E-2</v>
      </c>
      <c r="G10" s="115">
        <f>'[1]Podklady QZ'!E136</f>
        <v>0</v>
      </c>
      <c r="H10" s="115">
        <f>'[1]Podklady QZ'!F136</f>
        <v>0</v>
      </c>
      <c r="I10" s="115">
        <f>'[1]Podklady QZ'!G136</f>
        <v>0</v>
      </c>
      <c r="J10" s="115">
        <f>'[1]Podklady QZ'!H136</f>
        <v>0</v>
      </c>
      <c r="K10" s="115">
        <f>'[1]Podklady QZ'!I136</f>
        <v>0</v>
      </c>
      <c r="L10" s="115">
        <f>'[1]Podklady QZ'!J136</f>
        <v>0</v>
      </c>
      <c r="M10" s="115">
        <f>'[1]Podklady QZ'!L136</f>
        <v>0</v>
      </c>
      <c r="N10" s="115">
        <f>'[1]Podklady QZ'!M136</f>
        <v>3.1799999999999995E-2</v>
      </c>
      <c r="O10" s="198">
        <f>'[1]Podklady QZ'!O136</f>
        <v>0</v>
      </c>
      <c r="P10" s="198">
        <f t="shared" si="1"/>
        <v>0.18770999999999999</v>
      </c>
    </row>
    <row r="11" spans="1:16" s="13" customFormat="1" ht="12" customHeight="1" x14ac:dyDescent="0.2">
      <c r="A11" s="35" t="s">
        <v>41</v>
      </c>
      <c r="B11" s="115">
        <f>'[1]Podklady QZ'!K137</f>
        <v>0</v>
      </c>
      <c r="C11" s="115">
        <f>'[1]Podklady QZ'!B137</f>
        <v>293.596678</v>
      </c>
      <c r="D11" s="115">
        <f>'[1]Podklady QZ'!C137</f>
        <v>0.40600000000000003</v>
      </c>
      <c r="E11" s="115">
        <f>'[1]Podklady QZ'!D137</f>
        <v>247.36963</v>
      </c>
      <c r="F11" s="115">
        <f>'[1]Podklady QZ'!N137</f>
        <v>5.4921980000000001</v>
      </c>
      <c r="G11" s="115">
        <f>'[1]Podklady QZ'!E137</f>
        <v>184.17003000000003</v>
      </c>
      <c r="H11" s="115">
        <f>'[1]Podklady QZ'!F137</f>
        <v>7.6074780000000004</v>
      </c>
      <c r="I11" s="115">
        <f>'[1]Podklady QZ'!G137</f>
        <v>30.346113000000003</v>
      </c>
      <c r="J11" s="115">
        <f>'[1]Podklady QZ'!H137</f>
        <v>175.45056199999996</v>
      </c>
      <c r="K11" s="115">
        <f>'[1]Podklady QZ'!I137</f>
        <v>195.12610600000002</v>
      </c>
      <c r="L11" s="115">
        <f>'[1]Podklady QZ'!J137</f>
        <v>203.57342600000001</v>
      </c>
      <c r="M11" s="115">
        <f>'[1]Podklady QZ'!L137</f>
        <v>1031.7305210000002</v>
      </c>
      <c r="N11" s="115">
        <f>'[1]Podklady QZ'!M137</f>
        <v>1259.5255900000002</v>
      </c>
      <c r="O11" s="198">
        <f>'[1]Podklady QZ'!O137</f>
        <v>288.28052699999995</v>
      </c>
      <c r="P11" s="198">
        <f t="shared" si="1"/>
        <v>3922.6748590000002</v>
      </c>
    </row>
    <row r="12" spans="1:16" s="13" customFormat="1" ht="12" customHeight="1" x14ac:dyDescent="0.2">
      <c r="A12" s="35" t="s">
        <v>84</v>
      </c>
      <c r="B12" s="115">
        <f>'[1]Podklady QZ'!K138</f>
        <v>0</v>
      </c>
      <c r="C12" s="115">
        <f>'[1]Podklady QZ'!B138</f>
        <v>16.704709999999999</v>
      </c>
      <c r="D12" s="115">
        <f>'[1]Podklady QZ'!C138</f>
        <v>0</v>
      </c>
      <c r="E12" s="115">
        <f>'[1]Podklady QZ'!D138</f>
        <v>0</v>
      </c>
      <c r="F12" s="115">
        <f>'[1]Podklady QZ'!N138</f>
        <v>4.2029700000000005</v>
      </c>
      <c r="G12" s="115">
        <f>'[1]Podklady QZ'!E138</f>
        <v>0</v>
      </c>
      <c r="H12" s="115">
        <f>'[1]Podklady QZ'!F138</f>
        <v>0</v>
      </c>
      <c r="I12" s="115">
        <f>'[1]Podklady QZ'!G138</f>
        <v>0</v>
      </c>
      <c r="J12" s="115">
        <f>'[1]Podklady QZ'!H138</f>
        <v>0</v>
      </c>
      <c r="K12" s="115">
        <f>'[1]Podklady QZ'!I138</f>
        <v>0</v>
      </c>
      <c r="L12" s="115">
        <f>'[1]Podklady QZ'!J138</f>
        <v>0</v>
      </c>
      <c r="M12" s="115">
        <f>'[1]Podklady QZ'!L138</f>
        <v>0</v>
      </c>
      <c r="N12" s="115">
        <f>'[1]Podklady QZ'!M138</f>
        <v>0</v>
      </c>
      <c r="O12" s="198">
        <f>'[1]Podklady QZ'!O138</f>
        <v>0</v>
      </c>
      <c r="P12" s="198">
        <f t="shared" si="1"/>
        <v>20.907679999999999</v>
      </c>
    </row>
    <row r="13" spans="1:16" s="13" customFormat="1" ht="12" customHeight="1" x14ac:dyDescent="0.2">
      <c r="A13" s="35" t="s">
        <v>40</v>
      </c>
      <c r="B13" s="115">
        <f>'[1]Podklady QZ'!K139</f>
        <v>0</v>
      </c>
      <c r="C13" s="115">
        <f>'[1]Podklady QZ'!B139</f>
        <v>0</v>
      </c>
      <c r="D13" s="115">
        <f>'[1]Podklady QZ'!C139</f>
        <v>0</v>
      </c>
      <c r="E13" s="115">
        <f>'[1]Podklady QZ'!D139</f>
        <v>0</v>
      </c>
      <c r="F13" s="115">
        <f>'[1]Podklady QZ'!N139</f>
        <v>0</v>
      </c>
      <c r="G13" s="115">
        <f>'[1]Podklady QZ'!E139</f>
        <v>0</v>
      </c>
      <c r="H13" s="115">
        <f>'[1]Podklady QZ'!F139</f>
        <v>0</v>
      </c>
      <c r="I13" s="115">
        <f>'[1]Podklady QZ'!G139</f>
        <v>4.2290000000000001E-3</v>
      </c>
      <c r="J13" s="115">
        <f>'[1]Podklady QZ'!H139</f>
        <v>0</v>
      </c>
      <c r="K13" s="115">
        <f>'[1]Podklady QZ'!I139</f>
        <v>0</v>
      </c>
      <c r="L13" s="115">
        <f>'[1]Podklady QZ'!J139</f>
        <v>0</v>
      </c>
      <c r="M13" s="115">
        <f>'[1]Podklady QZ'!L139</f>
        <v>0</v>
      </c>
      <c r="N13" s="115">
        <f>'[1]Podklady QZ'!M139</f>
        <v>0</v>
      </c>
      <c r="O13" s="198">
        <f>'[1]Podklady QZ'!O139</f>
        <v>0</v>
      </c>
      <c r="P13" s="198">
        <f t="shared" si="1"/>
        <v>4.2290000000000001E-3</v>
      </c>
    </row>
    <row r="14" spans="1:16" s="13" customFormat="1" ht="12" customHeight="1" x14ac:dyDescent="0.2">
      <c r="A14" s="35" t="s">
        <v>39</v>
      </c>
      <c r="B14" s="115">
        <f>'[1]Podklady QZ'!K140</f>
        <v>0</v>
      </c>
      <c r="C14" s="115">
        <f>'[1]Podklady QZ'!B140</f>
        <v>0</v>
      </c>
      <c r="D14" s="115">
        <f>'[1]Podklady QZ'!C140</f>
        <v>4.9479899999999999</v>
      </c>
      <c r="E14" s="115">
        <f>'[1]Podklady QZ'!D140</f>
        <v>8.1310000000000007E-2</v>
      </c>
      <c r="F14" s="115">
        <f>'[1]Podklady QZ'!N140</f>
        <v>5.6714529999999996</v>
      </c>
      <c r="G14" s="115">
        <f>'[1]Podklady QZ'!E140</f>
        <v>0</v>
      </c>
      <c r="H14" s="115">
        <f>'[1]Podklady QZ'!F140</f>
        <v>0.34539999999999998</v>
      </c>
      <c r="I14" s="115">
        <f>'[1]Podklady QZ'!G140</f>
        <v>22.135800000000003</v>
      </c>
      <c r="J14" s="115">
        <f>'[1]Podklady QZ'!H140</f>
        <v>0</v>
      </c>
      <c r="K14" s="115">
        <f>'[1]Podklady QZ'!I140</f>
        <v>0</v>
      </c>
      <c r="L14" s="115">
        <f>'[1]Podklady QZ'!J140</f>
        <v>0</v>
      </c>
      <c r="M14" s="115">
        <f>'[1]Podklady QZ'!L140</f>
        <v>120.93546099999999</v>
      </c>
      <c r="N14" s="115">
        <f>'[1]Podklady QZ'!M140</f>
        <v>6.0999999999999999E-2</v>
      </c>
      <c r="O14" s="198">
        <f>'[1]Podklady QZ'!O140</f>
        <v>2.7050000000000001</v>
      </c>
      <c r="P14" s="198">
        <f t="shared" si="1"/>
        <v>156.88341400000002</v>
      </c>
    </row>
    <row r="15" spans="1:16" s="13" customFormat="1" ht="12" customHeight="1" x14ac:dyDescent="0.2">
      <c r="A15" s="35" t="s">
        <v>38</v>
      </c>
      <c r="B15" s="115">
        <f>'[1]Podklady QZ'!K141</f>
        <v>0</v>
      </c>
      <c r="C15" s="115">
        <f>'[1]Podklady QZ'!B141</f>
        <v>7.05</v>
      </c>
      <c r="D15" s="115">
        <f>'[1]Podklady QZ'!C141</f>
        <v>0</v>
      </c>
      <c r="E15" s="115">
        <f>'[1]Podklady QZ'!D141</f>
        <v>0</v>
      </c>
      <c r="F15" s="115">
        <f>'[1]Podklady QZ'!N141</f>
        <v>0</v>
      </c>
      <c r="G15" s="115">
        <f>'[1]Podklady QZ'!E141</f>
        <v>0</v>
      </c>
      <c r="H15" s="115">
        <f>'[1]Podklady QZ'!F141</f>
        <v>0</v>
      </c>
      <c r="I15" s="115">
        <f>'[1]Podklady QZ'!G141</f>
        <v>0</v>
      </c>
      <c r="J15" s="115">
        <f>'[1]Podklady QZ'!H141</f>
        <v>9.6922999999999995E-2</v>
      </c>
      <c r="K15" s="115">
        <f>'[1]Podklady QZ'!I141</f>
        <v>0</v>
      </c>
      <c r="L15" s="115">
        <f>'[1]Podklady QZ'!J141</f>
        <v>0</v>
      </c>
      <c r="M15" s="115">
        <f>'[1]Podklady QZ'!L141</f>
        <v>4.1049120000000006</v>
      </c>
      <c r="N15" s="115">
        <f>'[1]Podklady QZ'!M141</f>
        <v>0</v>
      </c>
      <c r="O15" s="198">
        <f>'[1]Podklady QZ'!O141</f>
        <v>3.4</v>
      </c>
      <c r="P15" s="198">
        <f t="shared" si="1"/>
        <v>14.651835</v>
      </c>
    </row>
    <row r="16" spans="1:16" s="13" customFormat="1" ht="12" customHeight="1" x14ac:dyDescent="0.2">
      <c r="A16" s="35" t="s">
        <v>37</v>
      </c>
      <c r="B16" s="115">
        <f>'[1]Podklady QZ'!K142</f>
        <v>151.863</v>
      </c>
      <c r="C16" s="115">
        <f>'[1]Podklady QZ'!B142</f>
        <v>2.19</v>
      </c>
      <c r="D16" s="115">
        <f>'[1]Podklady QZ'!C142</f>
        <v>309.88499999999999</v>
      </c>
      <c r="E16" s="115">
        <f>'[1]Podklady QZ'!D142</f>
        <v>0</v>
      </c>
      <c r="F16" s="115">
        <f>'[1]Podklady QZ'!N142</f>
        <v>0.39900000000000002</v>
      </c>
      <c r="G16" s="115">
        <f>'[1]Podklady QZ'!E142</f>
        <v>0</v>
      </c>
      <c r="H16" s="115">
        <f>'[1]Podklady QZ'!F142</f>
        <v>75.070999999999998</v>
      </c>
      <c r="I16" s="115">
        <f>'[1]Podklady QZ'!G142</f>
        <v>0.59099999999999997</v>
      </c>
      <c r="J16" s="115">
        <f>'[1]Podklady QZ'!H142</f>
        <v>0</v>
      </c>
      <c r="K16" s="115">
        <f>'[1]Podklady QZ'!I142</f>
        <v>0</v>
      </c>
      <c r="L16" s="115">
        <f>'[1]Podklady QZ'!J142</f>
        <v>27.600722000000001</v>
      </c>
      <c r="M16" s="115">
        <f>'[1]Podklady QZ'!L142</f>
        <v>24.606000000000002</v>
      </c>
      <c r="N16" s="115">
        <f>'[1]Podklady QZ'!M142</f>
        <v>6.4223599999999994</v>
      </c>
      <c r="O16" s="198">
        <f>'[1]Podklady QZ'!O142</f>
        <v>6.2141999999999999</v>
      </c>
      <c r="P16" s="198">
        <f t="shared" si="1"/>
        <v>604.84228200000007</v>
      </c>
    </row>
    <row r="17" spans="1:19" s="13" customFormat="1" ht="12" customHeight="1" x14ac:dyDescent="0.2">
      <c r="A17" s="35" t="s">
        <v>36</v>
      </c>
      <c r="B17" s="115">
        <f>'[1]Podklady QZ'!K143</f>
        <v>0</v>
      </c>
      <c r="C17" s="115">
        <f>'[1]Podklady QZ'!B143</f>
        <v>8.2585000000000006E-2</v>
      </c>
      <c r="D17" s="115">
        <f>'[1]Podklady QZ'!C143</f>
        <v>0</v>
      </c>
      <c r="E17" s="115">
        <f>'[1]Podklady QZ'!D143</f>
        <v>17.239270000000001</v>
      </c>
      <c r="F17" s="115">
        <f>'[1]Podklady QZ'!N143</f>
        <v>0</v>
      </c>
      <c r="G17" s="115">
        <f>'[1]Podklady QZ'!E143</f>
        <v>0</v>
      </c>
      <c r="H17" s="115">
        <f>'[1]Podklady QZ'!F143</f>
        <v>0</v>
      </c>
      <c r="I17" s="115">
        <f>'[1]Podklady QZ'!G143</f>
        <v>468.16043400000007</v>
      </c>
      <c r="J17" s="115">
        <f>'[1]Podklady QZ'!H143</f>
        <v>0</v>
      </c>
      <c r="K17" s="115">
        <f>'[1]Podklady QZ'!I143</f>
        <v>0</v>
      </c>
      <c r="L17" s="115">
        <f>'[1]Podklady QZ'!J143</f>
        <v>1.7999999999999999E-2</v>
      </c>
      <c r="M17" s="115">
        <f>'[1]Podklady QZ'!L143</f>
        <v>272.91654000000005</v>
      </c>
      <c r="N17" s="115">
        <f>'[1]Podklady QZ'!M143</f>
        <v>59.381999999999998</v>
      </c>
      <c r="O17" s="198">
        <f>'[1]Podklady QZ'!O143</f>
        <v>12.638</v>
      </c>
      <c r="P17" s="198">
        <f t="shared" si="1"/>
        <v>830.4368290000001</v>
      </c>
    </row>
    <row r="18" spans="1:19" s="13" customFormat="1" ht="12" customHeight="1" x14ac:dyDescent="0.2">
      <c r="A18" s="35" t="s">
        <v>3</v>
      </c>
      <c r="B18" s="115">
        <f>'[1]Podklady QZ'!K144</f>
        <v>0</v>
      </c>
      <c r="C18" s="115">
        <f>'[1]Podklady QZ'!B144</f>
        <v>0</v>
      </c>
      <c r="D18" s="115">
        <f>'[1]Podklady QZ'!C144</f>
        <v>0</v>
      </c>
      <c r="E18" s="115">
        <f>'[1]Podklady QZ'!D144</f>
        <v>0</v>
      </c>
      <c r="F18" s="115">
        <f>'[1]Podklady QZ'!N144</f>
        <v>0</v>
      </c>
      <c r="G18" s="115">
        <f>'[1]Podklady QZ'!E144</f>
        <v>0</v>
      </c>
      <c r="H18" s="115">
        <f>'[1]Podklady QZ'!F144</f>
        <v>0</v>
      </c>
      <c r="I18" s="115">
        <f>'[1]Podklady QZ'!G144</f>
        <v>0</v>
      </c>
      <c r="J18" s="115">
        <f>'[1]Podklady QZ'!H144</f>
        <v>0</v>
      </c>
      <c r="K18" s="115">
        <f>'[1]Podklady QZ'!I144</f>
        <v>0</v>
      </c>
      <c r="L18" s="115">
        <f>'[1]Podklady QZ'!J144</f>
        <v>0</v>
      </c>
      <c r="M18" s="115">
        <f>'[1]Podklady QZ'!L144</f>
        <v>0</v>
      </c>
      <c r="N18" s="115">
        <f>'[1]Podklady QZ'!M144</f>
        <v>0</v>
      </c>
      <c r="O18" s="198">
        <f>'[1]Podklady QZ'!O144</f>
        <v>0</v>
      </c>
      <c r="P18" s="198">
        <f t="shared" si="1"/>
        <v>0</v>
      </c>
    </row>
    <row r="19" spans="1:19" s="13" customFormat="1" ht="12" customHeight="1" x14ac:dyDescent="0.2">
      <c r="A19" s="35" t="s">
        <v>35</v>
      </c>
      <c r="B19" s="115">
        <f>'[1]Podklady QZ'!K145</f>
        <v>0</v>
      </c>
      <c r="C19" s="115">
        <f>'[1]Podklady QZ'!B145</f>
        <v>3.9639500000000001</v>
      </c>
      <c r="D19" s="115">
        <f>'[1]Podklady QZ'!C145</f>
        <v>1.1444000000000001E-2</v>
      </c>
      <c r="E19" s="115">
        <f>'[1]Podklady QZ'!D145</f>
        <v>0</v>
      </c>
      <c r="F19" s="115">
        <f>'[1]Podklady QZ'!N145</f>
        <v>2.5</v>
      </c>
      <c r="G19" s="115">
        <f>'[1]Podklady QZ'!E145</f>
        <v>0</v>
      </c>
      <c r="H19" s="115">
        <f>'[1]Podklady QZ'!F145</f>
        <v>0</v>
      </c>
      <c r="I19" s="115">
        <f>'[1]Podklady QZ'!G145</f>
        <v>0.785076</v>
      </c>
      <c r="J19" s="115">
        <f>'[1]Podklady QZ'!H145</f>
        <v>2.8260590000000003</v>
      </c>
      <c r="K19" s="115">
        <f>'[1]Podklady QZ'!I145</f>
        <v>7.0720000000000005E-2</v>
      </c>
      <c r="L19" s="115">
        <f>'[1]Podklady QZ'!J145</f>
        <v>3.2250779999999999</v>
      </c>
      <c r="M19" s="115">
        <f>'[1]Podklady QZ'!L145</f>
        <v>2.6629499999999999</v>
      </c>
      <c r="N19" s="115">
        <f>'[1]Podklady QZ'!M145</f>
        <v>3.2641680000000002</v>
      </c>
      <c r="O19" s="198">
        <f>'[1]Podklady QZ'!O145</f>
        <v>0.14577000000000001</v>
      </c>
      <c r="P19" s="198">
        <f t="shared" si="1"/>
        <v>19.455214999999999</v>
      </c>
    </row>
    <row r="20" spans="1:19" s="13" customFormat="1" ht="12" customHeight="1" thickBot="1" x14ac:dyDescent="0.25">
      <c r="A20" s="38" t="s">
        <v>34</v>
      </c>
      <c r="B20" s="116">
        <f>'[1]Podklady QZ'!K146</f>
        <v>336.96871999999991</v>
      </c>
      <c r="C20" s="116">
        <f>'[1]Podklady QZ'!B146</f>
        <v>57.254301000000005</v>
      </c>
      <c r="D20" s="116">
        <f>'[1]Podklady QZ'!C146</f>
        <v>203.64044063299917</v>
      </c>
      <c r="E20" s="116">
        <f>'[1]Podklady QZ'!D146</f>
        <v>66.766118624000015</v>
      </c>
      <c r="F20" s="116">
        <f>'[1]Podklady QZ'!N146</f>
        <v>59.782773000000006</v>
      </c>
      <c r="G20" s="116">
        <f>'[1]Podklady QZ'!E146</f>
        <v>113.59117099999999</v>
      </c>
      <c r="H20" s="116">
        <f>'[1]Podklady QZ'!F146</f>
        <v>114.48893759322324</v>
      </c>
      <c r="I20" s="116">
        <f>'[1]Podklady QZ'!G146</f>
        <v>158.92865100000003</v>
      </c>
      <c r="J20" s="116">
        <f>'[1]Podklady QZ'!H146</f>
        <v>92.512676999999996</v>
      </c>
      <c r="K20" s="116">
        <f>'[1]Podklady QZ'!I146</f>
        <v>41.081736693401801</v>
      </c>
      <c r="L20" s="116">
        <f>'[1]Podklady QZ'!J146</f>
        <v>57.270200000000024</v>
      </c>
      <c r="M20" s="116">
        <f>'[1]Podklady QZ'!L146</f>
        <v>869.87071199999991</v>
      </c>
      <c r="N20" s="116">
        <f>'[1]Podklady QZ'!M146</f>
        <v>132.71977900000002</v>
      </c>
      <c r="O20" s="116">
        <f>'[1]Podklady QZ'!O146</f>
        <v>80.456626</v>
      </c>
      <c r="P20" s="116">
        <f t="shared" si="1"/>
        <v>2385.3328435436242</v>
      </c>
    </row>
    <row r="21" spans="1:19" s="5" customFormat="1" ht="11.25" x14ac:dyDescent="0.2">
      <c r="A21" s="54"/>
      <c r="P21" s="4" t="s">
        <v>87</v>
      </c>
    </row>
    <row r="22" spans="1:19" s="13" customFormat="1" x14ac:dyDescent="0.2">
      <c r="A22" s="117"/>
      <c r="B22" s="118"/>
      <c r="C22" s="118"/>
      <c r="D22" s="118"/>
      <c r="E22" s="118"/>
      <c r="F22" s="118"/>
      <c r="G22" s="118"/>
      <c r="H22" s="118"/>
      <c r="I22" s="118"/>
      <c r="J22" s="118"/>
      <c r="K22" s="118"/>
      <c r="L22" s="118"/>
      <c r="M22" s="118"/>
      <c r="N22" s="118"/>
      <c r="O22" s="118"/>
      <c r="P22" s="117"/>
    </row>
    <row r="23" spans="1:19" s="13" customFormat="1" x14ac:dyDescent="0.2">
      <c r="A23" s="117"/>
      <c r="B23" s="118"/>
      <c r="C23" s="118"/>
      <c r="D23" s="118"/>
      <c r="E23" s="118"/>
      <c r="F23" s="118"/>
      <c r="G23" s="118"/>
      <c r="H23" s="118"/>
      <c r="I23" s="118"/>
      <c r="J23" s="118"/>
      <c r="K23" s="118"/>
      <c r="L23" s="118"/>
      <c r="M23" s="118"/>
      <c r="N23" s="118"/>
      <c r="O23" s="118"/>
      <c r="P23" s="118"/>
    </row>
    <row r="24" spans="1:19" s="13" customFormat="1" x14ac:dyDescent="0.2">
      <c r="A24" s="117"/>
      <c r="B24" s="118"/>
      <c r="C24" s="118"/>
      <c r="D24" s="118"/>
      <c r="E24" s="118"/>
      <c r="F24" s="118"/>
      <c r="G24" s="118"/>
      <c r="H24" s="118"/>
      <c r="I24" s="118"/>
      <c r="J24" s="118"/>
      <c r="K24" s="118"/>
      <c r="L24" s="118"/>
      <c r="M24" s="118"/>
      <c r="N24" s="118"/>
      <c r="O24" s="118"/>
      <c r="P24" s="118"/>
      <c r="Q24" s="119"/>
    </row>
    <row r="25" spans="1:19" s="13" customFormat="1" x14ac:dyDescent="0.2">
      <c r="A25" s="117"/>
      <c r="B25" s="118"/>
      <c r="C25" s="118"/>
      <c r="D25" s="118"/>
      <c r="E25" s="118"/>
      <c r="F25" s="118"/>
      <c r="G25" s="118"/>
      <c r="H25" s="118"/>
      <c r="I25" s="118"/>
      <c r="J25" s="118"/>
      <c r="K25" s="118"/>
      <c r="L25" s="118"/>
      <c r="M25" s="118"/>
      <c r="N25" s="118"/>
      <c r="O25" s="118"/>
      <c r="P25" s="118"/>
      <c r="Q25" s="119"/>
    </row>
    <row r="26" spans="1:19" s="13" customFormat="1" x14ac:dyDescent="0.2">
      <c r="A26" s="117"/>
      <c r="B26" s="118"/>
      <c r="C26" s="118"/>
      <c r="D26" s="118"/>
      <c r="E26" s="118"/>
      <c r="F26" s="118"/>
      <c r="G26" s="118"/>
      <c r="H26" s="118"/>
      <c r="I26" s="118"/>
      <c r="J26" s="118"/>
      <c r="K26" s="118"/>
      <c r="L26" s="118"/>
      <c r="M26" s="118"/>
      <c r="N26" s="118"/>
      <c r="O26" s="118"/>
      <c r="P26" s="118"/>
      <c r="S26" s="14"/>
    </row>
    <row r="27" spans="1:19" s="13" customFormat="1" x14ac:dyDescent="0.2">
      <c r="A27" s="117"/>
      <c r="B27" s="118"/>
      <c r="C27" s="118"/>
      <c r="D27" s="118"/>
      <c r="E27" s="118"/>
      <c r="F27" s="118"/>
      <c r="G27" s="118"/>
      <c r="H27" s="118"/>
      <c r="I27" s="118"/>
      <c r="J27" s="118"/>
      <c r="K27" s="118"/>
      <c r="L27" s="118"/>
      <c r="M27" s="118"/>
      <c r="N27" s="118"/>
      <c r="O27" s="118"/>
      <c r="P27" s="118"/>
    </row>
    <row r="28" spans="1:19" s="13" customFormat="1" x14ac:dyDescent="0.2">
      <c r="A28" s="117"/>
      <c r="B28" s="118"/>
      <c r="C28" s="118"/>
      <c r="D28" s="118"/>
      <c r="E28" s="118"/>
      <c r="F28" s="118"/>
      <c r="G28" s="118"/>
      <c r="H28" s="118"/>
      <c r="I28" s="118"/>
      <c r="J28" s="118"/>
      <c r="K28" s="118"/>
      <c r="L28" s="118"/>
      <c r="M28" s="118"/>
      <c r="N28" s="118"/>
      <c r="O28" s="118"/>
      <c r="P28" s="118"/>
    </row>
    <row r="29" spans="1:19" s="13" customFormat="1" x14ac:dyDescent="0.2">
      <c r="A29" s="117"/>
      <c r="B29" s="118"/>
      <c r="C29" s="118"/>
      <c r="D29" s="118"/>
      <c r="E29" s="118"/>
      <c r="F29" s="118"/>
      <c r="G29" s="118"/>
      <c r="H29" s="118"/>
      <c r="I29" s="118"/>
      <c r="J29" s="118"/>
      <c r="K29" s="118"/>
      <c r="L29" s="118"/>
      <c r="M29" s="118"/>
      <c r="N29" s="118"/>
      <c r="O29" s="118"/>
      <c r="P29" s="118"/>
    </row>
    <row r="30" spans="1:19" s="13" customFormat="1" x14ac:dyDescent="0.2">
      <c r="A30" s="117"/>
      <c r="B30" s="118"/>
      <c r="C30" s="118"/>
      <c r="D30" s="118"/>
      <c r="E30" s="118"/>
      <c r="F30" s="118"/>
      <c r="G30" s="118"/>
      <c r="H30" s="118"/>
      <c r="I30" s="118"/>
      <c r="J30" s="118"/>
      <c r="K30" s="118"/>
      <c r="L30" s="118"/>
      <c r="M30" s="118"/>
      <c r="N30" s="118"/>
      <c r="O30" s="118"/>
      <c r="P30" s="118"/>
    </row>
    <row r="31" spans="1:19" s="13" customFormat="1" x14ac:dyDescent="0.2">
      <c r="A31" s="117"/>
      <c r="B31" s="118"/>
      <c r="C31" s="118"/>
      <c r="D31" s="118"/>
      <c r="E31" s="118"/>
      <c r="F31" s="118"/>
      <c r="G31" s="118"/>
      <c r="H31" s="118"/>
      <c r="I31" s="118"/>
      <c r="J31" s="118"/>
      <c r="K31" s="118"/>
      <c r="L31" s="118"/>
      <c r="M31" s="118"/>
      <c r="N31" s="118"/>
      <c r="O31" s="118"/>
      <c r="P31" s="118"/>
    </row>
    <row r="32" spans="1:19" s="13" customFormat="1" x14ac:dyDescent="0.2">
      <c r="A32" s="117"/>
      <c r="B32" s="118"/>
      <c r="C32" s="118"/>
      <c r="D32" s="118"/>
      <c r="E32" s="118"/>
      <c r="F32" s="118"/>
      <c r="G32" s="118"/>
      <c r="H32" s="118"/>
      <c r="I32" s="118"/>
      <c r="J32" s="118"/>
      <c r="K32" s="118"/>
      <c r="L32" s="118"/>
      <c r="M32" s="118"/>
      <c r="N32" s="118"/>
      <c r="O32" s="118"/>
      <c r="P32" s="118"/>
    </row>
    <row r="33" spans="1:16" s="13" customFormat="1" x14ac:dyDescent="0.2">
      <c r="A33" s="117"/>
      <c r="B33" s="118"/>
      <c r="C33" s="118"/>
      <c r="D33" s="118"/>
      <c r="E33" s="118"/>
      <c r="F33" s="118"/>
      <c r="G33" s="118"/>
      <c r="H33" s="118"/>
      <c r="I33" s="118"/>
      <c r="J33" s="118"/>
      <c r="K33" s="118"/>
      <c r="L33" s="118"/>
      <c r="M33" s="118"/>
      <c r="N33" s="118"/>
      <c r="O33" s="118"/>
      <c r="P33" s="118"/>
    </row>
    <row r="34" spans="1:16" s="13" customFormat="1" x14ac:dyDescent="0.2">
      <c r="A34" s="117"/>
      <c r="B34" s="118"/>
      <c r="C34" s="118"/>
      <c r="D34" s="118"/>
      <c r="E34" s="118"/>
      <c r="F34" s="118"/>
      <c r="G34" s="118"/>
      <c r="H34" s="118"/>
      <c r="I34" s="118"/>
      <c r="J34" s="118"/>
      <c r="K34" s="118"/>
      <c r="L34" s="118"/>
      <c r="M34" s="118"/>
      <c r="N34" s="118"/>
      <c r="O34" s="118"/>
      <c r="P34" s="118"/>
    </row>
    <row r="35" spans="1:16" s="13" customFormat="1" x14ac:dyDescent="0.2">
      <c r="A35" s="117"/>
      <c r="B35" s="118"/>
      <c r="C35" s="118"/>
      <c r="D35" s="118"/>
      <c r="E35" s="118"/>
      <c r="F35" s="118"/>
      <c r="G35" s="118"/>
      <c r="H35" s="118"/>
      <c r="I35" s="118"/>
      <c r="J35" s="118"/>
      <c r="K35" s="118"/>
      <c r="L35" s="118"/>
      <c r="M35" s="118"/>
      <c r="N35" s="118"/>
      <c r="O35" s="118"/>
      <c r="P35" s="118"/>
    </row>
    <row r="36" spans="1:16" s="13" customFormat="1" x14ac:dyDescent="0.2">
      <c r="A36" s="117"/>
      <c r="B36" s="118"/>
      <c r="C36" s="118"/>
      <c r="D36" s="118"/>
      <c r="E36" s="118"/>
      <c r="F36" s="118"/>
      <c r="G36" s="118"/>
      <c r="H36" s="118"/>
      <c r="I36" s="118"/>
      <c r="J36" s="118"/>
      <c r="K36" s="118"/>
      <c r="L36" s="118"/>
      <c r="M36" s="118"/>
      <c r="N36" s="118"/>
      <c r="O36" s="118"/>
      <c r="P36" s="118"/>
    </row>
    <row r="37" spans="1:16" s="13" customFormat="1" x14ac:dyDescent="0.2">
      <c r="A37" s="117"/>
      <c r="B37" s="118"/>
      <c r="C37" s="118"/>
      <c r="D37" s="118"/>
      <c r="E37" s="118"/>
      <c r="F37" s="118"/>
      <c r="G37" s="118"/>
      <c r="H37" s="118"/>
      <c r="I37" s="118"/>
      <c r="J37" s="118"/>
      <c r="K37" s="118"/>
      <c r="L37" s="118"/>
      <c r="M37" s="118"/>
      <c r="N37" s="118"/>
      <c r="O37" s="118"/>
      <c r="P37" s="118"/>
    </row>
    <row r="38" spans="1:16" s="13" customFormat="1" x14ac:dyDescent="0.2">
      <c r="A38" s="117"/>
      <c r="B38" s="118"/>
      <c r="C38" s="118"/>
      <c r="D38" s="118"/>
      <c r="E38" s="118"/>
      <c r="F38" s="118"/>
      <c r="G38" s="118"/>
      <c r="H38" s="118"/>
      <c r="I38" s="118"/>
      <c r="J38" s="118"/>
      <c r="K38" s="118"/>
      <c r="L38" s="118"/>
      <c r="M38" s="118"/>
      <c r="N38" s="118"/>
      <c r="O38" s="118"/>
      <c r="P38" s="118"/>
    </row>
    <row r="39" spans="1:16" s="13" customFormat="1" x14ac:dyDescent="0.2">
      <c r="A39" s="117"/>
      <c r="B39" s="118"/>
      <c r="C39" s="118"/>
      <c r="D39" s="118"/>
      <c r="E39" s="118"/>
      <c r="F39" s="118"/>
      <c r="G39" s="118"/>
      <c r="H39" s="118"/>
      <c r="I39" s="118"/>
      <c r="J39" s="118"/>
      <c r="K39" s="118"/>
      <c r="L39" s="118"/>
      <c r="M39" s="118"/>
      <c r="N39" s="118"/>
      <c r="O39" s="118"/>
      <c r="P39" s="118"/>
    </row>
    <row r="40" spans="1:16" s="13" customFormat="1" x14ac:dyDescent="0.2">
      <c r="A40" s="117"/>
      <c r="B40" s="118"/>
      <c r="C40" s="118"/>
      <c r="D40" s="118"/>
      <c r="E40" s="118"/>
      <c r="F40" s="118"/>
      <c r="G40" s="118"/>
      <c r="H40" s="118"/>
      <c r="I40" s="118"/>
      <c r="J40" s="118"/>
      <c r="K40" s="118"/>
      <c r="L40" s="118"/>
      <c r="M40" s="118"/>
      <c r="N40" s="118"/>
      <c r="O40" s="118"/>
      <c r="P40" s="118"/>
    </row>
    <row r="41" spans="1:16" s="13" customFormat="1" x14ac:dyDescent="0.2">
      <c r="A41" s="117"/>
      <c r="B41" s="118"/>
      <c r="C41" s="118"/>
      <c r="D41" s="118"/>
      <c r="E41" s="118"/>
      <c r="F41" s="118"/>
      <c r="G41" s="118"/>
      <c r="H41" s="118"/>
      <c r="I41" s="118"/>
      <c r="J41" s="118"/>
      <c r="K41" s="118"/>
      <c r="L41" s="118"/>
      <c r="M41" s="118"/>
      <c r="N41" s="118"/>
      <c r="O41" s="118"/>
      <c r="P41" s="118"/>
    </row>
    <row r="42" spans="1:16" s="13" customFormat="1" x14ac:dyDescent="0.2">
      <c r="A42" s="3"/>
      <c r="B42" s="3"/>
      <c r="C42" s="3"/>
      <c r="D42" s="3"/>
      <c r="E42" s="3"/>
      <c r="F42" s="3"/>
      <c r="G42" s="3"/>
      <c r="H42" s="3"/>
      <c r="I42" s="3"/>
      <c r="J42" s="3"/>
      <c r="K42" s="3"/>
      <c r="L42" s="3"/>
      <c r="M42" s="3"/>
      <c r="N42" s="3"/>
      <c r="O42" s="3"/>
      <c r="P42" s="3"/>
    </row>
    <row r="44" spans="1:16" x14ac:dyDescent="0.2">
      <c r="C44" s="120"/>
    </row>
    <row r="45" spans="1:16" x14ac:dyDescent="0.2">
      <c r="C45" s="120"/>
    </row>
    <row r="46" spans="1:16" x14ac:dyDescent="0.2">
      <c r="C46" s="120"/>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P54"/>
  <sheetViews>
    <sheetView showGridLines="0" zoomScaleNormal="100" workbookViewId="0">
      <selection activeCell="B38" sqref="B38:D38"/>
    </sheetView>
  </sheetViews>
  <sheetFormatPr defaultRowHeight="12" x14ac:dyDescent="0.2"/>
  <cols>
    <col min="1" max="1" width="33.5703125" style="13" customWidth="1"/>
    <col min="2" max="10" width="12.28515625" style="13" customWidth="1"/>
    <col min="11" max="14" width="9.140625" style="13" customWidth="1"/>
    <col min="15" max="16384" width="9.140625" style="13"/>
  </cols>
  <sheetData>
    <row r="1" spans="1:10" ht="18.75" x14ac:dyDescent="0.3">
      <c r="A1" s="21" t="s">
        <v>209</v>
      </c>
      <c r="B1" s="124"/>
      <c r="C1" s="124"/>
      <c r="D1" s="124"/>
      <c r="J1" s="113" t="str">
        <f>Obsah!$A$1</f>
        <v>III. čtvrtletí 2018</v>
      </c>
    </row>
    <row r="2" spans="1:10" ht="7.5" customHeight="1" x14ac:dyDescent="0.2"/>
    <row r="3" spans="1:10" ht="12" customHeight="1" x14ac:dyDescent="0.2">
      <c r="A3" s="410"/>
      <c r="B3" s="411" t="str">
        <f>'[1]Podklady QZ'!$B$150:$D$150</f>
        <v xml:space="preserve">III. čtvrtletí </v>
      </c>
      <c r="C3" s="379"/>
      <c r="D3" s="404"/>
    </row>
    <row r="4" spans="1:10" x14ac:dyDescent="0.2">
      <c r="A4" s="410"/>
      <c r="B4" s="97" t="str">
        <f>'[1]Podklady QZ'!B152</f>
        <v>Červenec</v>
      </c>
      <c r="C4" s="97" t="str">
        <f>'[1]Podklady QZ'!C152</f>
        <v>Srpen</v>
      </c>
      <c r="D4" s="60" t="str">
        <f>'[1]Podklady QZ'!D152</f>
        <v>Září</v>
      </c>
    </row>
    <row r="5" spans="1:10" x14ac:dyDescent="0.2">
      <c r="A5" s="412" t="s">
        <v>89</v>
      </c>
      <c r="B5" s="397">
        <f>SUM(B6:D6)</f>
        <v>4688936.0599999996</v>
      </c>
      <c r="C5" s="398"/>
      <c r="D5" s="398"/>
    </row>
    <row r="6" spans="1:10" x14ac:dyDescent="0.2">
      <c r="A6" s="413"/>
      <c r="B6" s="214">
        <f>SUM(B7:B14)</f>
        <v>1342448.6910000001</v>
      </c>
      <c r="C6" s="64">
        <f t="shared" ref="C6:D6" si="0">SUM(C7:C14)</f>
        <v>1378439.8369999998</v>
      </c>
      <c r="D6" s="64">
        <f t="shared" si="0"/>
        <v>1968047.5319999999</v>
      </c>
    </row>
    <row r="7" spans="1:10" x14ac:dyDescent="0.2">
      <c r="A7" s="32" t="s">
        <v>73</v>
      </c>
      <c r="B7" s="223">
        <f>'[1]Podklady QZ'!B155</f>
        <v>4181.1139999999996</v>
      </c>
      <c r="C7" s="14">
        <f>'[1]Podklady QZ'!C155</f>
        <v>384</v>
      </c>
      <c r="D7" s="14">
        <f>'[1]Podklady QZ'!D155</f>
        <v>983</v>
      </c>
      <c r="E7" s="18">
        <f>SUM(B7:D7)/$B$5</f>
        <v>1.1832351580413746E-3</v>
      </c>
    </row>
    <row r="8" spans="1:10" x14ac:dyDescent="0.2">
      <c r="A8" s="47" t="s">
        <v>74</v>
      </c>
      <c r="B8" s="208">
        <f>'[1]Podklady QZ'!B156</f>
        <v>221432.48600000003</v>
      </c>
      <c r="C8" s="16">
        <f>'[1]Podklady QZ'!C156</f>
        <v>215660.905</v>
      </c>
      <c r="D8" s="6">
        <f>'[1]Podklady QZ'!D156</f>
        <v>303168.364</v>
      </c>
      <c r="E8" s="18">
        <f t="shared" ref="E8:E14" si="1">SUM(B8:D8)/$B$5</f>
        <v>0.15787414149554435</v>
      </c>
    </row>
    <row r="9" spans="1:10" x14ac:dyDescent="0.2">
      <c r="A9" s="47" t="s">
        <v>75</v>
      </c>
      <c r="B9" s="208">
        <f>'[1]Podklady QZ'!B157</f>
        <v>4394.1490000000003</v>
      </c>
      <c r="C9" s="16">
        <f>'[1]Podklady QZ'!C157</f>
        <v>5901.625</v>
      </c>
      <c r="D9" s="6">
        <f>'[1]Podklady QZ'!D157</f>
        <v>10155.558000000001</v>
      </c>
      <c r="E9" s="18">
        <f t="shared" si="1"/>
        <v>4.3616146047425527E-3</v>
      </c>
    </row>
    <row r="10" spans="1:10" x14ac:dyDescent="0.2">
      <c r="A10" s="47" t="s">
        <v>76</v>
      </c>
      <c r="B10" s="208">
        <f>'[1]Podklady QZ'!B158</f>
        <v>120932.431</v>
      </c>
      <c r="C10" s="16">
        <f>'[1]Podklady QZ'!C158</f>
        <v>125361.76400000001</v>
      </c>
      <c r="D10" s="6">
        <f>'[1]Podklady QZ'!D158</f>
        <v>196191.98399999997</v>
      </c>
      <c r="E10" s="18">
        <f t="shared" si="1"/>
        <v>9.436814094666926E-2</v>
      </c>
      <c r="F10" s="125"/>
      <c r="G10" s="125"/>
      <c r="H10" s="125"/>
      <c r="I10" s="125"/>
      <c r="J10" s="125"/>
    </row>
    <row r="11" spans="1:10" x14ac:dyDescent="0.2">
      <c r="A11" s="48" t="s">
        <v>77</v>
      </c>
      <c r="B11" s="208">
        <f>'[1]Podklady QZ'!B159</f>
        <v>991346.67099999997</v>
      </c>
      <c r="C11" s="16">
        <f>'[1]Podklady QZ'!C159</f>
        <v>1030888.7929999999</v>
      </c>
      <c r="D11" s="6">
        <f>'[1]Podklady QZ'!D159</f>
        <v>1457241.416</v>
      </c>
      <c r="E11" s="18">
        <f t="shared" si="1"/>
        <v>0.74206106363497737</v>
      </c>
      <c r="F11" s="125"/>
      <c r="G11" s="125"/>
      <c r="H11" s="125"/>
      <c r="I11" s="125"/>
      <c r="J11" s="125"/>
    </row>
    <row r="12" spans="1:10" x14ac:dyDescent="0.2">
      <c r="A12" s="48" t="s">
        <v>78</v>
      </c>
      <c r="B12" s="208">
        <f>'[1]Podklady QZ'!B160</f>
        <v>161.84</v>
      </c>
      <c r="C12" s="16">
        <f>'[1]Podklady QZ'!C160</f>
        <v>242.75</v>
      </c>
      <c r="D12" s="6">
        <f>'[1]Podklady QZ'!D160</f>
        <v>307.20999999999998</v>
      </c>
      <c r="E12" s="18">
        <f t="shared" si="1"/>
        <v>1.5180416002516357E-4</v>
      </c>
      <c r="F12" s="125"/>
      <c r="G12" s="125"/>
      <c r="H12" s="125"/>
      <c r="I12" s="125"/>
      <c r="J12" s="125"/>
    </row>
    <row r="13" spans="1:10" x14ac:dyDescent="0.2">
      <c r="A13" s="48" t="s">
        <v>79</v>
      </c>
      <c r="B13" s="208">
        <f>'[1]Podklady QZ'!B161</f>
        <v>0</v>
      </c>
      <c r="C13" s="16">
        <f>'[1]Podklady QZ'!C161</f>
        <v>0</v>
      </c>
      <c r="D13" s="6">
        <f>'[1]Podklady QZ'!D161</f>
        <v>0</v>
      </c>
      <c r="E13" s="18">
        <f t="shared" si="1"/>
        <v>0</v>
      </c>
      <c r="F13" s="125"/>
      <c r="G13" s="125"/>
      <c r="H13" s="125"/>
      <c r="I13" s="125"/>
      <c r="J13" s="125"/>
    </row>
    <row r="14" spans="1:10" ht="12.75" thickBot="1" x14ac:dyDescent="0.25">
      <c r="A14" s="38" t="s">
        <v>80</v>
      </c>
      <c r="B14" s="224">
        <f>'[1]Podklady QZ'!B162</f>
        <v>0</v>
      </c>
      <c r="C14" s="7">
        <f>'[1]Podklady QZ'!C162</f>
        <v>0</v>
      </c>
      <c r="D14" s="7">
        <f>'[1]Podklady QZ'!D162</f>
        <v>0</v>
      </c>
      <c r="E14" s="18">
        <f t="shared" si="1"/>
        <v>0</v>
      </c>
      <c r="F14" s="125"/>
      <c r="G14" s="125"/>
      <c r="H14" s="125"/>
      <c r="I14" s="125"/>
      <c r="J14" s="125"/>
    </row>
    <row r="15" spans="1:10" s="5" customFormat="1" ht="11.25" x14ac:dyDescent="0.2">
      <c r="A15" s="54"/>
      <c r="D15" s="4" t="s">
        <v>87</v>
      </c>
      <c r="E15" s="126"/>
      <c r="F15" s="126"/>
      <c r="G15" s="126"/>
      <c r="H15" s="126"/>
      <c r="I15" s="126"/>
      <c r="J15" s="126"/>
    </row>
    <row r="16" spans="1:10" x14ac:dyDescent="0.2">
      <c r="B16" s="127"/>
      <c r="C16" s="127"/>
      <c r="D16" s="127"/>
      <c r="E16" s="125"/>
      <c r="F16" s="125"/>
      <c r="G16" s="125"/>
      <c r="H16" s="125"/>
      <c r="I16" s="125"/>
      <c r="J16" s="125"/>
    </row>
    <row r="17" spans="1:16" x14ac:dyDescent="0.2">
      <c r="B17" s="127"/>
      <c r="C17" s="127"/>
      <c r="D17" s="127"/>
      <c r="E17" s="125"/>
      <c r="F17" s="125"/>
      <c r="G17" s="125"/>
      <c r="H17" s="125"/>
      <c r="I17" s="125"/>
      <c r="J17" s="125"/>
    </row>
    <row r="18" spans="1:16" x14ac:dyDescent="0.2">
      <c r="B18" s="127"/>
      <c r="C18" s="127"/>
      <c r="D18" s="127"/>
      <c r="E18" s="125"/>
      <c r="F18" s="125"/>
      <c r="G18" s="125"/>
      <c r="H18" s="125"/>
      <c r="I18" s="125"/>
      <c r="J18" s="125"/>
    </row>
    <row r="19" spans="1:16" x14ac:dyDescent="0.2">
      <c r="B19" s="127"/>
      <c r="C19" s="127"/>
      <c r="D19" s="127"/>
      <c r="E19" s="125"/>
      <c r="F19" s="125"/>
      <c r="G19" s="125"/>
      <c r="H19" s="125"/>
      <c r="I19" s="125"/>
      <c r="J19" s="125"/>
    </row>
    <row r="20" spans="1:16" ht="7.5" customHeight="1" x14ac:dyDescent="0.2"/>
    <row r="21" spans="1:16" ht="12" customHeight="1" x14ac:dyDescent="0.2">
      <c r="A21" s="410"/>
      <c r="B21" s="411" t="str">
        <f>'[1]Podklady QZ'!$B$166:$D$166</f>
        <v xml:space="preserve">III. čtvrtletí </v>
      </c>
      <c r="C21" s="379"/>
      <c r="D21" s="404"/>
    </row>
    <row r="22" spans="1:16" x14ac:dyDescent="0.2">
      <c r="A22" s="410"/>
      <c r="B22" s="190" t="str">
        <f>'[1]Podklady QZ'!B168</f>
        <v>Červenec</v>
      </c>
      <c r="C22" s="190" t="str">
        <f>'[1]Podklady QZ'!C168</f>
        <v>Srpen</v>
      </c>
      <c r="D22" s="60" t="str">
        <f>'[1]Podklady QZ'!D168</f>
        <v>Září</v>
      </c>
    </row>
    <row r="23" spans="1:16" x14ac:dyDescent="0.2">
      <c r="A23" s="412" t="s">
        <v>91</v>
      </c>
      <c r="B23" s="397">
        <f>SUM(B24:D24)</f>
        <v>752458.20900000003</v>
      </c>
      <c r="C23" s="398"/>
      <c r="D23" s="398"/>
    </row>
    <row r="24" spans="1:16" x14ac:dyDescent="0.2">
      <c r="A24" s="413"/>
      <c r="B24" s="214">
        <f t="shared" ref="B24:D24" si="2">SUM(B25:B31)</f>
        <v>229132.80700000003</v>
      </c>
      <c r="C24" s="64">
        <f t="shared" si="2"/>
        <v>212383.55500000002</v>
      </c>
      <c r="D24" s="64">
        <f t="shared" si="2"/>
        <v>310941.84699999995</v>
      </c>
    </row>
    <row r="25" spans="1:16" x14ac:dyDescent="0.2">
      <c r="A25" s="32" t="s">
        <v>20</v>
      </c>
      <c r="B25" s="223">
        <f>'[1]Podklady QZ'!B171</f>
        <v>18552.440259670955</v>
      </c>
      <c r="C25" s="14">
        <f>'[1]Podklady QZ'!C171</f>
        <v>19643.372457228455</v>
      </c>
      <c r="D25" s="14">
        <f>'[1]Podklady QZ'!D171</f>
        <v>21033.442090231219</v>
      </c>
      <c r="E25" s="18">
        <f>SUM(B25:D25)/$B$23</f>
        <v>7.8714344662203867E-2</v>
      </c>
      <c r="K25" s="125"/>
      <c r="L25" s="125"/>
      <c r="M25" s="125"/>
      <c r="N25" s="125"/>
      <c r="O25" s="125"/>
      <c r="P25" s="125"/>
    </row>
    <row r="26" spans="1:16" x14ac:dyDescent="0.2">
      <c r="A26" s="47" t="s">
        <v>47</v>
      </c>
      <c r="B26" s="208">
        <f>'[1]Podklady QZ'!B172</f>
        <v>51108.37</v>
      </c>
      <c r="C26" s="16">
        <f>'[1]Podklady QZ'!C172</f>
        <v>45046.879999999997</v>
      </c>
      <c r="D26" s="6">
        <f>'[1]Podklady QZ'!D172</f>
        <v>47282.39</v>
      </c>
      <c r="E26" s="18">
        <f t="shared" ref="E26:E31" si="3">SUM(B26:D26)/$B$23</f>
        <v>0.19062539059893491</v>
      </c>
      <c r="K26" s="125"/>
      <c r="L26" s="125"/>
      <c r="M26" s="125"/>
      <c r="N26" s="125"/>
      <c r="O26" s="125"/>
      <c r="P26" s="125"/>
    </row>
    <row r="27" spans="1:16" x14ac:dyDescent="0.2">
      <c r="A27" s="47" t="s">
        <v>21</v>
      </c>
      <c r="B27" s="208">
        <f>'[1]Podklady QZ'!B173</f>
        <v>111.6</v>
      </c>
      <c r="C27" s="16">
        <f>'[1]Podklady QZ'!C173</f>
        <v>0</v>
      </c>
      <c r="D27" s="6">
        <f>'[1]Podklady QZ'!D173</f>
        <v>0</v>
      </c>
      <c r="E27" s="18">
        <f t="shared" si="3"/>
        <v>1.4831388463196364E-4</v>
      </c>
      <c r="K27" s="125"/>
      <c r="L27" s="125"/>
      <c r="M27" s="125"/>
      <c r="N27" s="125"/>
      <c r="O27" s="125"/>
      <c r="P27" s="125"/>
    </row>
    <row r="28" spans="1:16" x14ac:dyDescent="0.2">
      <c r="A28" s="47" t="s">
        <v>22</v>
      </c>
      <c r="B28" s="208">
        <f>'[1]Podklady QZ'!B174</f>
        <v>0</v>
      </c>
      <c r="C28" s="16">
        <f>'[1]Podklady QZ'!C174</f>
        <v>0</v>
      </c>
      <c r="D28" s="6">
        <f>'[1]Podklady QZ'!D174</f>
        <v>0</v>
      </c>
      <c r="E28" s="18">
        <f t="shared" si="3"/>
        <v>0</v>
      </c>
      <c r="K28" s="125"/>
      <c r="L28" s="125"/>
      <c r="M28" s="125"/>
      <c r="N28" s="125"/>
      <c r="O28" s="125"/>
      <c r="P28" s="125"/>
    </row>
    <row r="29" spans="1:16" x14ac:dyDescent="0.2">
      <c r="A29" s="47" t="s">
        <v>23</v>
      </c>
      <c r="B29" s="208">
        <f>'[1]Podklady QZ'!B175</f>
        <v>0</v>
      </c>
      <c r="C29" s="16">
        <f>'[1]Podklady QZ'!C175</f>
        <v>0</v>
      </c>
      <c r="D29" s="6">
        <f>'[1]Podklady QZ'!D175</f>
        <v>0</v>
      </c>
      <c r="E29" s="18">
        <f t="shared" si="3"/>
        <v>0</v>
      </c>
    </row>
    <row r="30" spans="1:16" x14ac:dyDescent="0.2">
      <c r="A30" s="47" t="s">
        <v>24</v>
      </c>
      <c r="B30" s="208">
        <f>'[1]Podklady QZ'!B176</f>
        <v>151274.50874032907</v>
      </c>
      <c r="C30" s="16">
        <f>'[1]Podklady QZ'!C176</f>
        <v>138241.50354277156</v>
      </c>
      <c r="D30" s="6">
        <f>'[1]Podklady QZ'!D176</f>
        <v>230800.76490976871</v>
      </c>
      <c r="E30" s="18">
        <f t="shared" si="3"/>
        <v>0.69148926939658029</v>
      </c>
    </row>
    <row r="31" spans="1:16" ht="12.75" thickBot="1" x14ac:dyDescent="0.25">
      <c r="A31" s="33" t="s">
        <v>189</v>
      </c>
      <c r="B31" s="219">
        <f>'[1]Podklady QZ'!B177</f>
        <v>8085.8879999999999</v>
      </c>
      <c r="C31" s="8">
        <f>'[1]Podklady QZ'!C177</f>
        <v>9451.7990000000009</v>
      </c>
      <c r="D31" s="8">
        <f>'[1]Podklady QZ'!D177</f>
        <v>11825.25</v>
      </c>
      <c r="E31" s="18">
        <f t="shared" si="3"/>
        <v>3.9022681457648901E-2</v>
      </c>
    </row>
    <row r="32" spans="1:16" x14ac:dyDescent="0.2">
      <c r="A32" s="5"/>
      <c r="B32" s="5"/>
      <c r="C32" s="5"/>
      <c r="D32" s="4" t="s">
        <v>87</v>
      </c>
      <c r="E32" s="5"/>
      <c r="F32" s="5"/>
      <c r="G32" s="5"/>
      <c r="H32" s="5"/>
      <c r="I32" s="5"/>
      <c r="J32" s="5"/>
    </row>
    <row r="33" spans="1:10" x14ac:dyDescent="0.2">
      <c r="A33" s="17"/>
      <c r="B33" s="18"/>
      <c r="C33" s="17"/>
      <c r="D33" s="17"/>
      <c r="E33" s="17"/>
      <c r="F33" s="17"/>
      <c r="G33" s="17"/>
      <c r="H33" s="17"/>
      <c r="I33" s="17"/>
      <c r="J33" s="17"/>
    </row>
    <row r="34" spans="1:10" x14ac:dyDescent="0.2">
      <c r="A34" s="17"/>
      <c r="B34" s="18"/>
      <c r="C34" s="17"/>
      <c r="D34" s="17"/>
      <c r="E34" s="17"/>
      <c r="F34" s="17"/>
      <c r="G34" s="17"/>
      <c r="H34" s="17"/>
      <c r="I34" s="17"/>
      <c r="J34" s="17"/>
    </row>
    <row r="35" spans="1:10" x14ac:dyDescent="0.2">
      <c r="A35" s="17"/>
      <c r="B35" s="18"/>
      <c r="C35" s="17"/>
      <c r="D35" s="17"/>
      <c r="E35" s="17"/>
      <c r="F35" s="17"/>
      <c r="G35" s="17"/>
      <c r="H35" s="17"/>
      <c r="I35" s="17"/>
      <c r="J35" s="17"/>
    </row>
    <row r="36" spans="1:10" x14ac:dyDescent="0.2">
      <c r="A36" s="17"/>
      <c r="B36" s="18"/>
      <c r="C36" s="17"/>
      <c r="D36" s="17"/>
      <c r="E36" s="17"/>
      <c r="F36" s="17"/>
      <c r="G36" s="17"/>
      <c r="H36" s="17"/>
      <c r="I36" s="17"/>
      <c r="J36" s="17"/>
    </row>
    <row r="37" spans="1:10" ht="7.5" customHeight="1" x14ac:dyDescent="0.2"/>
    <row r="38" spans="1:10" ht="12" customHeight="1" x14ac:dyDescent="0.2">
      <c r="A38" s="414"/>
      <c r="B38" s="411" t="str">
        <f>'[1]Podklady QZ'!$B$181:$D$181</f>
        <v xml:space="preserve">III. čtvrtletí </v>
      </c>
      <c r="C38" s="379"/>
      <c r="D38" s="404"/>
      <c r="E38" s="125"/>
      <c r="F38" s="125"/>
      <c r="G38" s="125"/>
      <c r="H38" s="125"/>
      <c r="I38" s="125"/>
      <c r="J38" s="125"/>
    </row>
    <row r="39" spans="1:10" x14ac:dyDescent="0.2">
      <c r="A39" s="414"/>
      <c r="B39" s="190" t="str">
        <f>'[1]Podklady QZ'!B183</f>
        <v>Červenec</v>
      </c>
      <c r="C39" s="190" t="str">
        <f>'[1]Podklady QZ'!C183</f>
        <v>Srpen</v>
      </c>
      <c r="D39" s="60" t="str">
        <f>'[1]Podklady QZ'!D183</f>
        <v>Září</v>
      </c>
      <c r="E39" s="125"/>
      <c r="F39" s="125"/>
      <c r="G39" s="125"/>
      <c r="H39" s="125"/>
      <c r="I39" s="125"/>
      <c r="J39" s="125"/>
    </row>
    <row r="40" spans="1:10" x14ac:dyDescent="0.2">
      <c r="A40" s="412" t="s">
        <v>90</v>
      </c>
      <c r="B40" s="397">
        <f>SUM(B41:D41)</f>
        <v>79922.387000000002</v>
      </c>
      <c r="C40" s="398"/>
      <c r="D40" s="398"/>
      <c r="E40" s="125"/>
      <c r="F40" s="125"/>
      <c r="G40" s="125"/>
      <c r="H40" s="125"/>
      <c r="I40" s="125"/>
      <c r="J40" s="125"/>
    </row>
    <row r="41" spans="1:10" x14ac:dyDescent="0.2">
      <c r="A41" s="413"/>
      <c r="B41" s="214">
        <f t="shared" ref="B41:D41" si="4">SUM(B42:B44)</f>
        <v>26029.553</v>
      </c>
      <c r="C41" s="64">
        <f t="shared" si="4"/>
        <v>22942.329999999994</v>
      </c>
      <c r="D41" s="64">
        <f t="shared" si="4"/>
        <v>30950.504000000004</v>
      </c>
      <c r="E41" s="125"/>
      <c r="F41" s="125"/>
      <c r="G41" s="125"/>
      <c r="H41" s="125"/>
      <c r="I41" s="125"/>
      <c r="J41" s="125"/>
    </row>
    <row r="42" spans="1:10" x14ac:dyDescent="0.2">
      <c r="A42" s="28" t="s">
        <v>30</v>
      </c>
      <c r="B42" s="223">
        <f>'[1]Podklady QZ'!B186</f>
        <v>2397</v>
      </c>
      <c r="C42" s="14">
        <f>'[1]Podklady QZ'!C186</f>
        <v>2191</v>
      </c>
      <c r="D42" s="14">
        <f>'[1]Podklady QZ'!D186</f>
        <v>2741</v>
      </c>
      <c r="E42" s="194">
        <f>SUM(B42:D42)/$B$40</f>
        <v>9.1701465322851283E-2</v>
      </c>
      <c r="F42" s="125"/>
      <c r="G42" s="125"/>
      <c r="H42" s="125"/>
      <c r="I42" s="125"/>
      <c r="J42" s="125"/>
    </row>
    <row r="43" spans="1:10" x14ac:dyDescent="0.2">
      <c r="A43" s="48" t="s">
        <v>31</v>
      </c>
      <c r="B43" s="208">
        <f>'[1]Podklady QZ'!B187</f>
        <v>385</v>
      </c>
      <c r="C43" s="16">
        <f>'[1]Podklady QZ'!C187</f>
        <v>212</v>
      </c>
      <c r="D43" s="6">
        <f>'[1]Podklady QZ'!D187</f>
        <v>332</v>
      </c>
      <c r="E43" s="194">
        <f t="shared" ref="E43:E44" si="5">SUM(B43:D43)/$B$40</f>
        <v>1.1623776952507686E-2</v>
      </c>
      <c r="F43" s="125"/>
      <c r="G43" s="125"/>
      <c r="H43" s="125"/>
      <c r="I43" s="125"/>
      <c r="J43" s="125"/>
    </row>
    <row r="44" spans="1:10" ht="12.75" thickBot="1" x14ac:dyDescent="0.25">
      <c r="A44" s="38" t="s">
        <v>32</v>
      </c>
      <c r="B44" s="224">
        <f>'[1]Podklady QZ'!B188</f>
        <v>23247.553</v>
      </c>
      <c r="C44" s="7">
        <f>'[1]Podklady QZ'!C188</f>
        <v>20539.329999999994</v>
      </c>
      <c r="D44" s="7">
        <f>'[1]Podklady QZ'!D188</f>
        <v>27877.504000000004</v>
      </c>
      <c r="E44" s="194">
        <f t="shared" si="5"/>
        <v>0.896674757724641</v>
      </c>
      <c r="F44" s="125"/>
      <c r="G44" s="125"/>
      <c r="H44" s="125"/>
      <c r="I44" s="125"/>
      <c r="J44" s="125"/>
    </row>
    <row r="45" spans="1:10" x14ac:dyDescent="0.2">
      <c r="A45" s="54"/>
      <c r="B45" s="5"/>
      <c r="C45" s="5"/>
      <c r="D45" s="4" t="s">
        <v>87</v>
      </c>
      <c r="E45" s="126"/>
      <c r="F45" s="126"/>
      <c r="G45" s="126"/>
      <c r="H45" s="126"/>
      <c r="I45" s="126"/>
      <c r="J45" s="126"/>
    </row>
    <row r="46" spans="1:10" x14ac:dyDescent="0.2">
      <c r="A46" s="17"/>
      <c r="B46" s="17"/>
      <c r="C46" s="17"/>
      <c r="D46" s="17"/>
      <c r="E46" s="17"/>
      <c r="F46" s="17"/>
      <c r="G46" s="17"/>
      <c r="H46" s="17"/>
      <c r="I46" s="17"/>
      <c r="J46" s="17"/>
    </row>
    <row r="47" spans="1:10" x14ac:dyDescent="0.2">
      <c r="A47" s="17"/>
      <c r="B47" s="17"/>
      <c r="C47" s="17"/>
      <c r="D47" s="17"/>
      <c r="E47" s="17"/>
      <c r="F47" s="17"/>
      <c r="G47" s="17"/>
      <c r="H47" s="17"/>
      <c r="I47" s="17"/>
      <c r="J47" s="17"/>
    </row>
    <row r="48" spans="1:10" x14ac:dyDescent="0.2">
      <c r="A48" s="17"/>
      <c r="B48" s="17"/>
      <c r="C48" s="17"/>
      <c r="D48" s="17"/>
      <c r="E48" s="17"/>
      <c r="F48" s="17"/>
      <c r="G48" s="17"/>
      <c r="H48" s="17"/>
      <c r="I48" s="17"/>
      <c r="J48" s="17"/>
    </row>
    <row r="49" spans="1:10" x14ac:dyDescent="0.2">
      <c r="A49" s="17"/>
      <c r="B49" s="17"/>
      <c r="C49" s="17"/>
      <c r="D49" s="17"/>
      <c r="E49" s="17"/>
      <c r="F49" s="17"/>
      <c r="G49" s="17"/>
      <c r="H49" s="17"/>
      <c r="I49" s="17"/>
      <c r="J49" s="17"/>
    </row>
    <row r="50" spans="1:10" x14ac:dyDescent="0.2">
      <c r="A50" s="17"/>
      <c r="B50" s="17"/>
      <c r="C50" s="17"/>
      <c r="D50" s="17"/>
      <c r="E50" s="17"/>
      <c r="F50" s="17"/>
      <c r="G50" s="17"/>
      <c r="H50" s="17"/>
      <c r="I50" s="17"/>
      <c r="J50" s="17"/>
    </row>
    <row r="51" spans="1:10" x14ac:dyDescent="0.2">
      <c r="A51" s="17"/>
      <c r="B51" s="17"/>
      <c r="C51" s="17"/>
      <c r="D51" s="17"/>
      <c r="E51" s="17"/>
      <c r="F51" s="17"/>
      <c r="G51" s="17"/>
      <c r="H51" s="17"/>
      <c r="I51" s="17"/>
      <c r="J51" s="17"/>
    </row>
    <row r="52" spans="1:10" x14ac:dyDescent="0.2">
      <c r="A52" s="17"/>
      <c r="B52" s="17"/>
      <c r="C52" s="17"/>
      <c r="D52" s="17"/>
      <c r="E52" s="17"/>
      <c r="F52" s="17"/>
      <c r="G52" s="17"/>
      <c r="H52" s="17"/>
      <c r="I52" s="17"/>
      <c r="J52" s="17"/>
    </row>
    <row r="53" spans="1:10" x14ac:dyDescent="0.2">
      <c r="A53" s="17"/>
      <c r="B53" s="17"/>
      <c r="C53" s="17"/>
      <c r="D53" s="17"/>
      <c r="E53" s="17"/>
      <c r="F53" s="17"/>
      <c r="G53" s="17"/>
      <c r="H53" s="17"/>
      <c r="I53" s="17"/>
      <c r="J53" s="17"/>
    </row>
    <row r="54" spans="1:10" x14ac:dyDescent="0.2">
      <c r="A54" s="125"/>
      <c r="B54" s="125"/>
      <c r="C54" s="125"/>
      <c r="D54" s="125"/>
      <c r="E54" s="125"/>
      <c r="F54" s="125"/>
      <c r="G54" s="125"/>
      <c r="H54" s="125"/>
      <c r="I54" s="125"/>
      <c r="J54" s="125"/>
    </row>
  </sheetData>
  <mergeCells count="12">
    <mergeCell ref="A40:A41"/>
    <mergeCell ref="B40:D40"/>
    <mergeCell ref="A23:A24"/>
    <mergeCell ref="A38:A39"/>
    <mergeCell ref="B38:D38"/>
    <mergeCell ref="B23:D23"/>
    <mergeCell ref="A3:A4"/>
    <mergeCell ref="B3:D3"/>
    <mergeCell ref="A5:A6"/>
    <mergeCell ref="B5:D5"/>
    <mergeCell ref="B21:D21"/>
    <mergeCell ref="A21:A2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M36"/>
  <sheetViews>
    <sheetView showGridLines="0" workbookViewId="0">
      <selection activeCell="H12" sqref="H12"/>
    </sheetView>
  </sheetViews>
  <sheetFormatPr defaultRowHeight="12" x14ac:dyDescent="0.2"/>
  <cols>
    <col min="1" max="1" width="24" style="13" customWidth="1"/>
    <col min="2" max="13" width="10" style="13" customWidth="1"/>
    <col min="14" max="14" width="9.140625" style="13" customWidth="1"/>
    <col min="15" max="16384" width="9.140625" style="13"/>
  </cols>
  <sheetData>
    <row r="1" spans="1:13" ht="20.25" x14ac:dyDescent="0.35">
      <c r="A1" s="21" t="s">
        <v>247</v>
      </c>
      <c r="M1" s="113" t="str">
        <f>Obsah!$A$1</f>
        <v>III. čtvrtletí 2018</v>
      </c>
    </row>
    <row r="2" spans="1:13" ht="7.5" customHeight="1" x14ac:dyDescent="0.2"/>
    <row r="3" spans="1:13" x14ac:dyDescent="0.2">
      <c r="A3" s="377"/>
      <c r="B3" s="379" t="s">
        <v>48</v>
      </c>
      <c r="C3" s="379"/>
      <c r="D3" s="379"/>
      <c r="E3" s="379" t="s">
        <v>49</v>
      </c>
      <c r="F3" s="379"/>
      <c r="G3" s="379"/>
      <c r="H3" s="379" t="s">
        <v>50</v>
      </c>
      <c r="I3" s="379"/>
      <c r="J3" s="379"/>
      <c r="K3" s="379" t="s">
        <v>51</v>
      </c>
      <c r="L3" s="379"/>
      <c r="M3" s="404"/>
    </row>
    <row r="4" spans="1:13" x14ac:dyDescent="0.2">
      <c r="A4" s="378"/>
      <c r="B4" s="43" t="s">
        <v>8</v>
      </c>
      <c r="C4" s="43" t="s">
        <v>9</v>
      </c>
      <c r="D4" s="43" t="s">
        <v>10</v>
      </c>
      <c r="E4" s="43" t="s">
        <v>11</v>
      </c>
      <c r="F4" s="43" t="s">
        <v>12</v>
      </c>
      <c r="G4" s="43" t="s">
        <v>13</v>
      </c>
      <c r="H4" s="43" t="s">
        <v>14</v>
      </c>
      <c r="I4" s="43" t="s">
        <v>15</v>
      </c>
      <c r="J4" s="43" t="s">
        <v>16</v>
      </c>
      <c r="K4" s="43" t="s">
        <v>17</v>
      </c>
      <c r="L4" s="43" t="s">
        <v>18</v>
      </c>
      <c r="M4" s="49" t="s">
        <v>19</v>
      </c>
    </row>
    <row r="5" spans="1:13" x14ac:dyDescent="0.2">
      <c r="A5" s="415" t="s">
        <v>261</v>
      </c>
      <c r="B5" s="397">
        <f>D6</f>
        <v>60153.212500000001</v>
      </c>
      <c r="C5" s="398"/>
      <c r="D5" s="399"/>
      <c r="E5" s="398">
        <f>G6</f>
        <v>59893.521499999995</v>
      </c>
      <c r="F5" s="398"/>
      <c r="G5" s="398"/>
      <c r="H5" s="397">
        <f>J6</f>
        <v>59831.594499999999</v>
      </c>
      <c r="I5" s="398"/>
      <c r="J5" s="399"/>
      <c r="K5" s="401">
        <f>M6</f>
        <v>0</v>
      </c>
      <c r="L5" s="401"/>
      <c r="M5" s="401"/>
    </row>
    <row r="6" spans="1:13" x14ac:dyDescent="0.2">
      <c r="A6" s="413"/>
      <c r="B6" s="214">
        <f>SUM(B7:B20)</f>
        <v>60178.930499999995</v>
      </c>
      <c r="C6" s="64">
        <f t="shared" ref="C6:M6" si="0">SUM(C7:C20)</f>
        <v>60178.991500000004</v>
      </c>
      <c r="D6" s="215">
        <f t="shared" si="0"/>
        <v>60153.212500000001</v>
      </c>
      <c r="E6" s="64">
        <f t="shared" si="0"/>
        <v>59926.567500000005</v>
      </c>
      <c r="F6" s="64">
        <f t="shared" si="0"/>
        <v>59917.137500000004</v>
      </c>
      <c r="G6" s="64">
        <f t="shared" si="0"/>
        <v>59893.521499999995</v>
      </c>
      <c r="H6" s="214">
        <f t="shared" si="0"/>
        <v>59913.133500000004</v>
      </c>
      <c r="I6" s="64">
        <f t="shared" si="0"/>
        <v>59920.905499999993</v>
      </c>
      <c r="J6" s="215">
        <f t="shared" si="0"/>
        <v>59831.594499999999</v>
      </c>
      <c r="K6" s="360">
        <f t="shared" si="0"/>
        <v>0</v>
      </c>
      <c r="L6" s="360">
        <f t="shared" si="0"/>
        <v>0</v>
      </c>
      <c r="M6" s="360">
        <f t="shared" si="0"/>
        <v>0</v>
      </c>
    </row>
    <row r="7" spans="1:13" x14ac:dyDescent="0.2">
      <c r="A7" s="28" t="s">
        <v>215</v>
      </c>
      <c r="B7" s="223">
        <f>'[1]Podklady QZ'!B205</f>
        <v>2171.822999999999</v>
      </c>
      <c r="C7" s="14">
        <f>'[1]Podklady QZ'!C205</f>
        <v>2171.822999999999</v>
      </c>
      <c r="D7" s="246">
        <f>'[1]Podklady QZ'!D205</f>
        <v>2171.822999999999</v>
      </c>
      <c r="E7" s="14">
        <f>'[1]Podklady QZ'!E205</f>
        <v>2166.0549999999985</v>
      </c>
      <c r="F7" s="14">
        <f>'[1]Podklady QZ'!F205</f>
        <v>2166.0549999999985</v>
      </c>
      <c r="G7" s="14">
        <f>'[1]Podklady QZ'!G205</f>
        <v>2166.0549999999985</v>
      </c>
      <c r="H7" s="223">
        <f>'[1]Podklady QZ'!H205</f>
        <v>2165.677999999999</v>
      </c>
      <c r="I7" s="14">
        <f>'[1]Podklady QZ'!I205</f>
        <v>2165.2779999999989</v>
      </c>
      <c r="J7" s="246">
        <f>'[1]Podklady QZ'!J205</f>
        <v>2163.0479999999989</v>
      </c>
      <c r="K7" s="53">
        <f>'[1]Podklady QZ'!K205</f>
        <v>0</v>
      </c>
      <c r="L7" s="53">
        <f>'[1]Podklady QZ'!L205</f>
        <v>0</v>
      </c>
      <c r="M7" s="53">
        <f>'[1]Podklady QZ'!M205</f>
        <v>0</v>
      </c>
    </row>
    <row r="8" spans="1:13" x14ac:dyDescent="0.2">
      <c r="A8" s="48" t="s">
        <v>257</v>
      </c>
      <c r="B8" s="245">
        <f>'[1]Podklady QZ'!B196</f>
        <v>7861.7830000000022</v>
      </c>
      <c r="C8" s="244">
        <f>'[1]Podklady QZ'!C196</f>
        <v>7861.7830000000022</v>
      </c>
      <c r="D8" s="247">
        <f>'[1]Podklady QZ'!D196</f>
        <v>7862.8330000000024</v>
      </c>
      <c r="E8" s="349">
        <f>'[1]Podklady QZ'!E196</f>
        <v>7850.7530000000024</v>
      </c>
      <c r="F8" s="244">
        <f>'[1]Podklady QZ'!F196</f>
        <v>7850.7530000000024</v>
      </c>
      <c r="G8" s="350">
        <f>'[1]Podklady QZ'!G196</f>
        <v>7850.2530000000024</v>
      </c>
      <c r="H8" s="245">
        <f>'[1]Podklady QZ'!H196</f>
        <v>7850.3830000000016</v>
      </c>
      <c r="I8" s="244">
        <f>'[1]Podklady QZ'!I196</f>
        <v>7851.8770000000022</v>
      </c>
      <c r="J8" s="247">
        <f>'[1]Podklady QZ'!J196</f>
        <v>7886.4870000000019</v>
      </c>
      <c r="K8" s="311">
        <f>'[1]Podklady QZ'!K196</f>
        <v>0</v>
      </c>
      <c r="L8" s="312">
        <f>'[1]Podklady QZ'!L196</f>
        <v>0</v>
      </c>
      <c r="M8" s="313">
        <f>'[1]Podklady QZ'!M196</f>
        <v>0</v>
      </c>
    </row>
    <row r="9" spans="1:13" x14ac:dyDescent="0.2">
      <c r="A9" s="48" t="s">
        <v>258</v>
      </c>
      <c r="B9" s="208">
        <f>'[1]Podklady QZ'!B197</f>
        <v>2000.2649999999994</v>
      </c>
      <c r="C9" s="16">
        <f>'[1]Podklady QZ'!C197</f>
        <v>2000.8179999999993</v>
      </c>
      <c r="D9" s="218">
        <f>'[1]Podklady QZ'!D197</f>
        <v>1996.9809999999995</v>
      </c>
      <c r="E9" s="351">
        <f>'[1]Podklady QZ'!E197</f>
        <v>1992.2059999999994</v>
      </c>
      <c r="F9" s="16">
        <f>'[1]Podklady QZ'!F197</f>
        <v>1993.3719999999994</v>
      </c>
      <c r="G9" s="6">
        <f>'[1]Podklady QZ'!G197</f>
        <v>1993.3719999999994</v>
      </c>
      <c r="H9" s="208">
        <f>'[1]Podklady QZ'!H197</f>
        <v>1991.8129999999994</v>
      </c>
      <c r="I9" s="16">
        <f>'[1]Podklady QZ'!I197</f>
        <v>1991.8129999999994</v>
      </c>
      <c r="J9" s="218">
        <f>'[1]Podklady QZ'!J197</f>
        <v>1991.8149999999994</v>
      </c>
      <c r="K9" s="316">
        <f>'[1]Podklady QZ'!K197</f>
        <v>0</v>
      </c>
      <c r="L9" s="317">
        <f>'[1]Podklady QZ'!L197</f>
        <v>0</v>
      </c>
      <c r="M9" s="318">
        <f>'[1]Podklady QZ'!M197</f>
        <v>0</v>
      </c>
    </row>
    <row r="10" spans="1:13" x14ac:dyDescent="0.2">
      <c r="A10" s="48" t="s">
        <v>259</v>
      </c>
      <c r="B10" s="208">
        <f>'[1]Podklady QZ'!B198</f>
        <v>3156.9580000000005</v>
      </c>
      <c r="C10" s="16">
        <f>'[1]Podklady QZ'!C198</f>
        <v>3156.9580000000005</v>
      </c>
      <c r="D10" s="218">
        <f>'[1]Podklady QZ'!D198</f>
        <v>3156.9580000000005</v>
      </c>
      <c r="E10" s="351">
        <f>'[1]Podklady QZ'!E198</f>
        <v>3156.9580000000005</v>
      </c>
      <c r="F10" s="16">
        <f>'[1]Podklady QZ'!F198</f>
        <v>3151.6580000000004</v>
      </c>
      <c r="G10" s="6">
        <f>'[1]Podklady QZ'!G198</f>
        <v>3151.6580000000004</v>
      </c>
      <c r="H10" s="208">
        <f>'[1]Podklady QZ'!H198</f>
        <v>3143.3070000000002</v>
      </c>
      <c r="I10" s="16">
        <f>'[1]Podklady QZ'!I198</f>
        <v>3143.3070000000002</v>
      </c>
      <c r="J10" s="218">
        <f>'[1]Podklady QZ'!J198</f>
        <v>3143.3070000000002</v>
      </c>
      <c r="K10" s="316">
        <f>'[1]Podklady QZ'!K198</f>
        <v>0</v>
      </c>
      <c r="L10" s="317">
        <f>'[1]Podklady QZ'!L198</f>
        <v>0</v>
      </c>
      <c r="M10" s="318">
        <f>'[1]Podklady QZ'!M198</f>
        <v>0</v>
      </c>
    </row>
    <row r="11" spans="1:13" x14ac:dyDescent="0.2">
      <c r="A11" s="48" t="s">
        <v>216</v>
      </c>
      <c r="B11" s="208">
        <f>'[1]Podklady QZ'!B208</f>
        <v>6295.2729999999974</v>
      </c>
      <c r="C11" s="16">
        <f>'[1]Podklady QZ'!C208</f>
        <v>6297.1269999999977</v>
      </c>
      <c r="D11" s="218">
        <f>'[1]Podklady QZ'!D208</f>
        <v>6297.1519999999982</v>
      </c>
      <c r="E11" s="351">
        <f>'[1]Podklady QZ'!E208</f>
        <v>6295.6659999999974</v>
      </c>
      <c r="F11" s="16">
        <f>'[1]Podklady QZ'!F208</f>
        <v>6295.6659999999974</v>
      </c>
      <c r="G11" s="6">
        <f>'[1]Podklady QZ'!G208</f>
        <v>6295.6659999999974</v>
      </c>
      <c r="H11" s="208">
        <f>'[1]Podklady QZ'!H208</f>
        <v>6295.1259999999975</v>
      </c>
      <c r="I11" s="16">
        <f>'[1]Podklady QZ'!I208</f>
        <v>6295.1259999999975</v>
      </c>
      <c r="J11" s="218">
        <f>'[1]Podklady QZ'!J208</f>
        <v>6273.0969999999979</v>
      </c>
      <c r="K11" s="316">
        <f>'[1]Podklady QZ'!K208</f>
        <v>0</v>
      </c>
      <c r="L11" s="317">
        <f>'[1]Podklady QZ'!L208</f>
        <v>0</v>
      </c>
      <c r="M11" s="318">
        <f>'[1]Podklady QZ'!M208</f>
        <v>0</v>
      </c>
    </row>
    <row r="12" spans="1:13" x14ac:dyDescent="0.2">
      <c r="A12" s="48" t="s">
        <v>248</v>
      </c>
      <c r="B12" s="208">
        <f>'[1]Podklady QZ'!B199</f>
        <v>1112.5534999999991</v>
      </c>
      <c r="C12" s="16">
        <f>'[1]Podklady QZ'!C199</f>
        <v>1112.577499999999</v>
      </c>
      <c r="D12" s="218">
        <f>'[1]Podklady QZ'!D199</f>
        <v>1112.577499999999</v>
      </c>
      <c r="E12" s="351">
        <f>'[1]Podklady QZ'!E199</f>
        <v>1114.817499999999</v>
      </c>
      <c r="F12" s="16">
        <f>'[1]Podklady QZ'!F199</f>
        <v>1114.817499999999</v>
      </c>
      <c r="G12" s="6">
        <f>'[1]Podklady QZ'!G199</f>
        <v>1114.817499999999</v>
      </c>
      <c r="H12" s="208">
        <f>'[1]Podklady QZ'!H199</f>
        <v>1136.3594999999989</v>
      </c>
      <c r="I12" s="16">
        <f>'[1]Podklady QZ'!I199</f>
        <v>1136.3594999999989</v>
      </c>
      <c r="J12" s="218">
        <f>'[1]Podklady QZ'!J199</f>
        <v>1133.1834999999987</v>
      </c>
      <c r="K12" s="316">
        <f>'[1]Podklady QZ'!K199</f>
        <v>0</v>
      </c>
      <c r="L12" s="317">
        <f>'[1]Podklady QZ'!L199</f>
        <v>0</v>
      </c>
      <c r="M12" s="318">
        <f>'[1]Podklady QZ'!M199</f>
        <v>0</v>
      </c>
    </row>
    <row r="13" spans="1:13" x14ac:dyDescent="0.2">
      <c r="A13" s="48" t="s">
        <v>249</v>
      </c>
      <c r="B13" s="208">
        <f>'[1]Podklady QZ'!B200</f>
        <v>684.58400000000063</v>
      </c>
      <c r="C13" s="16">
        <f>'[1]Podklady QZ'!C200</f>
        <v>684.34400000000062</v>
      </c>
      <c r="D13" s="218">
        <f>'[1]Podklady QZ'!D200</f>
        <v>685.27200000000062</v>
      </c>
      <c r="E13" s="351">
        <f>'[1]Podklady QZ'!E200</f>
        <v>601.50500000000045</v>
      </c>
      <c r="F13" s="16">
        <f>'[1]Podklady QZ'!F200</f>
        <v>601.47300000000041</v>
      </c>
      <c r="G13" s="6">
        <f>'[1]Podklady QZ'!G200</f>
        <v>585.49300000000039</v>
      </c>
      <c r="H13" s="208">
        <f>'[1]Podklady QZ'!H200</f>
        <v>604.09300000000053</v>
      </c>
      <c r="I13" s="16">
        <f>'[1]Podklady QZ'!I200</f>
        <v>604.06100000000049</v>
      </c>
      <c r="J13" s="218">
        <f>'[1]Podklady QZ'!J200</f>
        <v>587.58100000000047</v>
      </c>
      <c r="K13" s="316">
        <f>'[1]Podklady QZ'!K200</f>
        <v>0</v>
      </c>
      <c r="L13" s="317">
        <f>'[1]Podklady QZ'!L200</f>
        <v>0</v>
      </c>
      <c r="M13" s="318">
        <f>'[1]Podklady QZ'!M200</f>
        <v>0</v>
      </c>
    </row>
    <row r="14" spans="1:13" x14ac:dyDescent="0.2">
      <c r="A14" s="48" t="s">
        <v>250</v>
      </c>
      <c r="B14" s="208">
        <f>'[1]Podklady QZ'!B201</f>
        <v>7661.6139999999996</v>
      </c>
      <c r="C14" s="16">
        <f>'[1]Podklady QZ'!C201</f>
        <v>7661.6139999999996</v>
      </c>
      <c r="D14" s="218">
        <f>'[1]Podklady QZ'!D201</f>
        <v>7661.6139999999996</v>
      </c>
      <c r="E14" s="351">
        <f>'[1]Podklady QZ'!E201</f>
        <v>7578.9499999999989</v>
      </c>
      <c r="F14" s="16">
        <f>'[1]Podklady QZ'!F201</f>
        <v>7578.9499999999989</v>
      </c>
      <c r="G14" s="6">
        <f>'[1]Podklady QZ'!G201</f>
        <v>7578.9499999999989</v>
      </c>
      <c r="H14" s="208">
        <f>'[1]Podklady QZ'!H201</f>
        <v>7581.0569999999989</v>
      </c>
      <c r="I14" s="16">
        <f>'[1]Podklady QZ'!I201</f>
        <v>7585.5199999999986</v>
      </c>
      <c r="J14" s="218">
        <f>'[1]Podklady QZ'!J201</f>
        <v>7590.9439999999977</v>
      </c>
      <c r="K14" s="316">
        <f>'[1]Podklady QZ'!K201</f>
        <v>0</v>
      </c>
      <c r="L14" s="317">
        <f>'[1]Podklady QZ'!L201</f>
        <v>0</v>
      </c>
      <c r="M14" s="318">
        <f>'[1]Podklady QZ'!M201</f>
        <v>0</v>
      </c>
    </row>
    <row r="15" spans="1:13" x14ac:dyDescent="0.2">
      <c r="A15" s="48" t="s">
        <v>251</v>
      </c>
      <c r="B15" s="208">
        <f>'[1]Podklady QZ'!B202</f>
        <v>1331.962</v>
      </c>
      <c r="C15" s="16">
        <f>'[1]Podklady QZ'!C202</f>
        <v>1331.8999999999999</v>
      </c>
      <c r="D15" s="218">
        <f>'[1]Podklady QZ'!D202</f>
        <v>1325.9009999999998</v>
      </c>
      <c r="E15" s="351">
        <f>'[1]Podklady QZ'!E202</f>
        <v>1333.3490000000002</v>
      </c>
      <c r="F15" s="16">
        <f>'[1]Podklady QZ'!F202</f>
        <v>1333.3490000000002</v>
      </c>
      <c r="G15" s="6">
        <f>'[1]Podklady QZ'!G202</f>
        <v>1327.3500000000001</v>
      </c>
      <c r="H15" s="208">
        <f>'[1]Podklady QZ'!H202</f>
        <v>1328.827</v>
      </c>
      <c r="I15" s="16">
        <f>'[1]Podklady QZ'!I202</f>
        <v>1328.827</v>
      </c>
      <c r="J15" s="218">
        <f>'[1]Podklady QZ'!J202</f>
        <v>1322.828</v>
      </c>
      <c r="K15" s="316">
        <f>'[1]Podklady QZ'!K202</f>
        <v>0</v>
      </c>
      <c r="L15" s="317">
        <f>'[1]Podklady QZ'!L202</f>
        <v>0</v>
      </c>
      <c r="M15" s="318">
        <f>'[1]Podklady QZ'!M202</f>
        <v>0</v>
      </c>
    </row>
    <row r="16" spans="1:13" x14ac:dyDescent="0.2">
      <c r="A16" s="48" t="s">
        <v>252</v>
      </c>
      <c r="B16" s="208">
        <f>'[1]Podklady QZ'!B203</f>
        <v>3703.4749999999995</v>
      </c>
      <c r="C16" s="16">
        <f>'[1]Podklady QZ'!C203</f>
        <v>3703.4749999999995</v>
      </c>
      <c r="D16" s="218">
        <f>'[1]Podklady QZ'!D203</f>
        <v>3703.4749999999995</v>
      </c>
      <c r="E16" s="351">
        <f>'[1]Podklady QZ'!E203</f>
        <v>3704.2529999999992</v>
      </c>
      <c r="F16" s="16">
        <f>'[1]Podklady QZ'!F203</f>
        <v>3704.3329999999992</v>
      </c>
      <c r="G16" s="6">
        <f>'[1]Podklady QZ'!G203</f>
        <v>3706.2299999999991</v>
      </c>
      <c r="H16" s="208">
        <f>'[1]Podklady QZ'!H203</f>
        <v>3703.7869999999994</v>
      </c>
      <c r="I16" s="16">
        <f>'[1]Podklady QZ'!I203</f>
        <v>3703.7859999999991</v>
      </c>
      <c r="J16" s="218">
        <f>'[1]Podklady QZ'!J203</f>
        <v>3705.677999999999</v>
      </c>
      <c r="K16" s="316">
        <f>'[1]Podklady QZ'!K203</f>
        <v>0</v>
      </c>
      <c r="L16" s="317">
        <f>'[1]Podklady QZ'!L203</f>
        <v>0</v>
      </c>
      <c r="M16" s="318">
        <f>'[1]Podklady QZ'!M203</f>
        <v>0</v>
      </c>
    </row>
    <row r="17" spans="1:13" x14ac:dyDescent="0.2">
      <c r="A17" s="48" t="s">
        <v>253</v>
      </c>
      <c r="B17" s="208">
        <f>'[1]Podklady QZ'!B204</f>
        <v>1277.0059999999996</v>
      </c>
      <c r="C17" s="16">
        <f>'[1]Podklady QZ'!C204</f>
        <v>1277.0059999999996</v>
      </c>
      <c r="D17" s="218">
        <f>'[1]Podklady QZ'!D204</f>
        <v>1277.0069999999996</v>
      </c>
      <c r="E17" s="351">
        <f>'[1]Podklady QZ'!E204</f>
        <v>1278.0039999999997</v>
      </c>
      <c r="F17" s="16">
        <f>'[1]Podklady QZ'!F204</f>
        <v>1275.9599999999994</v>
      </c>
      <c r="G17" s="6">
        <f>'[1]Podklady QZ'!G204</f>
        <v>1275.9599999999994</v>
      </c>
      <c r="H17" s="208">
        <f>'[1]Podklady QZ'!H204</f>
        <v>1298.0399999999995</v>
      </c>
      <c r="I17" s="16">
        <f>'[1]Podklady QZ'!I204</f>
        <v>1298.3159999999996</v>
      </c>
      <c r="J17" s="218">
        <f>'[1]Podklady QZ'!J204</f>
        <v>1271.8209999999995</v>
      </c>
      <c r="K17" s="316">
        <f>'[1]Podklady QZ'!K204</f>
        <v>0</v>
      </c>
      <c r="L17" s="317">
        <f>'[1]Podklady QZ'!L204</f>
        <v>0</v>
      </c>
      <c r="M17" s="318">
        <f>'[1]Podklady QZ'!M204</f>
        <v>0</v>
      </c>
    </row>
    <row r="18" spans="1:13" x14ac:dyDescent="0.2">
      <c r="A18" s="48" t="s">
        <v>254</v>
      </c>
      <c r="B18" s="208">
        <f>'[1]Podklady QZ'!B206</f>
        <v>6423.1030000000055</v>
      </c>
      <c r="C18" s="16">
        <f>'[1]Podklady QZ'!C206</f>
        <v>6423.1060000000052</v>
      </c>
      <c r="D18" s="218">
        <f>'[1]Podklady QZ'!D206</f>
        <v>6404.3620000000055</v>
      </c>
      <c r="E18" s="351">
        <f>'[1]Podklady QZ'!E206</f>
        <v>6360.1160000000064</v>
      </c>
      <c r="F18" s="16">
        <f>'[1]Podklady QZ'!F206</f>
        <v>6360.1160000000064</v>
      </c>
      <c r="G18" s="6">
        <f>'[1]Podklady QZ'!G206</f>
        <v>6358.3160000000062</v>
      </c>
      <c r="H18" s="208">
        <f>'[1]Podklady QZ'!H206</f>
        <v>6326.0010000000057</v>
      </c>
      <c r="I18" s="16">
        <f>'[1]Podklady QZ'!I206</f>
        <v>6316.556000000005</v>
      </c>
      <c r="J18" s="218">
        <f>'[1]Podklady QZ'!J206</f>
        <v>6315.4580000000051</v>
      </c>
      <c r="K18" s="316">
        <f>'[1]Podklady QZ'!K206</f>
        <v>0</v>
      </c>
      <c r="L18" s="317">
        <f>'[1]Podklady QZ'!L206</f>
        <v>0</v>
      </c>
      <c r="M18" s="318">
        <f>'[1]Podklady QZ'!M206</f>
        <v>0</v>
      </c>
    </row>
    <row r="19" spans="1:13" x14ac:dyDescent="0.2">
      <c r="A19" s="48" t="s">
        <v>255</v>
      </c>
      <c r="B19" s="208">
        <f>'[1]Podklady QZ'!B207</f>
        <v>14707.452999999998</v>
      </c>
      <c r="C19" s="16">
        <f>'[1]Podklady QZ'!C207</f>
        <v>14705.381999999998</v>
      </c>
      <c r="D19" s="218">
        <f>'[1]Podklady QZ'!D207</f>
        <v>14707.452999999998</v>
      </c>
      <c r="E19" s="351">
        <f>'[1]Podklady QZ'!E207</f>
        <v>14707.329</v>
      </c>
      <c r="F19" s="16">
        <f>'[1]Podklady QZ'!F207</f>
        <v>14704.029</v>
      </c>
      <c r="G19" s="6">
        <f>'[1]Podklady QZ'!G207</f>
        <v>14704.029</v>
      </c>
      <c r="H19" s="208">
        <f>'[1]Podklady QZ'!H207</f>
        <v>14702.871000000001</v>
      </c>
      <c r="I19" s="16">
        <f>'[1]Podklady QZ'!I207</f>
        <v>14704.843000000001</v>
      </c>
      <c r="J19" s="218">
        <f>'[1]Podklady QZ'!J207</f>
        <v>14661.830000000002</v>
      </c>
      <c r="K19" s="316">
        <f>'[1]Podklady QZ'!K207</f>
        <v>0</v>
      </c>
      <c r="L19" s="317">
        <f>'[1]Podklady QZ'!L207</f>
        <v>0</v>
      </c>
      <c r="M19" s="318">
        <f>'[1]Podklady QZ'!M207</f>
        <v>0</v>
      </c>
    </row>
    <row r="20" spans="1:13" ht="12.75" thickBot="1" x14ac:dyDescent="0.25">
      <c r="A20" s="27" t="s">
        <v>256</v>
      </c>
      <c r="B20" s="219">
        <f>'[1]Podklady QZ'!B209</f>
        <v>1791.0779999999995</v>
      </c>
      <c r="C20" s="8">
        <f>'[1]Podklady QZ'!C209</f>
        <v>1791.0779999999995</v>
      </c>
      <c r="D20" s="220">
        <f>'[1]Podklady QZ'!D209</f>
        <v>1789.8039999999996</v>
      </c>
      <c r="E20" s="8">
        <f>'[1]Podklady QZ'!E209</f>
        <v>1786.6059999999998</v>
      </c>
      <c r="F20" s="8">
        <f>'[1]Podklady QZ'!F209</f>
        <v>1786.6059999999998</v>
      </c>
      <c r="G20" s="8">
        <f>'[1]Podklady QZ'!G209</f>
        <v>1785.3719999999998</v>
      </c>
      <c r="H20" s="219">
        <f>'[1]Podklady QZ'!H209</f>
        <v>1785.7909999999997</v>
      </c>
      <c r="I20" s="8">
        <f>'[1]Podklady QZ'!I209</f>
        <v>1795.2359999999996</v>
      </c>
      <c r="J20" s="220">
        <f>'[1]Podklady QZ'!J209</f>
        <v>1784.5169999999998</v>
      </c>
      <c r="K20" s="321">
        <f>'[1]Podklady QZ'!K209</f>
        <v>0</v>
      </c>
      <c r="L20" s="321">
        <f>'[1]Podklady QZ'!L209</f>
        <v>0</v>
      </c>
      <c r="M20" s="321">
        <f>'[1]Podklady QZ'!M209</f>
        <v>0</v>
      </c>
    </row>
    <row r="21" spans="1:13" x14ac:dyDescent="0.2">
      <c r="M21" s="4" t="s">
        <v>87</v>
      </c>
    </row>
    <row r="23" spans="1:13" x14ac:dyDescent="0.2">
      <c r="A23" s="17" t="s">
        <v>101</v>
      </c>
      <c r="B23" s="17">
        <f>INDEX(B7:M7,,MONTH('[1]Podklady QZ'!$Q$1))</f>
        <v>2163.0479999999989</v>
      </c>
    </row>
    <row r="24" spans="1:13" x14ac:dyDescent="0.2">
      <c r="A24" s="17" t="s">
        <v>92</v>
      </c>
      <c r="B24" s="17">
        <f>INDEX(B8:M8,,MONTH('[1]Podklady QZ'!$Q$1))</f>
        <v>7886.4870000000019</v>
      </c>
    </row>
    <row r="25" spans="1:13" x14ac:dyDescent="0.2">
      <c r="A25" s="17" t="s">
        <v>93</v>
      </c>
      <c r="B25" s="17">
        <f>INDEX(B9:M9,,MONTH('[1]Podklady QZ'!$Q$1))</f>
        <v>1991.8149999999994</v>
      </c>
    </row>
    <row r="26" spans="1:13" x14ac:dyDescent="0.2">
      <c r="A26" s="17" t="s">
        <v>94</v>
      </c>
      <c r="B26" s="17">
        <f>INDEX(B10:M10,,MONTH('[1]Podklady QZ'!$Q$1))</f>
        <v>3143.3070000000002</v>
      </c>
    </row>
    <row r="27" spans="1:13" x14ac:dyDescent="0.2">
      <c r="A27" s="17" t="s">
        <v>104</v>
      </c>
      <c r="B27" s="17">
        <f>INDEX(B11:M11,,MONTH('[1]Podklady QZ'!$Q$1))</f>
        <v>6273.0969999999979</v>
      </c>
    </row>
    <row r="28" spans="1:13" x14ac:dyDescent="0.2">
      <c r="A28" s="17" t="s">
        <v>95</v>
      </c>
      <c r="B28" s="17">
        <f>INDEX(B12:M12,,MONTH('[1]Podklady QZ'!$Q$1))</f>
        <v>1133.1834999999987</v>
      </c>
    </row>
    <row r="29" spans="1:13" x14ac:dyDescent="0.2">
      <c r="A29" s="17" t="s">
        <v>96</v>
      </c>
      <c r="B29" s="17">
        <f>INDEX(B13:M13,,MONTH('[1]Podklady QZ'!$Q$1))</f>
        <v>587.58100000000047</v>
      </c>
    </row>
    <row r="30" spans="1:13" x14ac:dyDescent="0.2">
      <c r="A30" s="17" t="s">
        <v>97</v>
      </c>
      <c r="B30" s="17">
        <f>INDEX(B14:M14,,MONTH('[1]Podklady QZ'!$Q$1))</f>
        <v>7590.9439999999977</v>
      </c>
    </row>
    <row r="31" spans="1:13" x14ac:dyDescent="0.2">
      <c r="A31" s="17" t="s">
        <v>98</v>
      </c>
      <c r="B31" s="17">
        <f>INDEX(B15:M15,,MONTH('[1]Podklady QZ'!$Q$1))</f>
        <v>1322.828</v>
      </c>
    </row>
    <row r="32" spans="1:13" x14ac:dyDescent="0.2">
      <c r="A32" s="17" t="s">
        <v>99</v>
      </c>
      <c r="B32" s="17">
        <f>INDEX(B16:M16,,MONTH('[1]Podklady QZ'!$Q$1))</f>
        <v>3705.677999999999</v>
      </c>
    </row>
    <row r="33" spans="1:2" x14ac:dyDescent="0.2">
      <c r="A33" s="17" t="s">
        <v>100</v>
      </c>
      <c r="B33" s="17">
        <f>INDEX(B17:M17,,MONTH('[1]Podklady QZ'!$Q$1))</f>
        <v>1271.8209999999995</v>
      </c>
    </row>
    <row r="34" spans="1:2" x14ac:dyDescent="0.2">
      <c r="A34" s="17" t="s">
        <v>102</v>
      </c>
      <c r="B34" s="17">
        <f>INDEX(B18:M18,,MONTH('[1]Podklady QZ'!$Q$1))</f>
        <v>6315.4580000000051</v>
      </c>
    </row>
    <row r="35" spans="1:2" x14ac:dyDescent="0.2">
      <c r="A35" s="17" t="s">
        <v>103</v>
      </c>
      <c r="B35" s="17">
        <f>INDEX(B19:M19,,MONTH('[1]Podklady QZ'!$Q$1))</f>
        <v>14661.830000000002</v>
      </c>
    </row>
    <row r="36" spans="1:2" x14ac:dyDescent="0.2">
      <c r="A36" s="17" t="s">
        <v>105</v>
      </c>
      <c r="B36" s="17">
        <f>INDEX(B20:M20,,MONTH('[1]Podklady QZ'!$Q$1))</f>
        <v>1784.5169999999998</v>
      </c>
    </row>
  </sheetData>
  <sortState ref="A7:M20">
    <sortCondition ref="A7"/>
  </sortState>
  <mergeCells count="10">
    <mergeCell ref="A5:A6"/>
    <mergeCell ref="B5:D5"/>
    <mergeCell ref="E5:G5"/>
    <mergeCell ref="H5:J5"/>
    <mergeCell ref="K5:M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Q29"/>
  <sheetViews>
    <sheetView showGridLines="0" zoomScaleNormal="100" workbookViewId="0">
      <selection activeCell="H5" sqref="H5:J14"/>
    </sheetView>
  </sheetViews>
  <sheetFormatPr defaultRowHeight="12" x14ac:dyDescent="0.2"/>
  <cols>
    <col min="1" max="1" width="31.5703125" style="13" customWidth="1"/>
    <col min="2" max="13" width="8.5703125" style="13" customWidth="1"/>
    <col min="14" max="14" width="9.7109375" style="13" customWidth="1"/>
    <col min="15" max="16384" width="9.140625" style="13"/>
  </cols>
  <sheetData>
    <row r="1" spans="1:17" ht="18.75" x14ac:dyDescent="0.3">
      <c r="A1" s="21" t="s">
        <v>198</v>
      </c>
      <c r="N1" s="113" t="str">
        <f>Obsah!$A$1</f>
        <v>III. čtvrtletí 2018</v>
      </c>
    </row>
    <row r="2" spans="1:17" ht="7.5" customHeight="1" x14ac:dyDescent="0.2"/>
    <row r="3" spans="1:17" x14ac:dyDescent="0.2">
      <c r="A3" s="377"/>
      <c r="B3" s="379" t="s">
        <v>48</v>
      </c>
      <c r="C3" s="379"/>
      <c r="D3" s="379"/>
      <c r="E3" s="379" t="s">
        <v>49</v>
      </c>
      <c r="F3" s="379"/>
      <c r="G3" s="379"/>
      <c r="H3" s="379" t="s">
        <v>50</v>
      </c>
      <c r="I3" s="379"/>
      <c r="J3" s="379"/>
      <c r="K3" s="379" t="s">
        <v>51</v>
      </c>
      <c r="L3" s="379"/>
      <c r="M3" s="404"/>
      <c r="N3" s="403" t="s">
        <v>7</v>
      </c>
    </row>
    <row r="4" spans="1:17" x14ac:dyDescent="0.2">
      <c r="A4" s="378"/>
      <c r="B4" s="190" t="s">
        <v>8</v>
      </c>
      <c r="C4" s="190" t="s">
        <v>9</v>
      </c>
      <c r="D4" s="190" t="s">
        <v>10</v>
      </c>
      <c r="E4" s="190" t="s">
        <v>11</v>
      </c>
      <c r="F4" s="190" t="s">
        <v>12</v>
      </c>
      <c r="G4" s="190" t="s">
        <v>13</v>
      </c>
      <c r="H4" s="190" t="s">
        <v>14</v>
      </c>
      <c r="I4" s="190" t="s">
        <v>15</v>
      </c>
      <c r="J4" s="190" t="s">
        <v>16</v>
      </c>
      <c r="K4" s="190" t="s">
        <v>17</v>
      </c>
      <c r="L4" s="190" t="s">
        <v>18</v>
      </c>
      <c r="M4" s="60" t="s">
        <v>19</v>
      </c>
      <c r="N4" s="404"/>
    </row>
    <row r="5" spans="1:17" x14ac:dyDescent="0.2">
      <c r="A5" s="395" t="s">
        <v>260</v>
      </c>
      <c r="B5" s="397">
        <f>SUM(B6:D6)</f>
        <v>27714.560475326885</v>
      </c>
      <c r="C5" s="398"/>
      <c r="D5" s="399"/>
      <c r="E5" s="398">
        <f t="shared" ref="E5" si="0">SUM(E6:G6)</f>
        <v>9146.4303590000018</v>
      </c>
      <c r="F5" s="398"/>
      <c r="G5" s="398"/>
      <c r="H5" s="397">
        <f t="shared" ref="H5" si="1">SUM(H6:J6)</f>
        <v>6910.0786449999996</v>
      </c>
      <c r="I5" s="398"/>
      <c r="J5" s="399"/>
      <c r="K5" s="400">
        <f t="shared" ref="K5" si="2">SUM(K6:M6)</f>
        <v>0</v>
      </c>
      <c r="L5" s="401"/>
      <c r="M5" s="402"/>
      <c r="N5" s="394">
        <f>SUM(B6:M6)</f>
        <v>43771.069479326892</v>
      </c>
    </row>
    <row r="6" spans="1:17" x14ac:dyDescent="0.2">
      <c r="A6" s="396"/>
      <c r="B6" s="214">
        <f t="shared" ref="B6:M6" si="3">SUM(B7:B14)</f>
        <v>9035.9847614883747</v>
      </c>
      <c r="C6" s="64">
        <f t="shared" si="3"/>
        <v>9527.0801806520449</v>
      </c>
      <c r="D6" s="215">
        <f t="shared" si="3"/>
        <v>9151.4955331864676</v>
      </c>
      <c r="E6" s="64">
        <f t="shared" si="3"/>
        <v>4016.6580299999996</v>
      </c>
      <c r="F6" s="64">
        <f t="shared" si="3"/>
        <v>2757.9181010000011</v>
      </c>
      <c r="G6" s="64">
        <f t="shared" si="3"/>
        <v>2371.8542280000011</v>
      </c>
      <c r="H6" s="214">
        <f t="shared" si="3"/>
        <v>2165.1704479999999</v>
      </c>
      <c r="I6" s="64">
        <f t="shared" si="3"/>
        <v>2179.3743870000003</v>
      </c>
      <c r="J6" s="215">
        <f t="shared" si="3"/>
        <v>2565.5338099999994</v>
      </c>
      <c r="K6" s="359">
        <f t="shared" si="3"/>
        <v>0</v>
      </c>
      <c r="L6" s="360">
        <f t="shared" si="3"/>
        <v>0</v>
      </c>
      <c r="M6" s="361">
        <f t="shared" si="3"/>
        <v>0</v>
      </c>
      <c r="N6" s="369"/>
    </row>
    <row r="7" spans="1:17" x14ac:dyDescent="0.2">
      <c r="A7" s="28" t="s">
        <v>29</v>
      </c>
      <c r="B7" s="216">
        <f>'[1]Podklady QZ'!B217</f>
        <v>2426.2988394883769</v>
      </c>
      <c r="C7" s="36">
        <f>'[1]Podklady QZ'!C217</f>
        <v>2481.1915986520467</v>
      </c>
      <c r="D7" s="217">
        <f>'[1]Podklady QZ'!D217</f>
        <v>2460.8493591864685</v>
      </c>
      <c r="E7" s="36">
        <f>'[1]Podklady QZ'!E217</f>
        <v>1484.7749600000002</v>
      </c>
      <c r="F7" s="36">
        <f>'[1]Podklady QZ'!F217</f>
        <v>1306.2522760000004</v>
      </c>
      <c r="G7" s="36">
        <f>'[1]Podklady QZ'!G217</f>
        <v>1171.7565039999999</v>
      </c>
      <c r="H7" s="216">
        <f>'[1]Podklady QZ'!H217</f>
        <v>1123.4899310000001</v>
      </c>
      <c r="I7" s="36">
        <f>'[1]Podklady QZ'!I217</f>
        <v>1140.7596369999999</v>
      </c>
      <c r="J7" s="217">
        <f>'[1]Podklady QZ'!J217</f>
        <v>1097.2136429999996</v>
      </c>
      <c r="K7" s="327">
        <f>'[1]Podklady QZ'!K217</f>
        <v>0</v>
      </c>
      <c r="L7" s="326">
        <f>'[1]Podklady QZ'!L217</f>
        <v>0</v>
      </c>
      <c r="M7" s="328">
        <f>'[1]Podklady QZ'!M217</f>
        <v>0</v>
      </c>
      <c r="N7" s="40">
        <f t="shared" ref="N7:N12" si="4">SUM(B7:M7)</f>
        <v>14692.586748326892</v>
      </c>
      <c r="P7" s="252"/>
      <c r="Q7" s="252"/>
    </row>
    <row r="8" spans="1:17" x14ac:dyDescent="0.2">
      <c r="A8" s="48" t="s">
        <v>0</v>
      </c>
      <c r="B8" s="208">
        <f>'[1]Podklady QZ'!B218</f>
        <v>212.30474000000001</v>
      </c>
      <c r="C8" s="16">
        <f>'[1]Podklady QZ'!C218</f>
        <v>236.10635599999995</v>
      </c>
      <c r="D8" s="218">
        <f>'[1]Podklady QZ'!D218</f>
        <v>192.05292899999998</v>
      </c>
      <c r="E8" s="351">
        <f>'[1]Podklady QZ'!E218</f>
        <v>86.473994000000005</v>
      </c>
      <c r="F8" s="16">
        <f>'[1]Podklady QZ'!F218</f>
        <v>70.361475999999996</v>
      </c>
      <c r="G8" s="6">
        <f>'[1]Podklady QZ'!G218</f>
        <v>66.300124999999994</v>
      </c>
      <c r="H8" s="208">
        <f>'[1]Podklady QZ'!H218</f>
        <v>65.117666</v>
      </c>
      <c r="I8" s="16">
        <f>'[1]Podklady QZ'!I218</f>
        <v>110.27395900000002</v>
      </c>
      <c r="J8" s="218">
        <f>'[1]Podklady QZ'!J218</f>
        <v>82.296942999999999</v>
      </c>
      <c r="K8" s="319">
        <f>'[1]Podklady QZ'!K218</f>
        <v>0</v>
      </c>
      <c r="L8" s="317">
        <f>'[1]Podklady QZ'!L218</f>
        <v>0</v>
      </c>
      <c r="M8" s="320">
        <f>'[1]Podklady QZ'!M218</f>
        <v>0</v>
      </c>
      <c r="N8" s="41">
        <f t="shared" si="4"/>
        <v>1121.288188</v>
      </c>
      <c r="P8" s="252"/>
      <c r="Q8" s="252"/>
    </row>
    <row r="9" spans="1:17" x14ac:dyDescent="0.2">
      <c r="A9" s="48" t="s">
        <v>1</v>
      </c>
      <c r="B9" s="208">
        <f>'[1]Podklady QZ'!B219</f>
        <v>92.536997999999997</v>
      </c>
      <c r="C9" s="16">
        <f>'[1]Podklady QZ'!C219</f>
        <v>102.87135400000001</v>
      </c>
      <c r="D9" s="218">
        <f>'[1]Podklady QZ'!D219</f>
        <v>97.608112000000006</v>
      </c>
      <c r="E9" s="351">
        <f>'[1]Podklady QZ'!E219</f>
        <v>29.969055000000001</v>
      </c>
      <c r="F9" s="16">
        <f>'[1]Podklady QZ'!F219</f>
        <v>11.687723999999999</v>
      </c>
      <c r="G9" s="6">
        <f>'[1]Podklady QZ'!G219</f>
        <v>8.5604019999999998</v>
      </c>
      <c r="H9" s="208">
        <f>'[1]Podklady QZ'!H219</f>
        <v>6.3556749999999997</v>
      </c>
      <c r="I9" s="16">
        <f>'[1]Podklady QZ'!I219</f>
        <v>7.748138</v>
      </c>
      <c r="J9" s="218">
        <f>'[1]Podklady QZ'!J219</f>
        <v>9.9299779999999984</v>
      </c>
      <c r="K9" s="319">
        <f>'[1]Podklady QZ'!K219</f>
        <v>0</v>
      </c>
      <c r="L9" s="317">
        <f>'[1]Podklady QZ'!L219</f>
        <v>0</v>
      </c>
      <c r="M9" s="320">
        <f>'[1]Podklady QZ'!M219</f>
        <v>0</v>
      </c>
      <c r="N9" s="41">
        <f t="shared" si="4"/>
        <v>367.26743600000009</v>
      </c>
      <c r="P9" s="252"/>
      <c r="Q9" s="252"/>
    </row>
    <row r="10" spans="1:17" x14ac:dyDescent="0.2">
      <c r="A10" s="48" t="s">
        <v>2</v>
      </c>
      <c r="B10" s="208">
        <f>'[1]Podklady QZ'!B220</f>
        <v>45.183922999999986</v>
      </c>
      <c r="C10" s="16">
        <f>'[1]Podklady QZ'!C220</f>
        <v>50.378723999999991</v>
      </c>
      <c r="D10" s="218">
        <f>'[1]Podklady QZ'!D220</f>
        <v>47.730316000000023</v>
      </c>
      <c r="E10" s="351">
        <f>'[1]Podklady QZ'!E220</f>
        <v>17.715539000000003</v>
      </c>
      <c r="F10" s="16">
        <f>'[1]Podklady QZ'!F220</f>
        <v>16.780303000000004</v>
      </c>
      <c r="G10" s="6">
        <f>'[1]Podklady QZ'!G220</f>
        <v>7.711964</v>
      </c>
      <c r="H10" s="208">
        <f>'[1]Podklady QZ'!H220</f>
        <v>8.130827</v>
      </c>
      <c r="I10" s="16">
        <f>'[1]Podklady QZ'!I220</f>
        <v>18.649821999999997</v>
      </c>
      <c r="J10" s="218">
        <f>'[1]Podklady QZ'!J220</f>
        <v>11.993454</v>
      </c>
      <c r="K10" s="319">
        <f>'[1]Podklady QZ'!K220</f>
        <v>0</v>
      </c>
      <c r="L10" s="317">
        <f>'[1]Podklady QZ'!L220</f>
        <v>0</v>
      </c>
      <c r="M10" s="320">
        <f>'[1]Podklady QZ'!M220</f>
        <v>0</v>
      </c>
      <c r="N10" s="41">
        <f t="shared" si="4"/>
        <v>224.27487200000002</v>
      </c>
      <c r="P10" s="252"/>
      <c r="Q10" s="252"/>
    </row>
    <row r="11" spans="1:17" x14ac:dyDescent="0.2">
      <c r="A11" s="48" t="s">
        <v>6</v>
      </c>
      <c r="B11" s="208">
        <f>'[1]Podklady QZ'!B221</f>
        <v>24.137052000000008</v>
      </c>
      <c r="C11" s="16">
        <f>'[1]Podklady QZ'!C221</f>
        <v>26.355040999999996</v>
      </c>
      <c r="D11" s="218">
        <f>'[1]Podklady QZ'!D221</f>
        <v>28.331388999999994</v>
      </c>
      <c r="E11" s="351">
        <f>'[1]Podklady QZ'!E221</f>
        <v>15.086827</v>
      </c>
      <c r="F11" s="16">
        <f>'[1]Podklady QZ'!F221</f>
        <v>11.057236999999999</v>
      </c>
      <c r="G11" s="6">
        <f>'[1]Podklady QZ'!G221</f>
        <v>8.5862660000000002</v>
      </c>
      <c r="H11" s="208">
        <f>'[1]Podklady QZ'!H221</f>
        <v>8.4710670000000032</v>
      </c>
      <c r="I11" s="16">
        <f>'[1]Podklady QZ'!I221</f>
        <v>8.328850000000001</v>
      </c>
      <c r="J11" s="218">
        <f>'[1]Podklady QZ'!J221</f>
        <v>10.882980999999999</v>
      </c>
      <c r="K11" s="319">
        <f>'[1]Podklady QZ'!K221</f>
        <v>0</v>
      </c>
      <c r="L11" s="317">
        <f>'[1]Podklady QZ'!L221</f>
        <v>0</v>
      </c>
      <c r="M11" s="320">
        <f>'[1]Podklady QZ'!M221</f>
        <v>0</v>
      </c>
      <c r="N11" s="41">
        <f t="shared" si="4"/>
        <v>141.23670999999999</v>
      </c>
      <c r="P11" s="252"/>
      <c r="Q11" s="252"/>
    </row>
    <row r="12" spans="1:17" x14ac:dyDescent="0.2">
      <c r="A12" s="48" t="s">
        <v>28</v>
      </c>
      <c r="B12" s="208">
        <f>'[1]Podklady QZ'!B222</f>
        <v>3864.0702500000002</v>
      </c>
      <c r="C12" s="16">
        <f>'[1]Podklady QZ'!C222</f>
        <v>4084.3045269999993</v>
      </c>
      <c r="D12" s="218">
        <f>'[1]Podklady QZ'!D222</f>
        <v>3883.7049429999988</v>
      </c>
      <c r="E12" s="351">
        <f>'[1]Podklady QZ'!E222</f>
        <v>1486.5187739999994</v>
      </c>
      <c r="F12" s="16">
        <f>'[1]Podklady QZ'!F222</f>
        <v>845.24297200000012</v>
      </c>
      <c r="G12" s="6">
        <f>'[1]Podklady QZ'!G222</f>
        <v>695.50328300000069</v>
      </c>
      <c r="H12" s="208">
        <f>'[1]Podklady QZ'!H222</f>
        <v>619.95682299999999</v>
      </c>
      <c r="I12" s="16">
        <f>'[1]Podklady QZ'!I222</f>
        <v>574.42062900000008</v>
      </c>
      <c r="J12" s="218">
        <f>'[1]Podklady QZ'!J222</f>
        <v>860.34569099999987</v>
      </c>
      <c r="K12" s="319">
        <f>'[1]Podklady QZ'!K222</f>
        <v>0</v>
      </c>
      <c r="L12" s="317">
        <f>'[1]Podklady QZ'!L222</f>
        <v>0</v>
      </c>
      <c r="M12" s="320">
        <f>'[1]Podklady QZ'!M222</f>
        <v>0</v>
      </c>
      <c r="N12" s="41">
        <f t="shared" si="4"/>
        <v>16914.067891999999</v>
      </c>
      <c r="P12" s="252"/>
      <c r="Q12" s="252"/>
    </row>
    <row r="13" spans="1:17" x14ac:dyDescent="0.2">
      <c r="A13" s="48" t="s">
        <v>5</v>
      </c>
      <c r="B13" s="208">
        <f>'[1]Podklady QZ'!B223</f>
        <v>2139.0818939999976</v>
      </c>
      <c r="C13" s="16">
        <f>'[1]Podklady QZ'!C223</f>
        <v>2295.4821369999991</v>
      </c>
      <c r="D13" s="218">
        <f>'[1]Podklady QZ'!D223</f>
        <v>2206.6177099999986</v>
      </c>
      <c r="E13" s="351">
        <f>'[1]Podklady QZ'!E223</f>
        <v>810.22285599999964</v>
      </c>
      <c r="F13" s="16">
        <f>'[1]Podklady QZ'!F223</f>
        <v>448.79183300000045</v>
      </c>
      <c r="G13" s="6">
        <f>'[1]Podklady QZ'!G223</f>
        <v>371.09309400000001</v>
      </c>
      <c r="H13" s="208">
        <f>'[1]Podklady QZ'!H223</f>
        <v>310.36540499999995</v>
      </c>
      <c r="I13" s="16">
        <f>'[1]Podklady QZ'!I223</f>
        <v>296.93726000000004</v>
      </c>
      <c r="J13" s="218">
        <f>'[1]Podklady QZ'!J223</f>
        <v>450.70896600000015</v>
      </c>
      <c r="K13" s="319">
        <f>'[1]Podklady QZ'!K223</f>
        <v>0</v>
      </c>
      <c r="L13" s="317">
        <f>'[1]Podklady QZ'!L223</f>
        <v>0</v>
      </c>
      <c r="M13" s="320">
        <f>'[1]Podklady QZ'!M223</f>
        <v>0</v>
      </c>
      <c r="N13" s="41">
        <f t="shared" ref="N13:N14" si="5">SUM(B13:M13)</f>
        <v>9329.3011549999956</v>
      </c>
      <c r="P13" s="252"/>
      <c r="Q13" s="252"/>
    </row>
    <row r="14" spans="1:17" ht="12.75" thickBot="1" x14ac:dyDescent="0.25">
      <c r="A14" s="38" t="s">
        <v>3</v>
      </c>
      <c r="B14" s="224">
        <f>'[1]Podklady QZ'!B224</f>
        <v>232.37106500000007</v>
      </c>
      <c r="C14" s="7">
        <f>'[1]Podklady QZ'!C224</f>
        <v>250.390443</v>
      </c>
      <c r="D14" s="242">
        <f>'[1]Podklady QZ'!D224</f>
        <v>234.60077499999997</v>
      </c>
      <c r="E14" s="7">
        <f>'[1]Podklady QZ'!E224</f>
        <v>85.896024999999995</v>
      </c>
      <c r="F14" s="7">
        <f>'[1]Podklady QZ'!F224</f>
        <v>47.744279999999989</v>
      </c>
      <c r="G14" s="7">
        <f>'[1]Podklady QZ'!G224</f>
        <v>42.342589999999994</v>
      </c>
      <c r="H14" s="224">
        <f>'[1]Podklady QZ'!H224</f>
        <v>23.283054</v>
      </c>
      <c r="I14" s="7">
        <f>'[1]Podklady QZ'!I224</f>
        <v>22.256091999999992</v>
      </c>
      <c r="J14" s="242">
        <f>'[1]Podklady QZ'!J224</f>
        <v>42.162153999999987</v>
      </c>
      <c r="K14" s="330">
        <f>'[1]Podklady QZ'!K224</f>
        <v>0</v>
      </c>
      <c r="L14" s="329">
        <f>'[1]Podklady QZ'!L224</f>
        <v>0</v>
      </c>
      <c r="M14" s="331">
        <f>'[1]Podklady QZ'!M224</f>
        <v>0</v>
      </c>
      <c r="N14" s="42">
        <f t="shared" si="5"/>
        <v>981.04647799999998</v>
      </c>
      <c r="P14" s="252"/>
      <c r="Q14" s="252"/>
    </row>
    <row r="15" spans="1:17" x14ac:dyDescent="0.2">
      <c r="A15" s="248" t="s">
        <v>266</v>
      </c>
      <c r="N15" s="4" t="s">
        <v>87</v>
      </c>
    </row>
    <row r="16" spans="1:17" x14ac:dyDescent="0.2">
      <c r="B16" s="14"/>
    </row>
    <row r="17" spans="2:2" x14ac:dyDescent="0.2">
      <c r="B17" s="14"/>
    </row>
    <row r="18" spans="2:2" x14ac:dyDescent="0.2">
      <c r="B18" s="14"/>
    </row>
    <row r="19" spans="2:2" x14ac:dyDescent="0.2">
      <c r="B19" s="14"/>
    </row>
    <row r="20" spans="2:2" x14ac:dyDescent="0.2">
      <c r="B20" s="14"/>
    </row>
    <row r="21" spans="2:2" x14ac:dyDescent="0.2">
      <c r="B21" s="14"/>
    </row>
    <row r="22" spans="2:2" x14ac:dyDescent="0.2">
      <c r="B22" s="14"/>
    </row>
    <row r="23" spans="2:2" x14ac:dyDescent="0.2">
      <c r="B23" s="14"/>
    </row>
    <row r="24" spans="2:2" x14ac:dyDescent="0.2">
      <c r="B24" s="14"/>
    </row>
    <row r="25" spans="2:2" x14ac:dyDescent="0.2">
      <c r="B25" s="14"/>
    </row>
    <row r="26" spans="2:2" x14ac:dyDescent="0.2">
      <c r="B26" s="14"/>
    </row>
    <row r="27" spans="2:2" x14ac:dyDescent="0.2">
      <c r="B27" s="14"/>
    </row>
    <row r="28" spans="2:2" x14ac:dyDescent="0.2">
      <c r="B28" s="14"/>
    </row>
    <row r="29" spans="2:2" x14ac:dyDescent="0.2">
      <c r="B29" s="14"/>
    </row>
  </sheetData>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19"/>
  <sheetViews>
    <sheetView showGridLines="0" zoomScaleNormal="100" workbookViewId="0">
      <selection activeCell="N20" sqref="N20"/>
    </sheetView>
  </sheetViews>
  <sheetFormatPr defaultRowHeight="12" x14ac:dyDescent="0.2"/>
  <cols>
    <col min="1" max="1" width="28.28515625" style="13" customWidth="1"/>
    <col min="2" max="7" width="12" style="13" customWidth="1"/>
    <col min="8" max="8" width="16.5703125" style="13" customWidth="1"/>
    <col min="9" max="9" width="12" style="13" customWidth="1"/>
    <col min="10" max="10" width="15.28515625" style="13" customWidth="1"/>
    <col min="11" max="11" width="9.140625" style="13" bestFit="1" customWidth="1"/>
    <col min="12" max="13" width="9.140625" style="13" customWidth="1"/>
    <col min="14" max="14" width="10.5703125" style="13" customWidth="1"/>
    <col min="15" max="15" width="12.7109375" style="13" customWidth="1"/>
    <col min="16" max="16384" width="9.140625" style="13"/>
  </cols>
  <sheetData>
    <row r="1" spans="1:10" ht="18.75" x14ac:dyDescent="0.3">
      <c r="A1" s="21" t="s">
        <v>200</v>
      </c>
      <c r="B1" s="9"/>
      <c r="J1" s="113" t="str">
        <f>Obsah!$A$1</f>
        <v>III. čtvrtletí 2018</v>
      </c>
    </row>
    <row r="2" spans="1:10" ht="7.5" customHeight="1" x14ac:dyDescent="0.2">
      <c r="A2" s="9"/>
      <c r="B2" s="416"/>
      <c r="C2" s="416"/>
      <c r="D2" s="416"/>
      <c r="E2" s="416"/>
      <c r="F2" s="416"/>
      <c r="G2" s="416"/>
      <c r="H2" s="416"/>
      <c r="I2" s="416"/>
      <c r="J2" s="416"/>
    </row>
    <row r="3" spans="1:10" ht="24" x14ac:dyDescent="0.2">
      <c r="A3" s="249"/>
      <c r="B3" s="23" t="s">
        <v>29</v>
      </c>
      <c r="C3" s="23" t="s">
        <v>0</v>
      </c>
      <c r="D3" s="23" t="s">
        <v>1</v>
      </c>
      <c r="E3" s="23" t="s">
        <v>2</v>
      </c>
      <c r="F3" s="23" t="s">
        <v>6</v>
      </c>
      <c r="G3" s="23" t="s">
        <v>28</v>
      </c>
      <c r="H3" s="23" t="s">
        <v>5</v>
      </c>
      <c r="I3" s="23" t="s">
        <v>3</v>
      </c>
      <c r="J3" s="23" t="s">
        <v>4</v>
      </c>
    </row>
    <row r="4" spans="1:10" ht="12" customHeight="1" x14ac:dyDescent="0.2">
      <c r="A4" s="77" t="s">
        <v>262</v>
      </c>
      <c r="B4" s="67">
        <f>SUM(B5:B18)</f>
        <v>3361.4632110000002</v>
      </c>
      <c r="C4" s="67">
        <f t="shared" ref="C4:I4" si="0">SUM(C5:C18)</f>
        <v>257.68856800000003</v>
      </c>
      <c r="D4" s="67">
        <f t="shared" si="0"/>
        <v>24.033791000000004</v>
      </c>
      <c r="E4" s="67">
        <f t="shared" si="0"/>
        <v>38.774102999999997</v>
      </c>
      <c r="F4" s="67">
        <f t="shared" si="0"/>
        <v>27.682898000000002</v>
      </c>
      <c r="G4" s="67">
        <f t="shared" si="0"/>
        <v>2054.7231430000002</v>
      </c>
      <c r="H4" s="67">
        <f t="shared" si="0"/>
        <v>1058.0116309999999</v>
      </c>
      <c r="I4" s="67">
        <f t="shared" si="0"/>
        <v>87.701299999999989</v>
      </c>
      <c r="J4" s="67">
        <f t="shared" ref="J4" si="1">SUM(B4:I4)</f>
        <v>6910.0786450000005</v>
      </c>
    </row>
    <row r="5" spans="1:10" x14ac:dyDescent="0.2">
      <c r="A5" s="28" t="s">
        <v>218</v>
      </c>
      <c r="B5" s="10">
        <f>'[1]Podklady QZ'!B240</f>
        <v>22.602387</v>
      </c>
      <c r="C5" s="10">
        <f>'[1]Podklady QZ'!C240</f>
        <v>1.192985</v>
      </c>
      <c r="D5" s="10">
        <f>'[1]Podklady QZ'!D240</f>
        <v>12.516943999999999</v>
      </c>
      <c r="E5" s="10">
        <f>'[1]Podklady QZ'!E240</f>
        <v>2.6666080000000001</v>
      </c>
      <c r="F5" s="10">
        <f>'[1]Podklady QZ'!F240</f>
        <v>0.23563000000000001</v>
      </c>
      <c r="G5" s="10">
        <f>'[1]Podklady QZ'!G240</f>
        <v>558.65401600000007</v>
      </c>
      <c r="H5" s="10">
        <f>'[1]Podklady QZ'!H240</f>
        <v>258.39344499999999</v>
      </c>
      <c r="I5" s="10">
        <f>'[1]Podklady QZ'!I240</f>
        <v>6.743906</v>
      </c>
      <c r="J5" s="14">
        <f t="shared" ref="J5:J18" si="2">SUM(B5:I5)</f>
        <v>863.00592100000006</v>
      </c>
    </row>
    <row r="6" spans="1:10" x14ac:dyDescent="0.2">
      <c r="A6" s="29" t="s">
        <v>121</v>
      </c>
      <c r="B6" s="11">
        <f>'[1]Podklady QZ'!B231</f>
        <v>166.18836400000001</v>
      </c>
      <c r="C6" s="11">
        <f>'[1]Podklady QZ'!C231</f>
        <v>2.2826</v>
      </c>
      <c r="D6" s="11">
        <f>'[1]Podklady QZ'!D231</f>
        <v>0.6741950000000001</v>
      </c>
      <c r="E6" s="11">
        <f>'[1]Podklady QZ'!E231</f>
        <v>0.44683900000000004</v>
      </c>
      <c r="F6" s="11">
        <f>'[1]Podklady QZ'!F231</f>
        <v>1.7071999999999998</v>
      </c>
      <c r="G6" s="11">
        <f>'[1]Podklady QZ'!G231</f>
        <v>151.25629599999994</v>
      </c>
      <c r="H6" s="11">
        <f>'[1]Podklady QZ'!H231</f>
        <v>152.06269100000003</v>
      </c>
      <c r="I6" s="11">
        <f>'[1]Podklady QZ'!I231</f>
        <v>7.7372319999999979</v>
      </c>
      <c r="J6" s="6">
        <f t="shared" si="2"/>
        <v>482.35541699999999</v>
      </c>
    </row>
    <row r="7" spans="1:10" x14ac:dyDescent="0.2">
      <c r="A7" s="29" t="s">
        <v>122</v>
      </c>
      <c r="B7" s="11">
        <f>'[1]Podklady QZ'!B232</f>
        <v>36.882604000000001</v>
      </c>
      <c r="C7" s="11">
        <f>'[1]Podklady QZ'!C232</f>
        <v>0.65833000000000008</v>
      </c>
      <c r="D7" s="11">
        <f>'[1]Podklady QZ'!D232</f>
        <v>0</v>
      </c>
      <c r="E7" s="11">
        <f>'[1]Podklady QZ'!E232</f>
        <v>0</v>
      </c>
      <c r="F7" s="11">
        <f>'[1]Podklady QZ'!F232</f>
        <v>1.9370000000000001</v>
      </c>
      <c r="G7" s="11">
        <f>'[1]Podklady QZ'!G232</f>
        <v>229.30290899999997</v>
      </c>
      <c r="H7" s="11">
        <f>'[1]Podklady QZ'!H232</f>
        <v>47.02281399999999</v>
      </c>
      <c r="I7" s="11">
        <f>'[1]Podklady QZ'!I232</f>
        <v>39.988695000000007</v>
      </c>
      <c r="J7" s="6">
        <f t="shared" si="2"/>
        <v>355.79235199999994</v>
      </c>
    </row>
    <row r="8" spans="1:10" x14ac:dyDescent="0.2">
      <c r="A8" s="29" t="s">
        <v>123</v>
      </c>
      <c r="B8" s="11">
        <f>'[1]Podklady QZ'!B233</f>
        <v>7.6310200000000004</v>
      </c>
      <c r="C8" s="11">
        <f>'[1]Podklady QZ'!C233</f>
        <v>24.549620000000001</v>
      </c>
      <c r="D8" s="11">
        <f>'[1]Podklady QZ'!D233</f>
        <v>1.2551649999999999</v>
      </c>
      <c r="E8" s="11">
        <f>'[1]Podklady QZ'!E233</f>
        <v>1.17187</v>
      </c>
      <c r="F8" s="11">
        <f>'[1]Podklady QZ'!F233</f>
        <v>1.33999</v>
      </c>
      <c r="G8" s="11">
        <f>'[1]Podklady QZ'!G233</f>
        <v>96.627748000000025</v>
      </c>
      <c r="H8" s="11">
        <f>'[1]Podklady QZ'!H233</f>
        <v>57.706692000000004</v>
      </c>
      <c r="I8" s="11">
        <f>'[1]Podklady QZ'!I233</f>
        <v>14.219290000000001</v>
      </c>
      <c r="J8" s="6">
        <f t="shared" si="2"/>
        <v>204.50139500000003</v>
      </c>
    </row>
    <row r="9" spans="1:10" x14ac:dyDescent="0.2">
      <c r="A9" s="29" t="s">
        <v>217</v>
      </c>
      <c r="B9" s="11">
        <f>'[1]Podklady QZ'!B243</f>
        <v>4.5705069999999983</v>
      </c>
      <c r="C9" s="11">
        <f>'[1]Podklady QZ'!C243</f>
        <v>4.2029700000000005</v>
      </c>
      <c r="D9" s="11">
        <f>'[1]Podklady QZ'!D243</f>
        <v>4.7660000000000001E-2</v>
      </c>
      <c r="E9" s="11">
        <f>'[1]Podklady QZ'!E243</f>
        <v>8.6999999999999994E-2</v>
      </c>
      <c r="F9" s="11">
        <f>'[1]Podklady QZ'!F243</f>
        <v>1.7552940000000001</v>
      </c>
      <c r="G9" s="11">
        <f>'[1]Podklady QZ'!G243</f>
        <v>51.249704000000023</v>
      </c>
      <c r="H9" s="11">
        <f>'[1]Podklady QZ'!H243</f>
        <v>15.188115</v>
      </c>
      <c r="I9" s="11">
        <f>'[1]Podklady QZ'!I243</f>
        <v>6.9999999999999999E-4</v>
      </c>
      <c r="J9" s="6">
        <f t="shared" si="2"/>
        <v>77.101950000000016</v>
      </c>
    </row>
    <row r="10" spans="1:10" x14ac:dyDescent="0.2">
      <c r="A10" s="29" t="s">
        <v>124</v>
      </c>
      <c r="B10" s="11">
        <f>'[1]Podklady QZ'!B234</f>
        <v>106.27224699999998</v>
      </c>
      <c r="C10" s="11">
        <f>'[1]Podklady QZ'!C234</f>
        <v>1.5696699999999999</v>
      </c>
      <c r="D10" s="11">
        <f>'[1]Podklady QZ'!D234</f>
        <v>0.25269999999999998</v>
      </c>
      <c r="E10" s="11">
        <f>'[1]Podklady QZ'!E234</f>
        <v>4.5999999999999999E-2</v>
      </c>
      <c r="F10" s="11">
        <f>'[1]Podklady QZ'!F234</f>
        <v>0</v>
      </c>
      <c r="G10" s="11">
        <f>'[1]Podklady QZ'!G234</f>
        <v>49.477290000000004</v>
      </c>
      <c r="H10" s="11">
        <f>'[1]Podklady QZ'!H234</f>
        <v>22.765713000000009</v>
      </c>
      <c r="I10" s="11">
        <f>'[1]Podklady QZ'!I234</f>
        <v>1.9277359999999999</v>
      </c>
      <c r="J10" s="6">
        <f t="shared" si="2"/>
        <v>182.31135600000002</v>
      </c>
    </row>
    <row r="11" spans="1:10" x14ac:dyDescent="0.2">
      <c r="A11" s="29" t="s">
        <v>125</v>
      </c>
      <c r="B11" s="11">
        <f>'[1]Podklady QZ'!B235</f>
        <v>12.086746</v>
      </c>
      <c r="C11" s="11">
        <f>'[1]Podklady QZ'!C235</f>
        <v>0.255</v>
      </c>
      <c r="D11" s="11">
        <f>'[1]Podklady QZ'!D235</f>
        <v>3.9E-2</v>
      </c>
      <c r="E11" s="11">
        <f>'[1]Podklady QZ'!E235</f>
        <v>0</v>
      </c>
      <c r="F11" s="11">
        <f>'[1]Podklady QZ'!F235</f>
        <v>3.0305699999999995</v>
      </c>
      <c r="G11" s="11">
        <f>'[1]Podklady QZ'!G235</f>
        <v>85.540091000000018</v>
      </c>
      <c r="H11" s="11">
        <f>'[1]Podklady QZ'!H235</f>
        <v>33.42194099999999</v>
      </c>
      <c r="I11" s="11">
        <f>'[1]Podklady QZ'!I235</f>
        <v>0.63712999999999997</v>
      </c>
      <c r="J11" s="6">
        <f t="shared" si="2"/>
        <v>135.01047800000003</v>
      </c>
    </row>
    <row r="12" spans="1:10" x14ac:dyDescent="0.2">
      <c r="A12" s="29" t="s">
        <v>126</v>
      </c>
      <c r="B12" s="11">
        <f>'[1]Podklady QZ'!B236</f>
        <v>816.08460700000012</v>
      </c>
      <c r="C12" s="11">
        <f>'[1]Podklady QZ'!C236</f>
        <v>110.172513</v>
      </c>
      <c r="D12" s="11">
        <f>'[1]Podklady QZ'!D236</f>
        <v>0.48290699999999998</v>
      </c>
      <c r="E12" s="11">
        <f>'[1]Podklady QZ'!E236</f>
        <v>6.7260409999999995</v>
      </c>
      <c r="F12" s="11">
        <f>'[1]Podklady QZ'!F236</f>
        <v>0.02</v>
      </c>
      <c r="G12" s="11">
        <f>'[1]Podklady QZ'!G236</f>
        <v>286.35724099999993</v>
      </c>
      <c r="H12" s="11">
        <f>'[1]Podklady QZ'!H236</f>
        <v>148.29146899999995</v>
      </c>
      <c r="I12" s="11">
        <f>'[1]Podklady QZ'!I236</f>
        <v>1.942598</v>
      </c>
      <c r="J12" s="6">
        <f t="shared" si="2"/>
        <v>1370.077376</v>
      </c>
    </row>
    <row r="13" spans="1:10" x14ac:dyDescent="0.2">
      <c r="A13" s="29" t="s">
        <v>127</v>
      </c>
      <c r="B13" s="11">
        <f>'[1]Podklady QZ'!B237</f>
        <v>60.188941999999997</v>
      </c>
      <c r="C13" s="11">
        <f>'[1]Podklady QZ'!C237</f>
        <v>0</v>
      </c>
      <c r="D13" s="11">
        <f>'[1]Podklady QZ'!D237</f>
        <v>7.8000000000000005E-3</v>
      </c>
      <c r="E13" s="11">
        <f>'[1]Podklady QZ'!E237</f>
        <v>0.3342</v>
      </c>
      <c r="F13" s="11">
        <f>'[1]Podklady QZ'!F237</f>
        <v>0.78193400000000002</v>
      </c>
      <c r="G13" s="11">
        <f>'[1]Podklady QZ'!G237</f>
        <v>83.748886999999996</v>
      </c>
      <c r="H13" s="11">
        <f>'[1]Podklady QZ'!H237</f>
        <v>98.80464099999999</v>
      </c>
      <c r="I13" s="11">
        <f>'[1]Podklady QZ'!I237</f>
        <v>3.2798440000000002</v>
      </c>
      <c r="J13" s="6">
        <f t="shared" si="2"/>
        <v>247.14624799999999</v>
      </c>
    </row>
    <row r="14" spans="1:10" x14ac:dyDescent="0.2">
      <c r="A14" s="29" t="s">
        <v>128</v>
      </c>
      <c r="B14" s="11">
        <f>'[1]Podklady QZ'!B238</f>
        <v>32.677073000000007</v>
      </c>
      <c r="C14" s="11">
        <f>'[1]Podklady QZ'!C238</f>
        <v>0.26269999999999999</v>
      </c>
      <c r="D14" s="11">
        <f>'[1]Podklady QZ'!D238</f>
        <v>2.2010000000000001</v>
      </c>
      <c r="E14" s="11">
        <f>'[1]Podklady QZ'!E238</f>
        <v>0.99057799999999996</v>
      </c>
      <c r="F14" s="11">
        <f>'[1]Podklady QZ'!F238</f>
        <v>3.67876</v>
      </c>
      <c r="G14" s="11">
        <f>'[1]Podklady QZ'!G238</f>
        <v>93.198838000000023</v>
      </c>
      <c r="H14" s="11">
        <f>'[1]Podklady QZ'!H238</f>
        <v>47.608704999999993</v>
      </c>
      <c r="I14" s="11">
        <f>'[1]Podklady QZ'!I238</f>
        <v>7.5248860000000004</v>
      </c>
      <c r="J14" s="6">
        <f t="shared" si="2"/>
        <v>188.14254000000003</v>
      </c>
    </row>
    <row r="15" spans="1:10" x14ac:dyDescent="0.2">
      <c r="A15" s="29" t="s">
        <v>129</v>
      </c>
      <c r="B15" s="11">
        <f>'[1]Podklady QZ'!B239</f>
        <v>21.74268</v>
      </c>
      <c r="C15" s="11">
        <f>'[1]Podklady QZ'!C239</f>
        <v>5.0759999999999996</v>
      </c>
      <c r="D15" s="11">
        <f>'[1]Podklady QZ'!D239</f>
        <v>0.35102999999999995</v>
      </c>
      <c r="E15" s="11">
        <f>'[1]Podklady QZ'!E239</f>
        <v>0.10330000000000002</v>
      </c>
      <c r="F15" s="11">
        <f>'[1]Podklady QZ'!F239</f>
        <v>3.7039</v>
      </c>
      <c r="G15" s="11">
        <f>'[1]Podklady QZ'!G239</f>
        <v>139.70767999999998</v>
      </c>
      <c r="H15" s="11">
        <f>'[1]Podklady QZ'!H239</f>
        <v>72.762294999999995</v>
      </c>
      <c r="I15" s="11">
        <f>'[1]Podklady QZ'!I239</f>
        <v>0.25415199999999999</v>
      </c>
      <c r="J15" s="6">
        <f t="shared" si="2"/>
        <v>243.70103699999999</v>
      </c>
    </row>
    <row r="16" spans="1:10" x14ac:dyDescent="0.2">
      <c r="A16" s="29" t="s">
        <v>130</v>
      </c>
      <c r="B16" s="11">
        <f>'[1]Podklady QZ'!B241</f>
        <v>1130.643073</v>
      </c>
      <c r="C16" s="11">
        <f>'[1]Podklady QZ'!C241</f>
        <v>21.413080000000001</v>
      </c>
      <c r="D16" s="11">
        <f>'[1]Podklady QZ'!D241</f>
        <v>0.94393000000000005</v>
      </c>
      <c r="E16" s="11">
        <f>'[1]Podklady QZ'!E241</f>
        <v>25.69839</v>
      </c>
      <c r="F16" s="11">
        <f>'[1]Podklady QZ'!F241</f>
        <v>2.9079400000000004</v>
      </c>
      <c r="G16" s="11">
        <f>'[1]Podklady QZ'!G241</f>
        <v>73.83878799999998</v>
      </c>
      <c r="H16" s="11">
        <f>'[1]Podklady QZ'!H241</f>
        <v>45.841251000000007</v>
      </c>
      <c r="I16" s="11">
        <f>'[1]Podklady QZ'!I241</f>
        <v>0.98338000000000003</v>
      </c>
      <c r="J16" s="6">
        <f t="shared" si="2"/>
        <v>1302.269832</v>
      </c>
    </row>
    <row r="17" spans="1:10" x14ac:dyDescent="0.2">
      <c r="A17" s="29" t="s">
        <v>131</v>
      </c>
      <c r="B17" s="11">
        <f>'[1]Podklady QZ'!B242</f>
        <v>642.22473300000001</v>
      </c>
      <c r="C17" s="11">
        <f>'[1]Podklady QZ'!C242</f>
        <v>80.751900000000006</v>
      </c>
      <c r="D17" s="11">
        <f>'[1]Podklady QZ'!D242</f>
        <v>4.5530200000000001</v>
      </c>
      <c r="E17" s="11">
        <f>'[1]Podklady QZ'!E242</f>
        <v>1.4626999999999999E-2</v>
      </c>
      <c r="F17" s="11">
        <f>'[1]Podklady QZ'!F242</f>
        <v>4.6366000000000005</v>
      </c>
      <c r="G17" s="11">
        <f>'[1]Podklady QZ'!G242</f>
        <v>73.027642999999998</v>
      </c>
      <c r="H17" s="11">
        <f>'[1]Podklady QZ'!H242</f>
        <v>26.374582</v>
      </c>
      <c r="I17" s="11">
        <f>'[1]Podklady QZ'!I242</f>
        <v>2.3823020000000001</v>
      </c>
      <c r="J17" s="6">
        <f t="shared" si="2"/>
        <v>833.96540700000003</v>
      </c>
    </row>
    <row r="18" spans="1:10" ht="12.75" thickBot="1" x14ac:dyDescent="0.25">
      <c r="A18" s="38" t="s">
        <v>132</v>
      </c>
      <c r="B18" s="12">
        <f>'[1]Podklady QZ'!B244</f>
        <v>301.668228</v>
      </c>
      <c r="C18" s="12">
        <f>'[1]Podklady QZ'!C244</f>
        <v>5.3011999999999997</v>
      </c>
      <c r="D18" s="12">
        <f>'[1]Podklady QZ'!D244</f>
        <v>0.70844000000000007</v>
      </c>
      <c r="E18" s="12">
        <f>'[1]Podklady QZ'!E244</f>
        <v>0.48865000000000003</v>
      </c>
      <c r="F18" s="12">
        <f>'[1]Podklady QZ'!F244</f>
        <v>1.94808</v>
      </c>
      <c r="G18" s="12">
        <f>'[1]Podklady QZ'!G244</f>
        <v>82.736011999999988</v>
      </c>
      <c r="H18" s="12">
        <f>'[1]Podklady QZ'!H244</f>
        <v>31.767277</v>
      </c>
      <c r="I18" s="12">
        <f>'[1]Podklady QZ'!I244</f>
        <v>7.9448999999999992E-2</v>
      </c>
      <c r="J18" s="7">
        <f t="shared" si="2"/>
        <v>424.69733599999995</v>
      </c>
    </row>
    <row r="19" spans="1:10" x14ac:dyDescent="0.2">
      <c r="A19" s="248" t="s">
        <v>266</v>
      </c>
      <c r="J19" s="4" t="s">
        <v>87</v>
      </c>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B6" sqref="B6"/>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237</v>
      </c>
      <c r="I1" s="113" t="str">
        <f>Obsah!$A$1</f>
        <v>III. čtvrtletí 2018</v>
      </c>
    </row>
    <row r="2" spans="1:15" ht="18.75" x14ac:dyDescent="0.3">
      <c r="A2" s="167"/>
      <c r="B2" s="181" t="str">
        <f>+B4</f>
        <v>Červenec</v>
      </c>
      <c r="C2" s="181" t="str">
        <f>+D4</f>
        <v>Srpen</v>
      </c>
      <c r="D2" s="181" t="str">
        <f>+F4</f>
        <v>Září</v>
      </c>
      <c r="I2" s="335"/>
    </row>
    <row r="3" spans="1:15" ht="7.5" customHeight="1" x14ac:dyDescent="0.2"/>
    <row r="4" spans="1:15" x14ac:dyDescent="0.2">
      <c r="A4" s="26"/>
      <c r="B4" s="417" t="str">
        <f>'[1]Podklady QZ'!B250:C250</f>
        <v>Červenec</v>
      </c>
      <c r="C4" s="419"/>
      <c r="D4" s="417" t="str">
        <f>'[1]Podklady QZ'!D250:E250</f>
        <v>Srpen</v>
      </c>
      <c r="E4" s="419"/>
      <c r="F4" s="417" t="str">
        <f>'[1]Podklady QZ'!F250:G250</f>
        <v>Září</v>
      </c>
      <c r="G4" s="418"/>
      <c r="H4" s="417" t="s">
        <v>7</v>
      </c>
      <c r="I4" s="418"/>
      <c r="M4" s="39"/>
      <c r="N4" s="91"/>
    </row>
    <row r="5" spans="1:15" x14ac:dyDescent="0.2">
      <c r="A5" s="24"/>
      <c r="B5" s="61" t="s">
        <v>53</v>
      </c>
      <c r="C5" s="61" t="s">
        <v>52</v>
      </c>
      <c r="D5" s="61" t="s">
        <v>53</v>
      </c>
      <c r="E5" s="61" t="s">
        <v>52</v>
      </c>
      <c r="F5" s="61" t="s">
        <v>53</v>
      </c>
      <c r="G5" s="239" t="s">
        <v>52</v>
      </c>
      <c r="H5" s="61" t="s">
        <v>53</v>
      </c>
      <c r="I5" s="334" t="s">
        <v>52</v>
      </c>
      <c r="J5" s="336"/>
      <c r="K5" s="336"/>
      <c r="L5" s="336"/>
      <c r="M5" s="336"/>
      <c r="N5" s="91"/>
    </row>
    <row r="6" spans="1:15" ht="13.5" x14ac:dyDescent="0.2">
      <c r="A6" s="341" t="s">
        <v>107</v>
      </c>
      <c r="B6" s="225">
        <f>+'[1]Podklady QZ'!B567</f>
        <v>2165.677999999999</v>
      </c>
      <c r="C6" s="202">
        <f>+'[1]Podklady QZ'!C567</f>
        <v>3.614696600704416E-2</v>
      </c>
      <c r="D6" s="203">
        <f>+'[1]Podklady QZ'!D567</f>
        <v>2165.2779999999989</v>
      </c>
      <c r="E6" s="202">
        <f>+'[1]Podklady QZ'!E567</f>
        <v>3.6135602123035321E-2</v>
      </c>
      <c r="F6" s="203">
        <f>+'[1]Podklady QZ'!F567</f>
        <v>2163.0479999999989</v>
      </c>
      <c r="G6" s="202">
        <f>+'[1]Podklady QZ'!G567</f>
        <v>3.6152270687019698E-2</v>
      </c>
      <c r="H6" s="203">
        <f>+'[1]Podklady QZ'!H567</f>
        <v>2163.0479999999989</v>
      </c>
      <c r="I6" s="202">
        <f>+'[1]Podklady QZ'!I567</f>
        <v>3.6152270687019698E-2</v>
      </c>
      <c r="J6" s="337"/>
      <c r="K6" s="338"/>
      <c r="L6" s="337"/>
      <c r="M6" s="338"/>
      <c r="N6" s="2"/>
    </row>
    <row r="7" spans="1:15" x14ac:dyDescent="0.2">
      <c r="A7" s="342" t="s">
        <v>106</v>
      </c>
      <c r="B7" s="225">
        <f>+'[1]Podklady QZ'!B568</f>
        <v>297482.14399999997</v>
      </c>
      <c r="C7" s="202">
        <f>+'[1]Podklady QZ'!C568</f>
        <v>3.774529972980608E-2</v>
      </c>
      <c r="D7" s="203">
        <f>+'[1]Podklady QZ'!D568</f>
        <v>215112.47400000002</v>
      </c>
      <c r="E7" s="202">
        <f>+'[1]Podklady QZ'!E568</f>
        <v>2.7880831914104454E-2</v>
      </c>
      <c r="F7" s="203">
        <f>+'[1]Podklady QZ'!F568</f>
        <v>224315.88800000004</v>
      </c>
      <c r="G7" s="202">
        <f>+'[1]Podklady QZ'!G568</f>
        <v>2.5944820495299795E-2</v>
      </c>
      <c r="H7" s="203">
        <f>+'[1]Podklady QZ'!H568</f>
        <v>736910.50600000005</v>
      </c>
      <c r="I7" s="202">
        <f>+'[1]Podklady QZ'!I568</f>
        <v>3.039732364203885E-2</v>
      </c>
      <c r="J7" s="337"/>
      <c r="K7" s="337"/>
      <c r="L7" s="337"/>
      <c r="M7" s="338"/>
      <c r="N7" s="2"/>
    </row>
    <row r="8" spans="1:15" x14ac:dyDescent="0.2">
      <c r="A8" s="342" t="s">
        <v>194</v>
      </c>
      <c r="B8" s="214">
        <f>+'[1]Podklady QZ'!B569</f>
        <v>214097.05400000003</v>
      </c>
      <c r="C8" s="201">
        <f>+'[1]Podklady QZ'!C569</f>
        <v>7.1482003733054106E-2</v>
      </c>
      <c r="D8" s="64">
        <f>+'[1]Podklady QZ'!D569</f>
        <v>137150.84700000001</v>
      </c>
      <c r="E8" s="201">
        <f>+'[1]Podklady QZ'!E569</f>
        <v>4.6612592037471832E-2</v>
      </c>
      <c r="F8" s="64">
        <f>+'[1]Podklady QZ'!F569</f>
        <v>145404.81900000002</v>
      </c>
      <c r="G8" s="201">
        <f>+'[1]Podklady QZ'!G569</f>
        <v>4.0145489142373599E-2</v>
      </c>
      <c r="H8" s="64">
        <f>+'[1]Podklady QZ'!H569</f>
        <v>496652.72000000009</v>
      </c>
      <c r="I8" s="201">
        <f>+'[1]Podklady QZ'!I569</f>
        <v>5.1954267770105964E-2</v>
      </c>
      <c r="J8" s="130"/>
      <c r="K8" s="130"/>
      <c r="L8" s="130"/>
      <c r="M8" s="339"/>
      <c r="N8" s="176"/>
      <c r="O8" s="176"/>
    </row>
    <row r="9" spans="1:15" x14ac:dyDescent="0.2">
      <c r="A9" s="58" t="s">
        <v>44</v>
      </c>
      <c r="B9" s="226">
        <f>+'[1]Podklady QZ'!B570</f>
        <v>0</v>
      </c>
      <c r="C9" s="74">
        <f>+'[1]Podklady QZ'!C570</f>
        <v>0</v>
      </c>
      <c r="D9" s="34">
        <f>+'[1]Podklady QZ'!D570</f>
        <v>0</v>
      </c>
      <c r="E9" s="74">
        <f>+'[1]Podklady QZ'!E570</f>
        <v>0</v>
      </c>
      <c r="F9" s="34">
        <f>+'[1]Podklady QZ'!F570</f>
        <v>0</v>
      </c>
      <c r="G9" s="74">
        <f>+'[1]Podklady QZ'!G570</f>
        <v>0</v>
      </c>
      <c r="H9" s="34">
        <f>+'[1]Podklady QZ'!H570</f>
        <v>0</v>
      </c>
      <c r="I9" s="74">
        <f>+'[1]Podklady QZ'!I570</f>
        <v>0</v>
      </c>
      <c r="J9" s="130"/>
      <c r="K9" s="340"/>
      <c r="L9" s="130"/>
      <c r="M9" s="339"/>
    </row>
    <row r="10" spans="1:15" x14ac:dyDescent="0.2">
      <c r="A10" s="58" t="s">
        <v>43</v>
      </c>
      <c r="B10" s="226">
        <f>+'[1]Podklady QZ'!B571</f>
        <v>2278</v>
      </c>
      <c r="C10" s="243">
        <f>+'[1]Podklady QZ'!C571</f>
        <v>8.7515909320455859E-2</v>
      </c>
      <c r="D10" s="244">
        <f>+'[1]Podklady QZ'!D571</f>
        <v>2040</v>
      </c>
      <c r="E10" s="243">
        <f>+'[1]Podklady QZ'!E571</f>
        <v>8.8918605913174478E-2</v>
      </c>
      <c r="F10" s="244">
        <f>+'[1]Podklady QZ'!F571</f>
        <v>2631</v>
      </c>
      <c r="G10" s="74">
        <f>+'[1]Podklady QZ'!G571</f>
        <v>8.5006693267418221E-2</v>
      </c>
      <c r="H10" s="244">
        <f>+'[1]Podklady QZ'!H571</f>
        <v>6949</v>
      </c>
      <c r="I10" s="74">
        <f>+'[1]Podklady QZ'!I571</f>
        <v>8.6946852575862141E-2</v>
      </c>
      <c r="J10" s="130"/>
      <c r="K10" s="340"/>
      <c r="L10" s="130"/>
      <c r="M10" s="339"/>
    </row>
    <row r="11" spans="1:15" x14ac:dyDescent="0.2">
      <c r="A11" s="58" t="s">
        <v>42</v>
      </c>
      <c r="B11" s="226">
        <f>+'[1]Podklady QZ'!B572</f>
        <v>0</v>
      </c>
      <c r="C11" s="243">
        <f>+'[1]Podklady QZ'!C572</f>
        <v>0</v>
      </c>
      <c r="D11" s="244">
        <f>+'[1]Podklady QZ'!D572</f>
        <v>0</v>
      </c>
      <c r="E11" s="243">
        <f>+'[1]Podklady QZ'!E572</f>
        <v>0</v>
      </c>
      <c r="F11" s="244">
        <f>+'[1]Podklady QZ'!F572</f>
        <v>0</v>
      </c>
      <c r="G11" s="74">
        <f>+'[1]Podklady QZ'!G572</f>
        <v>0</v>
      </c>
      <c r="H11" s="244">
        <f>+'[1]Podklady QZ'!H572</f>
        <v>0</v>
      </c>
      <c r="I11" s="74">
        <f>+'[1]Podklady QZ'!I572</f>
        <v>0</v>
      </c>
      <c r="J11" s="130"/>
      <c r="K11" s="340"/>
      <c r="L11" s="130"/>
      <c r="M11" s="339"/>
    </row>
    <row r="12" spans="1:15" x14ac:dyDescent="0.2">
      <c r="A12" s="58" t="s">
        <v>70</v>
      </c>
      <c r="B12" s="226">
        <f>+'[1]Podklady QZ'!B573</f>
        <v>196</v>
      </c>
      <c r="C12" s="243">
        <f>+'[1]Podklady QZ'!C573</f>
        <v>0.22847977021463109</v>
      </c>
      <c r="D12" s="244">
        <f>+'[1]Podklady QZ'!D573</f>
        <v>269</v>
      </c>
      <c r="E12" s="243">
        <f>+'[1]Podklady QZ'!E573</f>
        <v>0.13272107309674772</v>
      </c>
      <c r="F12" s="244">
        <f>+'[1]Podklady QZ'!F573</f>
        <v>118</v>
      </c>
      <c r="G12" s="74">
        <f>+'[1]Podklady QZ'!G573</f>
        <v>0.11710682623629576</v>
      </c>
      <c r="H12" s="244">
        <f>+'[1]Podklady QZ'!H573</f>
        <v>583</v>
      </c>
      <c r="I12" s="74">
        <f>+'[1]Podklady QZ'!I573</f>
        <v>0.14978375131478278</v>
      </c>
      <c r="J12" s="130"/>
      <c r="K12" s="340"/>
      <c r="L12" s="130"/>
      <c r="M12" s="339"/>
    </row>
    <row r="13" spans="1:15" x14ac:dyDescent="0.2">
      <c r="A13" s="58" t="s">
        <v>71</v>
      </c>
      <c r="B13" s="226">
        <f>+'[1]Podklady QZ'!B574</f>
        <v>119</v>
      </c>
      <c r="C13" s="243">
        <f>+'[1]Podklady QZ'!C574</f>
        <v>0.21018013674072425</v>
      </c>
      <c r="D13" s="244">
        <f>+'[1]Podklady QZ'!D574</f>
        <v>135</v>
      </c>
      <c r="E13" s="243">
        <f>+'[1]Podklady QZ'!E574</f>
        <v>0.25920116122120229</v>
      </c>
      <c r="F13" s="244">
        <f>+'[1]Podklady QZ'!F574</f>
        <v>35</v>
      </c>
      <c r="G13" s="74">
        <f>+'[1]Podklady QZ'!G574</f>
        <v>8.2732928651122334E-2</v>
      </c>
      <c r="H13" s="244">
        <f>+'[1]Podklady QZ'!H574</f>
        <v>289</v>
      </c>
      <c r="I13" s="74">
        <f>+'[1]Podklady QZ'!I574</f>
        <v>0.19138312384938344</v>
      </c>
      <c r="J13" s="130"/>
      <c r="K13" s="340"/>
      <c r="L13" s="130"/>
      <c r="M13" s="339"/>
    </row>
    <row r="14" spans="1:15" x14ac:dyDescent="0.2">
      <c r="A14" s="58" t="s">
        <v>72</v>
      </c>
      <c r="B14" s="226">
        <f>+'[1]Podklady QZ'!B575</f>
        <v>0</v>
      </c>
      <c r="C14" s="243">
        <f>+'[1]Podklady QZ'!C575</f>
        <v>0</v>
      </c>
      <c r="D14" s="244">
        <f>+'[1]Podklady QZ'!D575</f>
        <v>0</v>
      </c>
      <c r="E14" s="243">
        <f>+'[1]Podklady QZ'!E575</f>
        <v>0</v>
      </c>
      <c r="F14" s="244">
        <f>+'[1]Podklady QZ'!F575</f>
        <v>0</v>
      </c>
      <c r="G14" s="74">
        <f>+'[1]Podklady QZ'!G575</f>
        <v>0</v>
      </c>
      <c r="H14" s="244">
        <f>+'[1]Podklady QZ'!H575</f>
        <v>0</v>
      </c>
      <c r="I14" s="74">
        <f>+'[1]Podklady QZ'!I575</f>
        <v>0</v>
      </c>
      <c r="J14" s="130"/>
      <c r="K14" s="340"/>
      <c r="L14" s="130"/>
      <c r="M14" s="339"/>
    </row>
    <row r="15" spans="1:15" x14ac:dyDescent="0.2">
      <c r="A15" s="58" t="s">
        <v>41</v>
      </c>
      <c r="B15" s="226">
        <f>+'[1]Podklady QZ'!B576</f>
        <v>0</v>
      </c>
      <c r="C15" s="243">
        <f>+'[1]Podklady QZ'!C576</f>
        <v>0</v>
      </c>
      <c r="D15" s="244">
        <f>+'[1]Podklady QZ'!D576</f>
        <v>0</v>
      </c>
      <c r="E15" s="243">
        <f>+'[1]Podklady QZ'!E576</f>
        <v>0</v>
      </c>
      <c r="F15" s="244">
        <f>+'[1]Podklady QZ'!F576</f>
        <v>0</v>
      </c>
      <c r="G15" s="74">
        <f>+'[1]Podklady QZ'!G576</f>
        <v>0</v>
      </c>
      <c r="H15" s="244">
        <f>+'[1]Podklady QZ'!H576</f>
        <v>0</v>
      </c>
      <c r="I15" s="74">
        <f>+'[1]Podklady QZ'!I576</f>
        <v>0</v>
      </c>
      <c r="J15" s="130"/>
      <c r="K15" s="340"/>
      <c r="L15" s="130"/>
      <c r="M15" s="339"/>
    </row>
    <row r="16" spans="1:15" x14ac:dyDescent="0.2">
      <c r="A16" s="58" t="s">
        <v>84</v>
      </c>
      <c r="B16" s="226">
        <f>+'[1]Podklady QZ'!B577</f>
        <v>0</v>
      </c>
      <c r="C16" s="243">
        <f>+'[1]Podklady QZ'!C577</f>
        <v>0</v>
      </c>
      <c r="D16" s="244">
        <f>+'[1]Podklady QZ'!D577</f>
        <v>0</v>
      </c>
      <c r="E16" s="243">
        <f>+'[1]Podklady QZ'!E577</f>
        <v>0</v>
      </c>
      <c r="F16" s="244">
        <f>+'[1]Podklady QZ'!F577</f>
        <v>0</v>
      </c>
      <c r="G16" s="74">
        <f>+'[1]Podklady QZ'!G577</f>
        <v>0</v>
      </c>
      <c r="H16" s="244">
        <f>+'[1]Podklady QZ'!H577</f>
        <v>0</v>
      </c>
      <c r="I16" s="74">
        <f>+'[1]Podklady QZ'!I577</f>
        <v>0</v>
      </c>
      <c r="J16" s="130"/>
      <c r="K16" s="340"/>
      <c r="L16" s="130"/>
      <c r="M16" s="339"/>
    </row>
    <row r="17" spans="1:13" x14ac:dyDescent="0.2">
      <c r="A17" s="58" t="s">
        <v>40</v>
      </c>
      <c r="B17" s="226">
        <f>+'[1]Podklady QZ'!B578</f>
        <v>0</v>
      </c>
      <c r="C17" s="243">
        <f>+'[1]Podklady QZ'!C578</f>
        <v>0</v>
      </c>
      <c r="D17" s="244">
        <f>+'[1]Podklady QZ'!D578</f>
        <v>0</v>
      </c>
      <c r="E17" s="243">
        <f>+'[1]Podklady QZ'!E578</f>
        <v>0</v>
      </c>
      <c r="F17" s="244">
        <f>+'[1]Podklady QZ'!F578</f>
        <v>0</v>
      </c>
      <c r="G17" s="74">
        <f>+'[1]Podklady QZ'!G578</f>
        <v>0</v>
      </c>
      <c r="H17" s="244">
        <f>+'[1]Podklady QZ'!H578</f>
        <v>0</v>
      </c>
      <c r="I17" s="74">
        <f>+'[1]Podklady QZ'!I578</f>
        <v>0</v>
      </c>
      <c r="J17" s="130"/>
      <c r="K17" s="340"/>
      <c r="L17" s="130"/>
      <c r="M17" s="339"/>
    </row>
    <row r="18" spans="1:13" x14ac:dyDescent="0.2">
      <c r="A18" s="58" t="s">
        <v>39</v>
      </c>
      <c r="B18" s="226">
        <f>+'[1]Podklady QZ'!B579</f>
        <v>0</v>
      </c>
      <c r="C18" s="243">
        <f>+'[1]Podklady QZ'!C579</f>
        <v>0</v>
      </c>
      <c r="D18" s="244">
        <f>+'[1]Podklady QZ'!D579</f>
        <v>0</v>
      </c>
      <c r="E18" s="243">
        <f>+'[1]Podklady QZ'!E579</f>
        <v>0</v>
      </c>
      <c r="F18" s="244">
        <f>+'[1]Podklady QZ'!F579</f>
        <v>0</v>
      </c>
      <c r="G18" s="74">
        <f>+'[1]Podklady QZ'!G579</f>
        <v>0</v>
      </c>
      <c r="H18" s="244">
        <f>+'[1]Podklady QZ'!H579</f>
        <v>0</v>
      </c>
      <c r="I18" s="74">
        <f>+'[1]Podklady QZ'!I579</f>
        <v>0</v>
      </c>
      <c r="J18" s="130"/>
      <c r="K18" s="340"/>
      <c r="L18" s="130"/>
      <c r="M18" s="339"/>
    </row>
    <row r="19" spans="1:13" x14ac:dyDescent="0.2">
      <c r="A19" s="58" t="s">
        <v>38</v>
      </c>
      <c r="B19" s="226">
        <f>+'[1]Podklady QZ'!B580</f>
        <v>0</v>
      </c>
      <c r="C19" s="243">
        <f>+'[1]Podklady QZ'!C580</f>
        <v>0</v>
      </c>
      <c r="D19" s="244">
        <f>+'[1]Podklady QZ'!D580</f>
        <v>0</v>
      </c>
      <c r="E19" s="243">
        <f>+'[1]Podklady QZ'!E580</f>
        <v>0</v>
      </c>
      <c r="F19" s="244">
        <f>+'[1]Podklady QZ'!F580</f>
        <v>0</v>
      </c>
      <c r="G19" s="74">
        <f>+'[1]Podklady QZ'!G580</f>
        <v>0</v>
      </c>
      <c r="H19" s="244">
        <f>+'[1]Podklady QZ'!H580</f>
        <v>0</v>
      </c>
      <c r="I19" s="74">
        <f>+'[1]Podklady QZ'!I580</f>
        <v>0</v>
      </c>
      <c r="J19" s="130"/>
      <c r="K19" s="340"/>
      <c r="L19" s="130"/>
      <c r="M19" s="339"/>
    </row>
    <row r="20" spans="1:13" x14ac:dyDescent="0.2">
      <c r="A20" s="58" t="s">
        <v>37</v>
      </c>
      <c r="B20" s="226">
        <f>+'[1]Podklady QZ'!B581</f>
        <v>60878</v>
      </c>
      <c r="C20" s="243">
        <f>+'[1]Podklady QZ'!C581</f>
        <v>0.28436237233459327</v>
      </c>
      <c r="D20" s="244">
        <f>+'[1]Podklady QZ'!D581</f>
        <v>59379</v>
      </c>
      <c r="E20" s="243">
        <f>+'[1]Podklady QZ'!E581</f>
        <v>0.28996979492290476</v>
      </c>
      <c r="F20" s="244">
        <f>+'[1]Podklady QZ'!F581</f>
        <v>31606</v>
      </c>
      <c r="G20" s="74">
        <f>+'[1]Podklady QZ'!G581</f>
        <v>0.16994319560236523</v>
      </c>
      <c r="H20" s="244">
        <f>+'[1]Podklady QZ'!H581</f>
        <v>151863</v>
      </c>
      <c r="I20" s="74">
        <f>+'[1]Podklady QZ'!I581</f>
        <v>0.25107867706907439</v>
      </c>
      <c r="J20" s="130"/>
      <c r="K20" s="340"/>
      <c r="L20" s="130"/>
      <c r="M20" s="339"/>
    </row>
    <row r="21" spans="1:13" x14ac:dyDescent="0.2">
      <c r="A21" s="58" t="s">
        <v>36</v>
      </c>
      <c r="B21" s="226">
        <f>+'[1]Podklady QZ'!B582</f>
        <v>0</v>
      </c>
      <c r="C21" s="243">
        <f>+'[1]Podklady QZ'!C582</f>
        <v>0</v>
      </c>
      <c r="D21" s="244">
        <f>+'[1]Podklady QZ'!D582</f>
        <v>0</v>
      </c>
      <c r="E21" s="243">
        <f>+'[1]Podklady QZ'!E582</f>
        <v>0</v>
      </c>
      <c r="F21" s="244">
        <f>+'[1]Podklady QZ'!F582</f>
        <v>0</v>
      </c>
      <c r="G21" s="74">
        <f>+'[1]Podklady QZ'!G582</f>
        <v>0</v>
      </c>
      <c r="H21" s="244">
        <f>+'[1]Podklady QZ'!H582</f>
        <v>0</v>
      </c>
      <c r="I21" s="74">
        <f>+'[1]Podklady QZ'!I582</f>
        <v>0</v>
      </c>
      <c r="J21" s="130"/>
      <c r="K21" s="340"/>
      <c r="L21" s="130"/>
      <c r="M21" s="339"/>
    </row>
    <row r="22" spans="1:13" x14ac:dyDescent="0.2">
      <c r="A22" s="58" t="s">
        <v>3</v>
      </c>
      <c r="B22" s="226">
        <f>+'[1]Podklady QZ'!B583</f>
        <v>0</v>
      </c>
      <c r="C22" s="243">
        <f>+'[1]Podklady QZ'!C583</f>
        <v>0</v>
      </c>
      <c r="D22" s="244">
        <f>+'[1]Podklady QZ'!D583</f>
        <v>0</v>
      </c>
      <c r="E22" s="243">
        <f>+'[1]Podklady QZ'!E583</f>
        <v>0</v>
      </c>
      <c r="F22" s="244">
        <f>+'[1]Podklady QZ'!F583</f>
        <v>0</v>
      </c>
      <c r="G22" s="74">
        <f>+'[1]Podklady QZ'!G583</f>
        <v>0</v>
      </c>
      <c r="H22" s="244">
        <f>+'[1]Podklady QZ'!H583</f>
        <v>0</v>
      </c>
      <c r="I22" s="74">
        <f>+'[1]Podklady QZ'!I583</f>
        <v>0</v>
      </c>
      <c r="J22" s="130"/>
      <c r="K22" s="340"/>
      <c r="L22" s="130"/>
      <c r="M22" s="339"/>
    </row>
    <row r="23" spans="1:13" x14ac:dyDescent="0.2">
      <c r="A23" s="58" t="s">
        <v>35</v>
      </c>
      <c r="B23" s="226">
        <f>+'[1]Podklady QZ'!B584</f>
        <v>0</v>
      </c>
      <c r="C23" s="243">
        <f>+'[1]Podklady QZ'!C584</f>
        <v>0</v>
      </c>
      <c r="D23" s="244">
        <f>+'[1]Podklady QZ'!D584</f>
        <v>0</v>
      </c>
      <c r="E23" s="243">
        <f>+'[1]Podklady QZ'!E584</f>
        <v>0</v>
      </c>
      <c r="F23" s="244">
        <f>+'[1]Podklady QZ'!F584</f>
        <v>0</v>
      </c>
      <c r="G23" s="74">
        <f>+'[1]Podklady QZ'!G584</f>
        <v>0</v>
      </c>
      <c r="H23" s="244">
        <f>+'[1]Podklady QZ'!H584</f>
        <v>0</v>
      </c>
      <c r="I23" s="74">
        <f>+'[1]Podklady QZ'!I584</f>
        <v>0</v>
      </c>
      <c r="J23" s="130"/>
      <c r="K23" s="340"/>
      <c r="L23" s="130"/>
      <c r="M23" s="339"/>
    </row>
    <row r="24" spans="1:13" x14ac:dyDescent="0.2">
      <c r="A24" s="228" t="s">
        <v>34</v>
      </c>
      <c r="B24" s="229">
        <f>+'[1]Podklady QZ'!B585</f>
        <v>150626.05400000003</v>
      </c>
      <c r="C24" s="230">
        <f>+'[1]Podklady QZ'!C585</f>
        <v>0.18383584519307933</v>
      </c>
      <c r="D24" s="231">
        <f>+'[1]Podklady QZ'!D585</f>
        <v>75327.847000000009</v>
      </c>
      <c r="E24" s="230">
        <f>+'[1]Podklady QZ'!E585</f>
        <v>0.10120977225914035</v>
      </c>
      <c r="F24" s="231">
        <f>+'[1]Podklady QZ'!F585</f>
        <v>111014.819</v>
      </c>
      <c r="G24" s="230">
        <f>+'[1]Podklady QZ'!G585</f>
        <v>0.1351025892487209</v>
      </c>
      <c r="H24" s="231">
        <f>+'[1]Podklady QZ'!H585</f>
        <v>336968.72000000003</v>
      </c>
      <c r="I24" s="230">
        <f>+'[1]Podklady QZ'!I585</f>
        <v>0.14126696025339716</v>
      </c>
      <c r="J24" s="130"/>
      <c r="K24" s="340"/>
      <c r="L24" s="130"/>
      <c r="M24" s="176"/>
    </row>
    <row r="25" spans="1:13" ht="13.5" customHeight="1" x14ac:dyDescent="0.2">
      <c r="A25" s="342" t="s">
        <v>212</v>
      </c>
      <c r="B25" s="214">
        <f>+'[1]Podklady QZ'!B586</f>
        <v>245946.05000000002</v>
      </c>
      <c r="C25" s="201">
        <f>+'[1]Podklady QZ'!C586</f>
        <v>0.11359200391229432</v>
      </c>
      <c r="D25" s="64">
        <f>+'[1]Podklady QZ'!D586</f>
        <v>243407.908</v>
      </c>
      <c r="E25" s="201">
        <f>+'[1]Podklady QZ'!E586</f>
        <v>0.11168705544670603</v>
      </c>
      <c r="F25" s="64">
        <f>+'[1]Podklady QZ'!F586</f>
        <v>373651.96299999999</v>
      </c>
      <c r="G25" s="201">
        <f>+'[1]Podklady QZ'!G586</f>
        <v>0.14564296971786939</v>
      </c>
      <c r="H25" s="64">
        <f>+'[1]Podklady QZ'!H586</f>
        <v>863005.92099999997</v>
      </c>
      <c r="I25" s="201">
        <f>+'[1]Podklady QZ'!I586</f>
        <v>0.12489089709918924</v>
      </c>
      <c r="J25" s="130"/>
      <c r="K25" s="130"/>
      <c r="L25" s="130"/>
      <c r="M25" s="130"/>
    </row>
    <row r="26" spans="1:13" ht="12.75" customHeight="1" x14ac:dyDescent="0.2">
      <c r="A26" s="58" t="s">
        <v>29</v>
      </c>
      <c r="B26" s="226">
        <f>+'[1]Podklady QZ'!B587</f>
        <v>6494.65</v>
      </c>
      <c r="C26" s="74">
        <f>+'[1]Podklady QZ'!C587</f>
        <v>5.7807816703966518E-3</v>
      </c>
      <c r="D26" s="34">
        <f>+'[1]Podklady QZ'!D587</f>
        <v>6720.6049999999996</v>
      </c>
      <c r="E26" s="74">
        <f>+'[1]Podklady QZ'!E587</f>
        <v>5.8913418585478938E-3</v>
      </c>
      <c r="F26" s="34">
        <f>+'[1]Podklady QZ'!F587</f>
        <v>9387.1319999999996</v>
      </c>
      <c r="G26" s="74">
        <f>+'[1]Podklady QZ'!G587</f>
        <v>8.5554277053407034E-3</v>
      </c>
      <c r="H26" s="34">
        <f>+'[1]Podklady QZ'!H587</f>
        <v>22602.386999999999</v>
      </c>
      <c r="I26" s="74">
        <f>+'[1]Podklady QZ'!I587</f>
        <v>6.7239727408101033E-3</v>
      </c>
      <c r="J26" s="130"/>
      <c r="K26" s="130"/>
      <c r="L26" s="130"/>
      <c r="M26" s="130"/>
    </row>
    <row r="27" spans="1:13" ht="12.75" customHeight="1" x14ac:dyDescent="0.2">
      <c r="A27" s="58" t="s">
        <v>0</v>
      </c>
      <c r="B27" s="226">
        <f>+'[1]Podklady QZ'!B588</f>
        <v>308.77199999999999</v>
      </c>
      <c r="C27" s="243">
        <f>+'[1]Podklady QZ'!C588</f>
        <v>4.7417547182971821E-3</v>
      </c>
      <c r="D27" s="244">
        <f>+'[1]Podklady QZ'!D588</f>
        <v>288.06700000000001</v>
      </c>
      <c r="E27" s="243">
        <f>+'[1]Podklady QZ'!E588</f>
        <v>2.6122849185091826E-3</v>
      </c>
      <c r="F27" s="244">
        <f>+'[1]Podklady QZ'!F588</f>
        <v>596.14599999999996</v>
      </c>
      <c r="G27" s="74">
        <f>+'[1]Podklady QZ'!G588</f>
        <v>7.2438413660152598E-3</v>
      </c>
      <c r="H27" s="244">
        <f>+'[1]Podklady QZ'!H588</f>
        <v>1192.9849999999999</v>
      </c>
      <c r="I27" s="74">
        <f>+'[1]Podklady QZ'!I588</f>
        <v>4.629561215148667E-3</v>
      </c>
      <c r="J27" s="130"/>
      <c r="K27" s="130"/>
      <c r="L27" s="130"/>
      <c r="M27" s="130"/>
    </row>
    <row r="28" spans="1:13" ht="12.75" customHeight="1" x14ac:dyDescent="0.2">
      <c r="A28" s="58" t="s">
        <v>1</v>
      </c>
      <c r="B28" s="226">
        <f>+'[1]Podklady QZ'!B589</f>
        <v>1977.8019999999999</v>
      </c>
      <c r="C28" s="243">
        <f>+'[1]Podklady QZ'!C589</f>
        <v>0.31118677402478884</v>
      </c>
      <c r="D28" s="244">
        <f>+'[1]Podklady QZ'!D589</f>
        <v>5228.7970000000005</v>
      </c>
      <c r="E28" s="243">
        <f>+'[1]Podklady QZ'!E589</f>
        <v>0.67484562097371004</v>
      </c>
      <c r="F28" s="244">
        <f>+'[1]Podklady QZ'!F589</f>
        <v>5310.3450000000003</v>
      </c>
      <c r="G28" s="74">
        <f>+'[1]Podklady QZ'!G589</f>
        <v>0.53477913042707659</v>
      </c>
      <c r="H28" s="244">
        <f>+'[1]Podklady QZ'!H589</f>
        <v>12516.944</v>
      </c>
      <c r="I28" s="74">
        <f>+'[1]Podklady QZ'!I589</f>
        <v>0.52080606010096364</v>
      </c>
      <c r="J28" s="130"/>
      <c r="K28" s="130"/>
      <c r="L28" s="130"/>
      <c r="M28" s="130"/>
    </row>
    <row r="29" spans="1:13" ht="12.75" customHeight="1" x14ac:dyDescent="0.2">
      <c r="A29" s="58" t="s">
        <v>2</v>
      </c>
      <c r="B29" s="226">
        <f>+'[1]Podklady QZ'!B590</f>
        <v>709.76599999999996</v>
      </c>
      <c r="C29" s="243">
        <f>+'[1]Podklady QZ'!C590</f>
        <v>8.7293211379359067E-2</v>
      </c>
      <c r="D29" s="244">
        <f>+'[1]Podklady QZ'!D590</f>
        <v>757.21199999999999</v>
      </c>
      <c r="E29" s="243">
        <f>+'[1]Podklady QZ'!E590</f>
        <v>4.060156713560055E-2</v>
      </c>
      <c r="F29" s="244">
        <f>+'[1]Podklady QZ'!F590</f>
        <v>1199.6300000000001</v>
      </c>
      <c r="G29" s="74">
        <f>+'[1]Podklady QZ'!G590</f>
        <v>0.10002372961116957</v>
      </c>
      <c r="H29" s="244">
        <f>+'[1]Podklady QZ'!H590</f>
        <v>2666.6080000000002</v>
      </c>
      <c r="I29" s="74">
        <f>+'[1]Podklady QZ'!I590</f>
        <v>6.8772912683499096E-2</v>
      </c>
      <c r="J29" s="130"/>
      <c r="K29" s="130"/>
      <c r="L29" s="130"/>
    </row>
    <row r="30" spans="1:13" x14ac:dyDescent="0.2">
      <c r="A30" s="58" t="s">
        <v>6</v>
      </c>
      <c r="B30" s="226">
        <f>+'[1]Podklady QZ'!B591</f>
        <v>54</v>
      </c>
      <c r="C30" s="243">
        <f>+'[1]Podklady QZ'!C591</f>
        <v>6.374639700051951E-3</v>
      </c>
      <c r="D30" s="244">
        <f>+'[1]Podklady QZ'!D591</f>
        <v>109.63</v>
      </c>
      <c r="E30" s="243">
        <f>+'[1]Podklady QZ'!E591</f>
        <v>1.3162681522659187E-2</v>
      </c>
      <c r="F30" s="244">
        <f>+'[1]Podklady QZ'!F591</f>
        <v>72</v>
      </c>
      <c r="G30" s="74">
        <f>+'[1]Podklady QZ'!G591</f>
        <v>6.6158343931685629E-3</v>
      </c>
      <c r="H30" s="244">
        <f>+'[1]Podklady QZ'!H591</f>
        <v>235.63</v>
      </c>
      <c r="I30" s="74">
        <f>+'[1]Podklady QZ'!I591</f>
        <v>8.5117533576145096E-3</v>
      </c>
      <c r="J30" s="130"/>
      <c r="K30" s="130"/>
      <c r="L30" s="130"/>
    </row>
    <row r="31" spans="1:13" x14ac:dyDescent="0.2">
      <c r="A31" s="58" t="s">
        <v>28</v>
      </c>
      <c r="B31" s="226">
        <f>+'[1]Podklady QZ'!B592</f>
        <v>163358.149</v>
      </c>
      <c r="C31" s="243">
        <f>+'[1]Podklady QZ'!C592</f>
        <v>0.26349923565564176</v>
      </c>
      <c r="D31" s="244">
        <f>+'[1]Podklady QZ'!D592</f>
        <v>159614.35400000002</v>
      </c>
      <c r="E31" s="243">
        <f>+'[1]Podklady QZ'!E592</f>
        <v>0.27787016332938841</v>
      </c>
      <c r="F31" s="244">
        <f>+'[1]Podklady QZ'!F592</f>
        <v>235681.51300000001</v>
      </c>
      <c r="G31" s="74">
        <f>+'[1]Podklady QZ'!G592</f>
        <v>0.27393815702855656</v>
      </c>
      <c r="H31" s="244">
        <f>+'[1]Podklady QZ'!H592</f>
        <v>558654.01600000006</v>
      </c>
      <c r="I31" s="74">
        <f>+'[1]Podklady QZ'!I592</f>
        <v>0.27188773237076447</v>
      </c>
      <c r="J31" s="130"/>
      <c r="K31" s="130"/>
      <c r="L31" s="130"/>
    </row>
    <row r="32" spans="1:13" x14ac:dyDescent="0.2">
      <c r="A32" s="58" t="s">
        <v>5</v>
      </c>
      <c r="B32" s="226">
        <f>+'[1]Podklady QZ'!B593</f>
        <v>71191.572000000029</v>
      </c>
      <c r="C32" s="243">
        <f>+'[1]Podklady QZ'!C593</f>
        <v>0.22937985630196137</v>
      </c>
      <c r="D32" s="244">
        <f>+'[1]Podklady QZ'!D593</f>
        <v>68753.266999999993</v>
      </c>
      <c r="E32" s="243">
        <f>+'[1]Podklady QZ'!E593</f>
        <v>0.23154139362638418</v>
      </c>
      <c r="F32" s="244">
        <f>+'[1]Podklady QZ'!F593</f>
        <v>118448.606</v>
      </c>
      <c r="G32" s="74">
        <f>+'[1]Podklady QZ'!G593</f>
        <v>0.26280508029653882</v>
      </c>
      <c r="H32" s="244">
        <f>+'[1]Podklady QZ'!H593</f>
        <v>258393.44500000004</v>
      </c>
      <c r="I32" s="74">
        <f>+'[1]Podklady QZ'!I593</f>
        <v>0.24422552401978273</v>
      </c>
      <c r="J32" s="130"/>
      <c r="K32" s="130"/>
      <c r="L32" s="130"/>
    </row>
    <row r="33" spans="1:12" ht="12.75" thickBot="1" x14ac:dyDescent="0.25">
      <c r="A33" s="59" t="s">
        <v>3</v>
      </c>
      <c r="B33" s="227">
        <f>+'[1]Podklady QZ'!B594</f>
        <v>1851.3389999999999</v>
      </c>
      <c r="C33" s="75">
        <f>+'[1]Podklady QZ'!C594</f>
        <v>7.9514439987125402E-2</v>
      </c>
      <c r="D33" s="44">
        <f>+'[1]Podklady QZ'!D594</f>
        <v>1935.9760000000001</v>
      </c>
      <c r="E33" s="75">
        <f>+'[1]Podklady QZ'!E594</f>
        <v>8.6986340638778858E-2</v>
      </c>
      <c r="F33" s="44">
        <f>+'[1]Podklady QZ'!F594</f>
        <v>2956.5909999999999</v>
      </c>
      <c r="G33" s="75">
        <f>+'[1]Podklady QZ'!G594</f>
        <v>7.0124287293291537E-2</v>
      </c>
      <c r="H33" s="44">
        <f>+'[1]Podklady QZ'!H594</f>
        <v>6743.9059999999999</v>
      </c>
      <c r="I33" s="75">
        <f>+'[1]Podklady QZ'!I594</f>
        <v>7.689630598406183E-2</v>
      </c>
      <c r="J33" s="130"/>
      <c r="K33" s="130"/>
      <c r="L33" s="130"/>
    </row>
    <row r="34" spans="1:12" ht="15" customHeight="1" x14ac:dyDescent="0.2">
      <c r="A34" s="343" t="s">
        <v>267</v>
      </c>
      <c r="B34" s="343"/>
      <c r="C34" s="343"/>
      <c r="D34" s="343"/>
      <c r="E34" s="250"/>
      <c r="F34" s="14"/>
      <c r="H34" s="13"/>
      <c r="I34" s="4" t="s">
        <v>87</v>
      </c>
    </row>
    <row r="35" spans="1:12" x14ac:dyDescent="0.2">
      <c r="A35" s="121"/>
      <c r="B35" s="121"/>
      <c r="C35" s="121"/>
      <c r="D35" s="121"/>
    </row>
    <row r="36" spans="1:12" x14ac:dyDescent="0.2">
      <c r="B36" s="130"/>
      <c r="D36" s="130"/>
      <c r="F36" s="130"/>
      <c r="G36" s="187" t="s">
        <v>192</v>
      </c>
      <c r="H36" s="232">
        <f>+'[1]Podklady QZ'!L563</f>
        <v>3.6152270687019698E-2</v>
      </c>
    </row>
    <row r="37" spans="1:12" x14ac:dyDescent="0.2">
      <c r="B37" s="130"/>
      <c r="C37" s="130"/>
      <c r="D37" s="130"/>
      <c r="E37" s="130"/>
      <c r="F37" s="130"/>
      <c r="G37" s="187" t="s">
        <v>190</v>
      </c>
      <c r="H37" s="232">
        <f>+'[1]Podklady QZ'!L564</f>
        <v>3.039732364203885E-2</v>
      </c>
    </row>
    <row r="38" spans="1:12" x14ac:dyDescent="0.2">
      <c r="B38" s="130"/>
      <c r="C38" s="130"/>
      <c r="D38" s="130"/>
      <c r="E38" s="130"/>
      <c r="F38" s="130"/>
      <c r="G38" s="187" t="s">
        <v>191</v>
      </c>
      <c r="H38" s="232">
        <f>+'[1]Podklady QZ'!L565</f>
        <v>5.1954267770105964E-2</v>
      </c>
    </row>
    <row r="39" spans="1:12" x14ac:dyDescent="0.2">
      <c r="B39" s="240"/>
      <c r="C39" s="157"/>
      <c r="D39" s="240"/>
      <c r="E39" s="157"/>
      <c r="F39" s="240"/>
    </row>
    <row r="40" spans="1:12" x14ac:dyDescent="0.2">
      <c r="B40" s="130"/>
      <c r="D40" s="130"/>
      <c r="F40" s="130"/>
    </row>
  </sheetData>
  <mergeCells count="4">
    <mergeCell ref="H4:I4"/>
    <mergeCell ref="B4:C4"/>
    <mergeCell ref="D4:E4"/>
    <mergeCell ref="F4:G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{E7A6C2CE-396E-46EE-90D4-821B5F390388}</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{1BB41A46-4EB9-43AF-B6D0-05B49F52878E}</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E7A6C2CE-396E-46EE-90D4-821B5F390388}">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1BB41A46-4EB9-43AF-B6D0-05B49F52878E}">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A3" sqref="A3"/>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238</v>
      </c>
      <c r="I1" s="113" t="str">
        <f>Obsah!$A$1</f>
        <v>III. čtvrtletí 2018</v>
      </c>
    </row>
    <row r="2" spans="1:15" ht="18.75" x14ac:dyDescent="0.3">
      <c r="A2" s="167"/>
      <c r="B2" s="181" t="str">
        <f>+B4</f>
        <v>Červenec</v>
      </c>
      <c r="C2" s="181" t="str">
        <f>+D4</f>
        <v>Srpen</v>
      </c>
      <c r="D2" s="181" t="str">
        <f>+F4</f>
        <v>Září</v>
      </c>
      <c r="I2" s="335"/>
    </row>
    <row r="3" spans="1:15" ht="7.5" customHeight="1" x14ac:dyDescent="0.2"/>
    <row r="4" spans="1:15" x14ac:dyDescent="0.2">
      <c r="A4" s="26"/>
      <c r="B4" s="417" t="str">
        <f>'[1]Podklady QZ'!B250:C250</f>
        <v>Červenec</v>
      </c>
      <c r="C4" s="419"/>
      <c r="D4" s="417" t="str">
        <f>'[1]Podklady QZ'!D250:E250</f>
        <v>Srpen</v>
      </c>
      <c r="E4" s="419"/>
      <c r="F4" s="417" t="str">
        <f>'[1]Podklady QZ'!F250:G250</f>
        <v>Září</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QZ'!B252</f>
        <v>7850.3830000000016</v>
      </c>
      <c r="C6" s="202">
        <f>+'[1]Podklady QZ'!C252</f>
        <v>0.131029417781996</v>
      </c>
      <c r="D6" s="203">
        <f>+'[1]Podklady QZ'!D252</f>
        <v>7851.8770000000022</v>
      </c>
      <c r="E6" s="202">
        <f>+'[1]Podklady QZ'!E252</f>
        <v>0.13103735556866714</v>
      </c>
      <c r="F6" s="203">
        <f>+'[1]Podklady QZ'!F252</f>
        <v>7886.4870000000019</v>
      </c>
      <c r="G6" s="202">
        <f>+'[1]Podklady QZ'!G252</f>
        <v>0.13181141278125225</v>
      </c>
      <c r="H6" s="203">
        <f>+'[1]Podklady QZ'!H252</f>
        <v>7886.4870000000019</v>
      </c>
      <c r="I6" s="202">
        <f>+'[1]Podklady QZ'!I252</f>
        <v>0.13181141278125225</v>
      </c>
      <c r="J6" s="337"/>
      <c r="K6" s="338"/>
      <c r="L6" s="337"/>
      <c r="M6" s="338"/>
      <c r="N6" s="2"/>
    </row>
    <row r="7" spans="1:15" x14ac:dyDescent="0.2">
      <c r="A7" s="342" t="s">
        <v>106</v>
      </c>
      <c r="B7" s="225">
        <f>+'[1]Podklady QZ'!B253</f>
        <v>313284.38</v>
      </c>
      <c r="C7" s="202">
        <f>+'[1]Podklady QZ'!C253</f>
        <v>3.9750328086133692E-2</v>
      </c>
      <c r="D7" s="203">
        <f>+'[1]Podklady QZ'!D253</f>
        <v>305243.30500000005</v>
      </c>
      <c r="E7" s="202">
        <f>+'[1]Podklady QZ'!E253</f>
        <v>3.9562732561993219E-2</v>
      </c>
      <c r="F7" s="203">
        <f>+'[1]Podklady QZ'!F253</f>
        <v>371420.7570000001</v>
      </c>
      <c r="G7" s="202">
        <f>+'[1]Podklady QZ'!G253</f>
        <v>4.2959261399234297E-2</v>
      </c>
      <c r="H7" s="203">
        <f>+'[1]Podklady QZ'!H253</f>
        <v>989948.44200000016</v>
      </c>
      <c r="I7" s="202">
        <f>+'[1]Podklady QZ'!I253</f>
        <v>4.083505790105553E-2</v>
      </c>
      <c r="J7" s="337"/>
      <c r="K7" s="337"/>
      <c r="L7" s="337"/>
      <c r="M7" s="338"/>
      <c r="N7" s="2"/>
    </row>
    <row r="8" spans="1:15" x14ac:dyDescent="0.2">
      <c r="A8" s="342" t="s">
        <v>194</v>
      </c>
      <c r="B8" s="214">
        <f>+'[1]Podklady QZ'!B254</f>
        <v>167687.413</v>
      </c>
      <c r="C8" s="201">
        <f>+'[1]Podklady QZ'!C254</f>
        <v>5.5986909012079089E-2</v>
      </c>
      <c r="D8" s="64">
        <f>+'[1]Podklady QZ'!D254</f>
        <v>159345.29000000004</v>
      </c>
      <c r="E8" s="201">
        <f>+'[1]Podklady QZ'!E254</f>
        <v>5.4155677185592895E-2</v>
      </c>
      <c r="F8" s="64">
        <f>+'[1]Podklady QZ'!F254</f>
        <v>208522.22500000001</v>
      </c>
      <c r="G8" s="201">
        <f>+'[1]Podklady QZ'!G254</f>
        <v>5.7571865755570897E-2</v>
      </c>
      <c r="H8" s="64">
        <f>+'[1]Podklady QZ'!H254</f>
        <v>535554.92800000007</v>
      </c>
      <c r="I8" s="201">
        <f>+'[1]Podklady QZ'!I254</f>
        <v>5.6023782845509879E-2</v>
      </c>
      <c r="J8" s="130"/>
      <c r="K8" s="130"/>
      <c r="L8" s="130"/>
      <c r="M8" s="339"/>
      <c r="N8" s="176"/>
      <c r="O8" s="176"/>
    </row>
    <row r="9" spans="1:15" x14ac:dyDescent="0.2">
      <c r="A9" s="58" t="s">
        <v>44</v>
      </c>
      <c r="B9" s="226">
        <f>+'[1]Podklady QZ'!B255</f>
        <v>45417.414000000004</v>
      </c>
      <c r="C9" s="74">
        <f>+'[1]Podklady QZ'!C255</f>
        <v>0.1982143656975319</v>
      </c>
      <c r="D9" s="34">
        <f>+'[1]Podklady QZ'!D255</f>
        <v>42748.823000000004</v>
      </c>
      <c r="E9" s="74">
        <f>+'[1]Podklady QZ'!E255</f>
        <v>0.20128122914224694</v>
      </c>
      <c r="F9" s="34">
        <f>+'[1]Podklady QZ'!F255</f>
        <v>57172.751000000004</v>
      </c>
      <c r="G9" s="74">
        <f>+'[1]Podklady QZ'!G255</f>
        <v>0.18386959346774576</v>
      </c>
      <c r="H9" s="34">
        <f>+'[1]Podklady QZ'!H255</f>
        <v>145338.98800000001</v>
      </c>
      <c r="I9" s="74">
        <f>+'[1]Podklady QZ'!I255</f>
        <v>0.19315223923618591</v>
      </c>
      <c r="J9" s="130"/>
      <c r="K9" s="340"/>
      <c r="L9" s="130"/>
      <c r="M9" s="339"/>
    </row>
    <row r="10" spans="1:15" x14ac:dyDescent="0.2">
      <c r="A10" s="58" t="s">
        <v>43</v>
      </c>
      <c r="B10" s="226">
        <f>+'[1]Podklady QZ'!B256</f>
        <v>3018.9939999999997</v>
      </c>
      <c r="C10" s="243">
        <f>+'[1]Podklady QZ'!C256</f>
        <v>0.11598332095829689</v>
      </c>
      <c r="D10" s="244">
        <f>+'[1]Podklady QZ'!D256</f>
        <v>2846.2559999999999</v>
      </c>
      <c r="E10" s="243">
        <f>+'[1]Podklady QZ'!E256</f>
        <v>0.12406133117255309</v>
      </c>
      <c r="F10" s="244">
        <f>+'[1]Podklady QZ'!F256</f>
        <v>3505.1279999999997</v>
      </c>
      <c r="G10" s="74">
        <f>+'[1]Podklady QZ'!G256</f>
        <v>0.11324946437059637</v>
      </c>
      <c r="H10" s="244">
        <f>+'[1]Podklady QZ'!H256</f>
        <v>9370.3780000000006</v>
      </c>
      <c r="I10" s="74">
        <f>+'[1]Podklady QZ'!I256</f>
        <v>0.11724347021817558</v>
      </c>
      <c r="J10" s="130"/>
      <c r="K10" s="340"/>
      <c r="L10" s="130"/>
      <c r="M10" s="339"/>
    </row>
    <row r="11" spans="1:15" x14ac:dyDescent="0.2">
      <c r="A11" s="58" t="s">
        <v>42</v>
      </c>
      <c r="B11" s="226">
        <f>+'[1]Podklady QZ'!B257</f>
        <v>0</v>
      </c>
      <c r="C11" s="243">
        <f>+'[1]Podklady QZ'!C257</f>
        <v>0</v>
      </c>
      <c r="D11" s="244">
        <f>+'[1]Podklady QZ'!D257</f>
        <v>0</v>
      </c>
      <c r="E11" s="243">
        <f>+'[1]Podklady QZ'!E257</f>
        <v>0</v>
      </c>
      <c r="F11" s="244">
        <f>+'[1]Podklady QZ'!F257</f>
        <v>0</v>
      </c>
      <c r="G11" s="74">
        <f>+'[1]Podklady QZ'!G257</f>
        <v>0</v>
      </c>
      <c r="H11" s="244">
        <f>+'[1]Podklady QZ'!H257</f>
        <v>0</v>
      </c>
      <c r="I11" s="74">
        <f>+'[1]Podklady QZ'!I257</f>
        <v>0</v>
      </c>
      <c r="J11" s="130"/>
      <c r="K11" s="340"/>
      <c r="L11" s="130"/>
      <c r="M11" s="339"/>
    </row>
    <row r="12" spans="1:15" x14ac:dyDescent="0.2">
      <c r="A12" s="58" t="s">
        <v>70</v>
      </c>
      <c r="B12" s="226">
        <f>+'[1]Podklady QZ'!B258</f>
        <v>1.212</v>
      </c>
      <c r="C12" s="243">
        <f>+'[1]Podklady QZ'!C258</f>
        <v>1.4128442933680247E-3</v>
      </c>
      <c r="D12" s="244">
        <f>+'[1]Podklady QZ'!D258</f>
        <v>0.11799999999999999</v>
      </c>
      <c r="E12" s="243">
        <f>+'[1]Podklady QZ'!E258</f>
        <v>5.8219652882588222E-5</v>
      </c>
      <c r="F12" s="244">
        <f>+'[1]Podklady QZ'!F258</f>
        <v>0.41799999999999998</v>
      </c>
      <c r="G12" s="74">
        <f>+'[1]Podklady QZ'!G258</f>
        <v>4.1483604548111548E-4</v>
      </c>
      <c r="H12" s="244">
        <f>+'[1]Podklady QZ'!H258</f>
        <v>1.748</v>
      </c>
      <c r="I12" s="74">
        <f>+'[1]Podklady QZ'!I258</f>
        <v>4.4909433498840521E-4</v>
      </c>
      <c r="J12" s="130"/>
      <c r="K12" s="340"/>
      <c r="L12" s="130"/>
      <c r="M12" s="339"/>
    </row>
    <row r="13" spans="1:15" x14ac:dyDescent="0.2">
      <c r="A13" s="58" t="s">
        <v>71</v>
      </c>
      <c r="B13" s="226">
        <f>+'[1]Podklady QZ'!B259</f>
        <v>0.45100000000000001</v>
      </c>
      <c r="C13" s="243">
        <f>+'[1]Podklady QZ'!C259</f>
        <v>7.9656505605098021E-4</v>
      </c>
      <c r="D13" s="244">
        <f>+'[1]Podklady QZ'!D259</f>
        <v>0.251</v>
      </c>
      <c r="E13" s="243">
        <f>+'[1]Podklady QZ'!E259</f>
        <v>4.8192215901127244E-4</v>
      </c>
      <c r="F13" s="244">
        <f>+'[1]Podklady QZ'!F259</f>
        <v>0.88800000000000001</v>
      </c>
      <c r="G13" s="74">
        <f>+'[1]Podklady QZ'!G259</f>
        <v>2.0990525897770468E-3</v>
      </c>
      <c r="H13" s="244">
        <f>+'[1]Podklady QZ'!H259</f>
        <v>1.5899999999999999</v>
      </c>
      <c r="I13" s="74">
        <f>+'[1]Podklady QZ'!I259</f>
        <v>1.0529382938426286E-3</v>
      </c>
      <c r="J13" s="130"/>
      <c r="K13" s="340"/>
      <c r="L13" s="130"/>
      <c r="M13" s="339"/>
    </row>
    <row r="14" spans="1:15" x14ac:dyDescent="0.2">
      <c r="A14" s="58" t="s">
        <v>72</v>
      </c>
      <c r="B14" s="226">
        <f>+'[1]Podklady QZ'!B260</f>
        <v>0</v>
      </c>
      <c r="C14" s="243">
        <f>+'[1]Podklady QZ'!C260</f>
        <v>0</v>
      </c>
      <c r="D14" s="244">
        <f>+'[1]Podklady QZ'!D260</f>
        <v>0</v>
      </c>
      <c r="E14" s="243">
        <f>+'[1]Podklady QZ'!E260</f>
        <v>0</v>
      </c>
      <c r="F14" s="244">
        <f>+'[1]Podklady QZ'!F260</f>
        <v>0</v>
      </c>
      <c r="G14" s="74">
        <f>+'[1]Podklady QZ'!G260</f>
        <v>0</v>
      </c>
      <c r="H14" s="244">
        <f>+'[1]Podklady QZ'!H260</f>
        <v>0</v>
      </c>
      <c r="I14" s="74">
        <f>+'[1]Podklady QZ'!I260</f>
        <v>0</v>
      </c>
      <c r="J14" s="130"/>
      <c r="K14" s="340"/>
      <c r="L14" s="130"/>
      <c r="M14" s="339"/>
    </row>
    <row r="15" spans="1:15" x14ac:dyDescent="0.2">
      <c r="A15" s="58" t="s">
        <v>41</v>
      </c>
      <c r="B15" s="226">
        <f>+'[1]Podklady QZ'!B261</f>
        <v>90937.676999999996</v>
      </c>
      <c r="C15" s="243">
        <f>+'[1]Podklady QZ'!C261</f>
        <v>8.1746071693934455E-2</v>
      </c>
      <c r="D15" s="244">
        <f>+'[1]Podklady QZ'!D261</f>
        <v>86703.099000000002</v>
      </c>
      <c r="E15" s="243">
        <f>+'[1]Podklady QZ'!E261</f>
        <v>7.4970688092360918E-2</v>
      </c>
      <c r="F15" s="244">
        <f>+'[1]Podklady QZ'!F261</f>
        <v>115955.902</v>
      </c>
      <c r="G15" s="74">
        <f>+'[1]Podklady QZ'!G261</f>
        <v>7.0117345670068554E-2</v>
      </c>
      <c r="H15" s="244">
        <f>+'[1]Podklady QZ'!H261</f>
        <v>293596.67800000001</v>
      </c>
      <c r="I15" s="74">
        <f>+'[1]Podklady QZ'!I261</f>
        <v>7.4846039642155318E-2</v>
      </c>
      <c r="J15" s="130"/>
      <c r="K15" s="340"/>
      <c r="L15" s="130"/>
      <c r="M15" s="339"/>
    </row>
    <row r="16" spans="1:15" x14ac:dyDescent="0.2">
      <c r="A16" s="58" t="s">
        <v>84</v>
      </c>
      <c r="B16" s="226">
        <f>+'[1]Podklady QZ'!B262</f>
        <v>4952.72</v>
      </c>
      <c r="C16" s="243">
        <f>+'[1]Podklady QZ'!C262</f>
        <v>0.7902969725111737</v>
      </c>
      <c r="D16" s="244">
        <f>+'[1]Podklady QZ'!D262</f>
        <v>4958.34</v>
      </c>
      <c r="E16" s="243">
        <f>+'[1]Podklady QZ'!E262</f>
        <v>0.7908265309051935</v>
      </c>
      <c r="F16" s="244">
        <f>+'[1]Podklady QZ'!F262</f>
        <v>6793.65</v>
      </c>
      <c r="G16" s="74">
        <f>+'[1]Podklady QZ'!G262</f>
        <v>0.81157455247014976</v>
      </c>
      <c r="H16" s="244">
        <f>+'[1]Podklady QZ'!H262</f>
        <v>16704.71</v>
      </c>
      <c r="I16" s="74">
        <f>+'[1]Podklady QZ'!I262</f>
        <v>0.79897482647524742</v>
      </c>
      <c r="J16" s="130"/>
      <c r="K16" s="340"/>
      <c r="L16" s="130"/>
      <c r="M16" s="339"/>
    </row>
    <row r="17" spans="1:13" x14ac:dyDescent="0.2">
      <c r="A17" s="58" t="s">
        <v>40</v>
      </c>
      <c r="B17" s="226">
        <f>+'[1]Podklady QZ'!B263</f>
        <v>0</v>
      </c>
      <c r="C17" s="243">
        <f>+'[1]Podklady QZ'!C263</f>
        <v>0</v>
      </c>
      <c r="D17" s="244">
        <f>+'[1]Podklady QZ'!D263</f>
        <v>0</v>
      </c>
      <c r="E17" s="243">
        <f>+'[1]Podklady QZ'!E263</f>
        <v>0</v>
      </c>
      <c r="F17" s="244">
        <f>+'[1]Podklady QZ'!F263</f>
        <v>0</v>
      </c>
      <c r="G17" s="74">
        <f>+'[1]Podklady QZ'!G263</f>
        <v>0</v>
      </c>
      <c r="H17" s="244">
        <f>+'[1]Podklady QZ'!H263</f>
        <v>0</v>
      </c>
      <c r="I17" s="74">
        <f>+'[1]Podklady QZ'!I263</f>
        <v>0</v>
      </c>
      <c r="J17" s="130"/>
      <c r="K17" s="340"/>
      <c r="L17" s="130"/>
      <c r="M17" s="339"/>
    </row>
    <row r="18" spans="1:13" x14ac:dyDescent="0.2">
      <c r="A18" s="58" t="s">
        <v>39</v>
      </c>
      <c r="B18" s="226">
        <f>+'[1]Podklady QZ'!B264</f>
        <v>0</v>
      </c>
      <c r="C18" s="243">
        <f>+'[1]Podklady QZ'!C264</f>
        <v>0</v>
      </c>
      <c r="D18" s="244">
        <f>+'[1]Podklady QZ'!D264</f>
        <v>0</v>
      </c>
      <c r="E18" s="243">
        <f>+'[1]Podklady QZ'!E264</f>
        <v>0</v>
      </c>
      <c r="F18" s="244">
        <f>+'[1]Podklady QZ'!F264</f>
        <v>0</v>
      </c>
      <c r="G18" s="74">
        <f>+'[1]Podklady QZ'!G264</f>
        <v>0</v>
      </c>
      <c r="H18" s="244">
        <f>+'[1]Podklady QZ'!H264</f>
        <v>0</v>
      </c>
      <c r="I18" s="74">
        <f>+'[1]Podklady QZ'!I264</f>
        <v>0</v>
      </c>
      <c r="J18" s="130"/>
      <c r="K18" s="340"/>
      <c r="L18" s="130"/>
      <c r="M18" s="339"/>
    </row>
    <row r="19" spans="1:13" x14ac:dyDescent="0.2">
      <c r="A19" s="58" t="s">
        <v>38</v>
      </c>
      <c r="B19" s="226">
        <f>+'[1]Podklady QZ'!B265</f>
        <v>7050</v>
      </c>
      <c r="C19" s="243">
        <f>+'[1]Podklady QZ'!C265</f>
        <v>0.73174893600590885</v>
      </c>
      <c r="D19" s="244">
        <f>+'[1]Podklady QZ'!D265</f>
        <v>0</v>
      </c>
      <c r="E19" s="243">
        <f>+'[1]Podklady QZ'!E265</f>
        <v>0</v>
      </c>
      <c r="F19" s="244">
        <f>+'[1]Podklady QZ'!F265</f>
        <v>0</v>
      </c>
      <c r="G19" s="74">
        <f>+'[1]Podklady QZ'!G265</f>
        <v>0</v>
      </c>
      <c r="H19" s="244">
        <f>+'[1]Podklady QZ'!H265</f>
        <v>7050</v>
      </c>
      <c r="I19" s="74">
        <f>+'[1]Podklady QZ'!I265</f>
        <v>0.48116839972604114</v>
      </c>
      <c r="J19" s="130"/>
      <c r="K19" s="340"/>
      <c r="L19" s="130"/>
      <c r="M19" s="339"/>
    </row>
    <row r="20" spans="1:13" x14ac:dyDescent="0.2">
      <c r="A20" s="58" t="s">
        <v>37</v>
      </c>
      <c r="B20" s="226">
        <f>+'[1]Podklady QZ'!B266</f>
        <v>910</v>
      </c>
      <c r="C20" s="243">
        <f>+'[1]Podklady QZ'!C266</f>
        <v>4.250628450745423E-3</v>
      </c>
      <c r="D20" s="244">
        <f>+'[1]Podklady QZ'!D266</f>
        <v>320</v>
      </c>
      <c r="E20" s="243">
        <f>+'[1]Podklady QZ'!E266</f>
        <v>1.5626793037156154E-3</v>
      </c>
      <c r="F20" s="244">
        <f>+'[1]Podklady QZ'!F266</f>
        <v>960</v>
      </c>
      <c r="G20" s="74">
        <f>+'[1]Podklady QZ'!G266</f>
        <v>5.1618511604844212E-3</v>
      </c>
      <c r="H20" s="244">
        <f>+'[1]Podklady QZ'!H266</f>
        <v>2190</v>
      </c>
      <c r="I20" s="74">
        <f>+'[1]Podklady QZ'!I266</f>
        <v>3.6207786148125141E-3</v>
      </c>
      <c r="J20" s="130"/>
      <c r="K20" s="340"/>
      <c r="L20" s="130"/>
      <c r="M20" s="339"/>
    </row>
    <row r="21" spans="1:13" x14ac:dyDescent="0.2">
      <c r="A21" s="58" t="s">
        <v>36</v>
      </c>
      <c r="B21" s="226">
        <f>+'[1]Podklady QZ'!B267</f>
        <v>25.797999999999998</v>
      </c>
      <c r="C21" s="243">
        <f>+'[1]Podklady QZ'!C267</f>
        <v>9.048129451452681E-5</v>
      </c>
      <c r="D21" s="244">
        <f>+'[1]Podklady QZ'!D267</f>
        <v>24.574999999999999</v>
      </c>
      <c r="E21" s="243">
        <f>+'[1]Podklady QZ'!E267</f>
        <v>7.8401852053692071E-5</v>
      </c>
      <c r="F21" s="244">
        <f>+'[1]Podklady QZ'!F267</f>
        <v>32.212000000000003</v>
      </c>
      <c r="G21" s="74">
        <f>+'[1]Podklady QZ'!G267</f>
        <v>1.389239327897296E-4</v>
      </c>
      <c r="H21" s="244">
        <f>+'[1]Podklady QZ'!H267</f>
        <v>82.585000000000008</v>
      </c>
      <c r="I21" s="74">
        <f>+'[1]Podklady QZ'!I267</f>
        <v>9.9447660696175611E-5</v>
      </c>
      <c r="J21" s="130"/>
      <c r="K21" s="340"/>
      <c r="L21" s="130"/>
      <c r="M21" s="339"/>
    </row>
    <row r="22" spans="1:13" x14ac:dyDescent="0.2">
      <c r="A22" s="58" t="s">
        <v>3</v>
      </c>
      <c r="B22" s="226">
        <f>+'[1]Podklady QZ'!B268</f>
        <v>0</v>
      </c>
      <c r="C22" s="243">
        <f>+'[1]Podklady QZ'!C268</f>
        <v>0</v>
      </c>
      <c r="D22" s="244">
        <f>+'[1]Podklady QZ'!D268</f>
        <v>0</v>
      </c>
      <c r="E22" s="243">
        <f>+'[1]Podklady QZ'!E268</f>
        <v>0</v>
      </c>
      <c r="F22" s="244">
        <f>+'[1]Podklady QZ'!F268</f>
        <v>0</v>
      </c>
      <c r="G22" s="74">
        <f>+'[1]Podklady QZ'!G268</f>
        <v>0</v>
      </c>
      <c r="H22" s="244">
        <f>+'[1]Podklady QZ'!H268</f>
        <v>0</v>
      </c>
      <c r="I22" s="74">
        <f>+'[1]Podklady QZ'!I268</f>
        <v>0</v>
      </c>
      <c r="J22" s="130"/>
      <c r="K22" s="340"/>
      <c r="L22" s="130"/>
      <c r="M22" s="339"/>
    </row>
    <row r="23" spans="1:13" x14ac:dyDescent="0.2">
      <c r="A23" s="58" t="s">
        <v>35</v>
      </c>
      <c r="B23" s="226">
        <f>+'[1]Podklady QZ'!B269</f>
        <v>48.223000000000006</v>
      </c>
      <c r="C23" s="243">
        <f>+'[1]Podklady QZ'!C269</f>
        <v>5.5436006032515304E-3</v>
      </c>
      <c r="D23" s="244">
        <f>+'[1]Podklady QZ'!D269</f>
        <v>40.380000000000003</v>
      </c>
      <c r="E23" s="243">
        <f>+'[1]Podklady QZ'!E269</f>
        <v>7.6551678639162155E-3</v>
      </c>
      <c r="F23" s="244">
        <f>+'[1]Podklady QZ'!F269</f>
        <v>3875.3469999999998</v>
      </c>
      <c r="G23" s="74">
        <f>+'[1]Podklady QZ'!G269</f>
        <v>0.7069881389870778</v>
      </c>
      <c r="H23" s="244">
        <f>+'[1]Podklady QZ'!H269</f>
        <v>3963.95</v>
      </c>
      <c r="I23" s="74">
        <f>+'[1]Podklady QZ'!I269</f>
        <v>0.20374742710373539</v>
      </c>
      <c r="J23" s="130"/>
      <c r="K23" s="340"/>
      <c r="L23" s="130"/>
      <c r="M23" s="339"/>
    </row>
    <row r="24" spans="1:13" x14ac:dyDescent="0.2">
      <c r="A24" s="228" t="s">
        <v>34</v>
      </c>
      <c r="B24" s="229">
        <f>+'[1]Podklady QZ'!B270</f>
        <v>15324.923999999999</v>
      </c>
      <c r="C24" s="230">
        <f>+'[1]Podklady QZ'!C270</f>
        <v>1.8703738704193271E-2</v>
      </c>
      <c r="D24" s="231">
        <f>+'[1]Podklady QZ'!D270</f>
        <v>21703.448</v>
      </c>
      <c r="E24" s="230">
        <f>+'[1]Podklady QZ'!E270</f>
        <v>2.9160544430774645E-2</v>
      </c>
      <c r="F24" s="231">
        <f>+'[1]Podklady QZ'!F270</f>
        <v>20225.928999999996</v>
      </c>
      <c r="G24" s="230">
        <f>+'[1]Podklady QZ'!G270</f>
        <v>2.4614510048976364E-2</v>
      </c>
      <c r="H24" s="231">
        <f>+'[1]Podklady QZ'!H270</f>
        <v>57254.300999999999</v>
      </c>
      <c r="I24" s="230">
        <f>+'[1]Podklady QZ'!I270</f>
        <v>2.4002646488086601E-2</v>
      </c>
      <c r="J24" s="130"/>
      <c r="K24" s="340"/>
      <c r="L24" s="130"/>
      <c r="M24" s="176"/>
    </row>
    <row r="25" spans="1:13" ht="13.5" customHeight="1" x14ac:dyDescent="0.2">
      <c r="A25" s="342" t="s">
        <v>212</v>
      </c>
      <c r="B25" s="214">
        <f>+'[1]Podklady QZ'!B271</f>
        <v>151054.639</v>
      </c>
      <c r="C25" s="201">
        <f>+'[1]Podklady QZ'!C271</f>
        <v>6.9765703268087467E-2</v>
      </c>
      <c r="D25" s="64">
        <f>+'[1]Podklady QZ'!D271</f>
        <v>144353.62600000002</v>
      </c>
      <c r="E25" s="201">
        <f>+'[1]Podklady QZ'!E271</f>
        <v>6.6236268013917882E-2</v>
      </c>
      <c r="F25" s="64">
        <f>+'[1]Podklady QZ'!F271</f>
        <v>186947.152</v>
      </c>
      <c r="G25" s="201">
        <f>+'[1]Podklady QZ'!G271</f>
        <v>7.2868714990741074E-2</v>
      </c>
      <c r="H25" s="64">
        <f>+'[1]Podklady QZ'!H271</f>
        <v>482355.41700000002</v>
      </c>
      <c r="I25" s="201">
        <f>+'[1]Podklady QZ'!I271</f>
        <v>6.9804620436414735E-2</v>
      </c>
      <c r="J25" s="130"/>
      <c r="K25" s="130"/>
      <c r="L25" s="130"/>
      <c r="M25" s="130"/>
    </row>
    <row r="26" spans="1:13" ht="12.75" customHeight="1" x14ac:dyDescent="0.2">
      <c r="A26" s="58" t="s">
        <v>29</v>
      </c>
      <c r="B26" s="226">
        <f>+'[1]Podklady QZ'!B272</f>
        <v>55457.411</v>
      </c>
      <c r="C26" s="74">
        <f>+'[1]Podklady QZ'!C272</f>
        <v>4.9361733888116169E-2</v>
      </c>
      <c r="D26" s="34">
        <f>+'[1]Podklady QZ'!D272</f>
        <v>53812.100000000006</v>
      </c>
      <c r="E26" s="74">
        <f>+'[1]Podklady QZ'!E272</f>
        <v>4.7172163402902742E-2</v>
      </c>
      <c r="F26" s="34">
        <f>+'[1]Podklady QZ'!F272</f>
        <v>56918.852999999996</v>
      </c>
      <c r="G26" s="74">
        <f>+'[1]Podklady QZ'!G272</f>
        <v>5.1875815948088808E-2</v>
      </c>
      <c r="H26" s="34">
        <f>+'[1]Podklady QZ'!H272</f>
        <v>166188.364</v>
      </c>
      <c r="I26" s="74">
        <f>+'[1]Podklady QZ'!I272</f>
        <v>4.94392928222947E-2</v>
      </c>
      <c r="J26" s="130"/>
      <c r="K26" s="130"/>
      <c r="L26" s="130"/>
      <c r="M26" s="130"/>
    </row>
    <row r="27" spans="1:13" ht="12.75" customHeight="1" x14ac:dyDescent="0.2">
      <c r="A27" s="58" t="s">
        <v>0</v>
      </c>
      <c r="B27" s="226">
        <f>+'[1]Podklady QZ'!B273</f>
        <v>645.85</v>
      </c>
      <c r="C27" s="243">
        <f>+'[1]Podklady QZ'!C273</f>
        <v>9.9181994637215654E-3</v>
      </c>
      <c r="D27" s="244">
        <f>+'[1]Podklady QZ'!D273</f>
        <v>644.58000000000004</v>
      </c>
      <c r="E27" s="243">
        <f>+'[1]Podklady QZ'!E273</f>
        <v>5.8452603483656555E-3</v>
      </c>
      <c r="F27" s="244">
        <f>+'[1]Podklady QZ'!F273</f>
        <v>992.17</v>
      </c>
      <c r="G27" s="74">
        <f>+'[1]Podklady QZ'!G273</f>
        <v>1.2055976368405325E-2</v>
      </c>
      <c r="H27" s="244">
        <f>+'[1]Podklady QZ'!H273</f>
        <v>2282.6</v>
      </c>
      <c r="I27" s="74">
        <f>+'[1]Podklady QZ'!I273</f>
        <v>8.8579792953795266E-3</v>
      </c>
      <c r="J27" s="130"/>
      <c r="K27" s="130"/>
      <c r="L27" s="130"/>
      <c r="M27" s="130"/>
    </row>
    <row r="28" spans="1:13" ht="12.75" customHeight="1" x14ac:dyDescent="0.2">
      <c r="A28" s="58" t="s">
        <v>1</v>
      </c>
      <c r="B28" s="226">
        <f>+'[1]Podklady QZ'!B274</f>
        <v>172.536</v>
      </c>
      <c r="C28" s="243">
        <f>+'[1]Podklady QZ'!C274</f>
        <v>2.7146762538990746E-2</v>
      </c>
      <c r="D28" s="244">
        <f>+'[1]Podklady QZ'!D274</f>
        <v>109.89099999999999</v>
      </c>
      <c r="E28" s="243">
        <f>+'[1]Podklady QZ'!E274</f>
        <v>1.4182891425010757E-2</v>
      </c>
      <c r="F28" s="244">
        <f>+'[1]Podklady QZ'!F274</f>
        <v>391.76800000000003</v>
      </c>
      <c r="G28" s="74">
        <f>+'[1]Podklady QZ'!G274</f>
        <v>3.9453058204157163E-2</v>
      </c>
      <c r="H28" s="244">
        <f>+'[1]Podklady QZ'!H274</f>
        <v>674.19500000000005</v>
      </c>
      <c r="I28" s="74">
        <f>+'[1]Podklady QZ'!I274</f>
        <v>2.8051962339191522E-2</v>
      </c>
      <c r="J28" s="130"/>
      <c r="K28" s="130"/>
      <c r="L28" s="130"/>
      <c r="M28" s="130"/>
    </row>
    <row r="29" spans="1:13" ht="12.75" customHeight="1" x14ac:dyDescent="0.2">
      <c r="A29" s="58" t="s">
        <v>2</v>
      </c>
      <c r="B29" s="226">
        <f>+'[1]Podklady QZ'!B275</f>
        <v>154.91899999999998</v>
      </c>
      <c r="C29" s="243">
        <f>+'[1]Podklady QZ'!C275</f>
        <v>1.9053289413241723E-2</v>
      </c>
      <c r="D29" s="244">
        <f>+'[1]Podklady QZ'!D275</f>
        <v>146.13499999999999</v>
      </c>
      <c r="E29" s="243">
        <f>+'[1]Podklady QZ'!E275</f>
        <v>7.8357316225323766E-3</v>
      </c>
      <c r="F29" s="244">
        <f>+'[1]Podklady QZ'!F275</f>
        <v>145.785</v>
      </c>
      <c r="G29" s="74">
        <f>+'[1]Podklady QZ'!G275</f>
        <v>1.2155380760204691E-2</v>
      </c>
      <c r="H29" s="244">
        <f>+'[1]Podklady QZ'!H275</f>
        <v>446.83899999999994</v>
      </c>
      <c r="I29" s="74">
        <f>+'[1]Podklady QZ'!I275</f>
        <v>1.1524160855507089E-2</v>
      </c>
      <c r="J29" s="130"/>
      <c r="K29" s="130"/>
      <c r="L29" s="130"/>
    </row>
    <row r="30" spans="1:13" x14ac:dyDescent="0.2">
      <c r="A30" s="58" t="s">
        <v>6</v>
      </c>
      <c r="B30" s="226">
        <f>+'[1]Podklady QZ'!B276</f>
        <v>471.56</v>
      </c>
      <c r="C30" s="243">
        <f>+'[1]Podklady QZ'!C276</f>
        <v>5.5667131425120329E-2</v>
      </c>
      <c r="D30" s="244">
        <f>+'[1]Podklady QZ'!D276</f>
        <v>529.08999999999992</v>
      </c>
      <c r="E30" s="243">
        <f>+'[1]Podklady QZ'!E276</f>
        <v>6.3524976437323258E-2</v>
      </c>
      <c r="F30" s="244">
        <f>+'[1]Podklady QZ'!F276</f>
        <v>706.55</v>
      </c>
      <c r="G30" s="74">
        <f>+'[1]Podklady QZ'!G276</f>
        <v>6.4922469312406222E-2</v>
      </c>
      <c r="H30" s="244">
        <f>+'[1]Podklady QZ'!H276</f>
        <v>1707.1999999999998</v>
      </c>
      <c r="I30" s="74">
        <f>+'[1]Podklady QZ'!I276</f>
        <v>6.1669843959255989E-2</v>
      </c>
      <c r="J30" s="130"/>
      <c r="K30" s="130"/>
      <c r="L30" s="130"/>
    </row>
    <row r="31" spans="1:13" x14ac:dyDescent="0.2">
      <c r="A31" s="58" t="s">
        <v>28</v>
      </c>
      <c r="B31" s="226">
        <f>+'[1]Podklady QZ'!B277</f>
        <v>44573.40600000001</v>
      </c>
      <c r="C31" s="243">
        <f>+'[1]Podklady QZ'!C277</f>
        <v>7.1897597294449028E-2</v>
      </c>
      <c r="D31" s="244">
        <f>+'[1]Podklady QZ'!D277</f>
        <v>41568.214999999997</v>
      </c>
      <c r="E31" s="243">
        <f>+'[1]Podklady QZ'!E277</f>
        <v>7.2365463392854559E-2</v>
      </c>
      <c r="F31" s="244">
        <f>+'[1]Podklady QZ'!F277</f>
        <v>65114.675000000003</v>
      </c>
      <c r="G31" s="74">
        <f>+'[1]Podklady QZ'!G277</f>
        <v>7.5684315829275206E-2</v>
      </c>
      <c r="H31" s="244">
        <f>+'[1]Podklady QZ'!H277</f>
        <v>151256.29600000003</v>
      </c>
      <c r="I31" s="74">
        <f>+'[1]Podklady QZ'!I277</f>
        <v>7.3613954520003189E-2</v>
      </c>
      <c r="J31" s="130"/>
      <c r="K31" s="130"/>
      <c r="L31" s="130"/>
    </row>
    <row r="32" spans="1:13" x14ac:dyDescent="0.2">
      <c r="A32" s="58" t="s">
        <v>5</v>
      </c>
      <c r="B32" s="226">
        <f>+'[1]Podklady QZ'!B278</f>
        <v>47326.737999999998</v>
      </c>
      <c r="C32" s="243">
        <f>+'[1]Podklady QZ'!C278</f>
        <v>0.15248715622799519</v>
      </c>
      <c r="D32" s="244">
        <f>+'[1]Podklady QZ'!D278</f>
        <v>45500.411999999997</v>
      </c>
      <c r="E32" s="243">
        <f>+'[1]Podklady QZ'!E278</f>
        <v>0.15323241010575764</v>
      </c>
      <c r="F32" s="244">
        <f>+'[1]Podklady QZ'!F278</f>
        <v>59235.541000000005</v>
      </c>
      <c r="G32" s="74">
        <f>+'[1]Podklady QZ'!G278</f>
        <v>0.13142747419850526</v>
      </c>
      <c r="H32" s="244">
        <f>+'[1]Podklady QZ'!H278</f>
        <v>152062.69099999999</v>
      </c>
      <c r="I32" s="74">
        <f>+'[1]Podklady QZ'!I278</f>
        <v>0.1437249710159377</v>
      </c>
      <c r="J32" s="130"/>
      <c r="K32" s="130"/>
      <c r="L32" s="130"/>
    </row>
    <row r="33" spans="1:12" ht="12.75" thickBot="1" x14ac:dyDescent="0.25">
      <c r="A33" s="59" t="s">
        <v>3</v>
      </c>
      <c r="B33" s="227">
        <f>+'[1]Podklady QZ'!B279</f>
        <v>2252.2189999999996</v>
      </c>
      <c r="C33" s="75">
        <f>+'[1]Podklady QZ'!C279</f>
        <v>9.673211254846549E-2</v>
      </c>
      <c r="D33" s="44">
        <f>+'[1]Podklady QZ'!D279</f>
        <v>2043.2029999999997</v>
      </c>
      <c r="E33" s="75">
        <f>+'[1]Podklady QZ'!E279</f>
        <v>9.1804212527518331E-2</v>
      </c>
      <c r="F33" s="44">
        <f>+'[1]Podklady QZ'!F279</f>
        <v>3441.81</v>
      </c>
      <c r="G33" s="75">
        <f>+'[1]Podklady QZ'!G279</f>
        <v>8.1632688880174414E-2</v>
      </c>
      <c r="H33" s="44">
        <f>+'[1]Podklady QZ'!H279</f>
        <v>7737.232</v>
      </c>
      <c r="I33" s="75">
        <f>+'[1]Podklady QZ'!I279</f>
        <v>8.8222546302050273E-2</v>
      </c>
      <c r="J33" s="130"/>
      <c r="K33" s="130"/>
      <c r="L33" s="130"/>
    </row>
    <row r="34" spans="1:12" ht="15" customHeight="1" x14ac:dyDescent="0.2">
      <c r="A34" s="343" t="s">
        <v>268</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QZ'!L248</f>
        <v>0.13181141278125225</v>
      </c>
    </row>
    <row r="37" spans="1:12" x14ac:dyDescent="0.2">
      <c r="B37" s="130"/>
      <c r="C37" s="130"/>
      <c r="D37" s="130"/>
      <c r="E37" s="130"/>
      <c r="F37" s="130"/>
      <c r="G37" s="187" t="s">
        <v>190</v>
      </c>
      <c r="H37" s="232">
        <f>+'[1]Podklady QZ'!L249</f>
        <v>4.083505790105553E-2</v>
      </c>
    </row>
    <row r="38" spans="1:12" x14ac:dyDescent="0.2">
      <c r="B38" s="130"/>
      <c r="C38" s="130"/>
      <c r="D38" s="130"/>
      <c r="E38" s="130"/>
      <c r="F38" s="130"/>
      <c r="G38" s="187" t="s">
        <v>191</v>
      </c>
      <c r="H38" s="232">
        <f>+'[1]Podklady QZ'!L250</f>
        <v>5.6023782845509879E-2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{4105871A-071C-47A5-A9BE-95384CA2BB68}</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{491E1478-57B9-432F-9F36-9D96C6885988}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4105871A-071C-47A5-A9BE-95384CA2BB68}">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491E1478-57B9-432F-9F36-9D96C6885988}">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customWidth="1"/>
    <col min="4" max="4" width="14.42578125" style="125" customWidth="1"/>
    <col min="5" max="5" width="8" style="125" customWidth="1"/>
    <col min="6" max="6" width="14.42578125" style="125" customWidth="1"/>
    <col min="7" max="7" width="8" style="125" customWidth="1"/>
    <col min="8" max="8" width="14.42578125" style="125" customWidth="1"/>
    <col min="9" max="9" width="8" style="125" customWidth="1"/>
    <col min="10" max="10" width="14.42578125" style="125" customWidth="1"/>
    <col min="11" max="11" width="8" style="125" customWidth="1"/>
    <col min="12" max="12" width="14.42578125" style="125" customWidth="1"/>
    <col min="13" max="13" width="8" style="125" customWidth="1"/>
    <col min="14" max="26" width="9.140625" style="125" customWidth="1"/>
    <col min="27" max="16384" width="9.140625" style="125"/>
  </cols>
  <sheetData>
    <row r="1" spans="1:21" ht="18.75" x14ac:dyDescent="0.3">
      <c r="A1" s="167" t="s">
        <v>56</v>
      </c>
      <c r="B1" s="176"/>
      <c r="C1" s="176"/>
      <c r="D1" s="176"/>
      <c r="E1" s="176"/>
      <c r="F1" s="176"/>
      <c r="G1" s="176"/>
      <c r="H1" s="176"/>
      <c r="I1" s="176"/>
      <c r="J1" s="176"/>
      <c r="K1" s="176"/>
      <c r="L1" s="176"/>
      <c r="M1" s="168" t="str">
        <f>Obsah!$A$1</f>
        <v>III. čtvrtletí 2018</v>
      </c>
      <c r="N1" s="179"/>
      <c r="O1" s="176"/>
    </row>
    <row r="2" spans="1:21" ht="7.5" customHeight="1" x14ac:dyDescent="0.3">
      <c r="A2" s="167"/>
      <c r="B2" s="176"/>
      <c r="C2" s="176"/>
      <c r="D2" s="176"/>
      <c r="E2" s="176"/>
      <c r="F2" s="176"/>
      <c r="G2" s="176"/>
      <c r="H2" s="176"/>
      <c r="I2" s="176"/>
      <c r="J2" s="176"/>
      <c r="K2" s="176"/>
      <c r="L2" s="176"/>
      <c r="M2" s="176"/>
      <c r="N2" s="179"/>
      <c r="O2" s="176"/>
    </row>
    <row r="3" spans="1:21" x14ac:dyDescent="0.2">
      <c r="A3" s="56"/>
      <c r="B3" s="425"/>
      <c r="C3" s="425"/>
      <c r="D3" s="425"/>
      <c r="E3" s="425"/>
      <c r="F3" s="425"/>
      <c r="G3" s="426"/>
      <c r="H3" s="432"/>
      <c r="I3" s="425"/>
      <c r="J3" s="425"/>
      <c r="K3" s="425"/>
      <c r="L3" s="425"/>
      <c r="M3" s="425"/>
      <c r="N3" s="84"/>
    </row>
    <row r="4" spans="1:21" ht="13.5" customHeight="1" x14ac:dyDescent="0.2">
      <c r="A4" s="56"/>
      <c r="B4" s="433"/>
      <c r="C4" s="434"/>
      <c r="D4" s="434"/>
      <c r="E4" s="434"/>
      <c r="F4" s="434"/>
      <c r="G4" s="435"/>
      <c r="H4" s="433"/>
      <c r="I4" s="434"/>
      <c r="J4" s="434"/>
      <c r="K4" s="434"/>
      <c r="L4" s="434"/>
      <c r="M4" s="434"/>
      <c r="N4" s="85"/>
    </row>
    <row r="5" spans="1:21" x14ac:dyDescent="0.2">
      <c r="A5" s="26"/>
      <c r="B5" s="431"/>
      <c r="C5" s="430"/>
      <c r="D5" s="431"/>
      <c r="E5" s="430"/>
      <c r="F5" s="431"/>
      <c r="G5" s="430"/>
      <c r="H5" s="431"/>
      <c r="I5" s="430"/>
      <c r="J5" s="431"/>
      <c r="K5" s="430"/>
      <c r="L5" s="431"/>
      <c r="M5" s="429"/>
      <c r="N5" s="86"/>
    </row>
    <row r="6" spans="1:21" x14ac:dyDescent="0.2">
      <c r="A6" s="24"/>
      <c r="B6" s="96"/>
      <c r="C6" s="61"/>
      <c r="D6" s="61"/>
      <c r="E6" s="61"/>
      <c r="F6" s="61"/>
      <c r="G6" s="61"/>
      <c r="H6" s="61"/>
      <c r="I6" s="61"/>
      <c r="J6" s="61"/>
      <c r="K6" s="61"/>
      <c r="L6" s="61"/>
      <c r="M6" s="81"/>
      <c r="N6" s="86"/>
    </row>
    <row r="7" spans="1:21" x14ac:dyDescent="0.2">
      <c r="A7" s="415"/>
      <c r="B7" s="422"/>
      <c r="C7" s="423"/>
      <c r="D7" s="423"/>
      <c r="E7" s="423"/>
      <c r="F7" s="423"/>
      <c r="G7" s="424"/>
      <c r="H7" s="422"/>
      <c r="I7" s="423"/>
      <c r="J7" s="423"/>
      <c r="K7" s="423"/>
      <c r="L7" s="423"/>
      <c r="M7" s="423"/>
      <c r="N7" s="87"/>
    </row>
    <row r="8" spans="1:21" x14ac:dyDescent="0.2">
      <c r="A8" s="412"/>
      <c r="B8" s="63"/>
      <c r="C8" s="78"/>
      <c r="D8" s="64"/>
      <c r="E8" s="78"/>
      <c r="F8" s="64"/>
      <c r="G8" s="78"/>
      <c r="H8" s="63"/>
      <c r="I8" s="78"/>
      <c r="J8" s="64"/>
      <c r="K8" s="78"/>
      <c r="L8" s="64"/>
      <c r="M8" s="78"/>
      <c r="N8" s="88"/>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425"/>
      <c r="C18" s="425"/>
      <c r="D18" s="425"/>
      <c r="E18" s="425"/>
      <c r="F18" s="425"/>
      <c r="G18" s="426"/>
      <c r="H18" s="13"/>
      <c r="I18" s="13"/>
      <c r="J18" s="13"/>
      <c r="K18" s="13"/>
      <c r="L18" s="13"/>
      <c r="M18" s="13"/>
      <c r="N18" s="179"/>
      <c r="O18" s="176"/>
      <c r="P18" s="92"/>
      <c r="Q18" s="70"/>
      <c r="R18" s="14"/>
      <c r="S18" s="14"/>
      <c r="T18" s="14"/>
    </row>
    <row r="19" spans="1:20" x14ac:dyDescent="0.2">
      <c r="A19" s="68"/>
      <c r="B19" s="427"/>
      <c r="C19" s="428"/>
      <c r="D19" s="428"/>
      <c r="E19" s="428"/>
      <c r="F19" s="428"/>
      <c r="G19" s="428"/>
      <c r="H19" s="179"/>
      <c r="I19" s="180"/>
      <c r="J19" s="181"/>
      <c r="K19" s="83"/>
      <c r="L19" s="181"/>
      <c r="M19" s="182"/>
      <c r="N19" s="179"/>
      <c r="O19" s="176"/>
      <c r="P19" s="92"/>
      <c r="Q19" s="70"/>
      <c r="R19" s="14"/>
      <c r="S19" s="14"/>
      <c r="T19" s="14"/>
    </row>
    <row r="20" spans="1:20" x14ac:dyDescent="0.2">
      <c r="A20" s="69"/>
      <c r="B20" s="429"/>
      <c r="C20" s="430"/>
      <c r="D20" s="429"/>
      <c r="E20" s="430"/>
      <c r="F20" s="429"/>
      <c r="G20" s="430"/>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420"/>
      <c r="B22" s="422"/>
      <c r="C22" s="423"/>
      <c r="D22" s="423"/>
      <c r="E22" s="423"/>
      <c r="F22" s="423"/>
      <c r="G22" s="423"/>
      <c r="H22" s="179"/>
      <c r="I22" s="180"/>
      <c r="J22" s="181"/>
      <c r="K22" s="83"/>
      <c r="L22" s="181"/>
      <c r="M22" s="182"/>
      <c r="N22" s="179"/>
      <c r="O22" s="176"/>
      <c r="P22" s="92"/>
      <c r="Q22" s="70"/>
      <c r="R22" s="14"/>
      <c r="S22" s="14"/>
      <c r="T22" s="14"/>
    </row>
    <row r="23" spans="1:20" x14ac:dyDescent="0.2">
      <c r="A23" s="421"/>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57</v>
      </c>
      <c r="M1" s="168" t="str">
        <f>Obsah!$A$1</f>
        <v>III. čtvrtletí 2018</v>
      </c>
    </row>
    <row r="2" spans="1:24" ht="7.5" customHeight="1" x14ac:dyDescent="0.2"/>
    <row r="3" spans="1:24" x14ac:dyDescent="0.2">
      <c r="A3" s="56"/>
      <c r="B3" s="425"/>
      <c r="C3" s="425"/>
      <c r="D3" s="425"/>
      <c r="E3" s="425"/>
      <c r="F3" s="425"/>
      <c r="G3" s="426"/>
      <c r="H3" s="432"/>
      <c r="I3" s="425"/>
      <c r="J3" s="425"/>
      <c r="K3" s="425"/>
      <c r="L3" s="425"/>
      <c r="M3" s="425"/>
      <c r="N3" s="15"/>
    </row>
    <row r="4" spans="1:24" x14ac:dyDescent="0.2">
      <c r="A4" s="56"/>
      <c r="B4" s="433"/>
      <c r="C4" s="434"/>
      <c r="D4" s="434"/>
      <c r="E4" s="434"/>
      <c r="F4" s="434"/>
      <c r="G4" s="435"/>
      <c r="H4" s="433"/>
      <c r="I4" s="434"/>
      <c r="J4" s="434"/>
      <c r="K4" s="434"/>
      <c r="L4" s="434"/>
      <c r="M4" s="434"/>
      <c r="N4" s="71"/>
    </row>
    <row r="5" spans="1:24" x14ac:dyDescent="0.2">
      <c r="A5" s="26"/>
      <c r="B5" s="431"/>
      <c r="C5" s="430"/>
      <c r="D5" s="431"/>
      <c r="E5" s="430"/>
      <c r="F5" s="431"/>
      <c r="G5" s="430"/>
      <c r="H5" s="431"/>
      <c r="I5" s="430"/>
      <c r="J5" s="431"/>
      <c r="K5" s="430"/>
      <c r="L5" s="431"/>
      <c r="M5" s="429"/>
      <c r="N5" s="91"/>
    </row>
    <row r="6" spans="1:24" x14ac:dyDescent="0.2">
      <c r="A6" s="24"/>
      <c r="B6" s="96"/>
      <c r="C6" s="61"/>
      <c r="D6" s="61"/>
      <c r="E6" s="61"/>
      <c r="F6" s="61"/>
      <c r="G6" s="61"/>
      <c r="H6" s="61"/>
      <c r="I6" s="61"/>
      <c r="J6" s="61"/>
      <c r="K6" s="61"/>
      <c r="L6" s="61"/>
      <c r="M6" s="62"/>
      <c r="N6" s="91"/>
    </row>
    <row r="7" spans="1:24" x14ac:dyDescent="0.2">
      <c r="A7" s="415"/>
      <c r="B7" s="422"/>
      <c r="C7" s="423"/>
      <c r="D7" s="423"/>
      <c r="E7" s="423"/>
      <c r="F7" s="423"/>
      <c r="G7" s="424"/>
      <c r="H7" s="422"/>
      <c r="I7" s="423"/>
      <c r="J7" s="423"/>
      <c r="K7" s="423"/>
      <c r="L7" s="423"/>
      <c r="M7" s="423"/>
      <c r="N7" s="72"/>
    </row>
    <row r="8" spans="1:24" x14ac:dyDescent="0.2">
      <c r="A8" s="412"/>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425"/>
      <c r="C18" s="425"/>
      <c r="D18" s="425"/>
      <c r="E18" s="425"/>
      <c r="F18" s="425"/>
      <c r="G18" s="426"/>
      <c r="H18" s="176"/>
      <c r="I18" s="176"/>
      <c r="J18" s="176"/>
      <c r="K18" s="176"/>
      <c r="L18" s="176"/>
      <c r="M18" s="176"/>
      <c r="N18" s="179"/>
      <c r="O18" s="176"/>
    </row>
    <row r="19" spans="1:15" x14ac:dyDescent="0.2">
      <c r="A19" s="68"/>
      <c r="B19" s="427"/>
      <c r="C19" s="428"/>
      <c r="D19" s="428"/>
      <c r="E19" s="428"/>
      <c r="F19" s="428"/>
      <c r="G19" s="428"/>
      <c r="H19" s="179"/>
      <c r="I19" s="180"/>
      <c r="J19" s="181"/>
      <c r="K19" s="83"/>
      <c r="L19" s="181"/>
      <c r="M19" s="182"/>
      <c r="N19" s="179"/>
      <c r="O19" s="176"/>
    </row>
    <row r="20" spans="1:15" x14ac:dyDescent="0.2">
      <c r="A20" s="69"/>
      <c r="B20" s="429"/>
      <c r="C20" s="430"/>
      <c r="D20" s="429"/>
      <c r="E20" s="430"/>
      <c r="F20" s="429"/>
      <c r="G20" s="430"/>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420"/>
      <c r="B22" s="422"/>
      <c r="C22" s="423"/>
      <c r="D22" s="423"/>
      <c r="E22" s="423"/>
      <c r="F22" s="423"/>
      <c r="G22" s="423"/>
      <c r="H22" s="179"/>
      <c r="I22" s="180"/>
      <c r="J22" s="181"/>
      <c r="K22" s="83"/>
      <c r="L22" s="181"/>
      <c r="M22" s="182"/>
      <c r="N22" s="179"/>
      <c r="O22" s="176"/>
    </row>
    <row r="23" spans="1:15" x14ac:dyDescent="0.2">
      <c r="A23" s="421"/>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K38"/>
  <sheetViews>
    <sheetView showGridLines="0" topLeftCell="A7" zoomScaleNormal="100" workbookViewId="0">
      <selection activeCell="D40" sqref="D40"/>
    </sheetView>
  </sheetViews>
  <sheetFormatPr defaultRowHeight="12" x14ac:dyDescent="0.2"/>
  <cols>
    <col min="1" max="1" width="8" style="125" customWidth="1"/>
    <col min="2" max="6" width="9.140625" style="125"/>
    <col min="7" max="7" width="9.140625" style="125" customWidth="1"/>
    <col min="8" max="8" width="9.140625" style="133" customWidth="1"/>
    <col min="9" max="9" width="9.140625" style="125" customWidth="1"/>
    <col min="10" max="10" width="9" style="125" customWidth="1"/>
    <col min="11" max="11" width="9.140625" style="125" customWidth="1"/>
    <col min="12" max="16384" width="9.140625" style="125"/>
  </cols>
  <sheetData>
    <row r="1" spans="1:11" ht="12.75" x14ac:dyDescent="0.2">
      <c r="A1" s="132" t="str">
        <f>Titulní!A30</f>
        <v>III. čtvrtletí 2018</v>
      </c>
    </row>
    <row r="3" spans="1:11" x14ac:dyDescent="0.2">
      <c r="A3" s="134"/>
      <c r="B3" s="134"/>
      <c r="C3" s="134"/>
      <c r="D3" s="134"/>
      <c r="E3" s="134"/>
      <c r="F3" s="134"/>
      <c r="G3" s="134"/>
      <c r="H3" s="135"/>
      <c r="I3" s="134"/>
    </row>
    <row r="4" spans="1:11" x14ac:dyDescent="0.2">
      <c r="C4" s="136"/>
      <c r="D4" s="137"/>
      <c r="E4" s="137"/>
      <c r="F4" s="137"/>
      <c r="I4" s="138"/>
      <c r="J4" s="138"/>
      <c r="K4" s="138"/>
    </row>
    <row r="5" spans="1:11" x14ac:dyDescent="0.2">
      <c r="J5" s="138"/>
      <c r="K5" s="138"/>
    </row>
    <row r="6" spans="1:11" x14ac:dyDescent="0.2">
      <c r="J6" s="138"/>
      <c r="K6" s="138"/>
    </row>
    <row r="7" spans="1:11" ht="18.75" x14ac:dyDescent="0.2">
      <c r="A7" s="139" t="s">
        <v>46</v>
      </c>
      <c r="J7" s="138"/>
      <c r="K7" s="138"/>
    </row>
    <row r="8" spans="1:11" ht="12.75" x14ac:dyDescent="0.2">
      <c r="A8" s="140"/>
      <c r="B8" s="141"/>
      <c r="C8" s="141"/>
      <c r="D8" s="141"/>
      <c r="E8" s="141"/>
      <c r="F8" s="141"/>
      <c r="G8" s="141"/>
      <c r="H8" s="142"/>
      <c r="I8" s="141"/>
      <c r="J8" s="143"/>
      <c r="K8" s="143"/>
    </row>
    <row r="9" spans="1:11" s="141" customFormat="1" ht="15.95" customHeight="1" x14ac:dyDescent="0.2">
      <c r="A9" s="144">
        <v>1</v>
      </c>
      <c r="B9" s="145" t="s">
        <v>33</v>
      </c>
      <c r="C9" s="146"/>
      <c r="D9" s="146"/>
      <c r="E9" s="146"/>
      <c r="F9" s="146"/>
      <c r="G9" s="146"/>
      <c r="H9" s="147"/>
      <c r="I9" s="148"/>
      <c r="J9" s="149"/>
      <c r="K9" s="150" t="s">
        <v>25</v>
      </c>
    </row>
    <row r="10" spans="1:11" s="141" customFormat="1" ht="15.95" customHeight="1" x14ac:dyDescent="0.2">
      <c r="A10" s="144">
        <v>2</v>
      </c>
      <c r="B10" s="145" t="s">
        <v>54</v>
      </c>
      <c r="C10" s="146"/>
      <c r="D10" s="146"/>
      <c r="E10" s="146"/>
      <c r="F10" s="146"/>
      <c r="G10" s="146"/>
      <c r="H10" s="147"/>
      <c r="I10" s="148"/>
      <c r="J10" s="149"/>
      <c r="K10" s="150" t="s">
        <v>26</v>
      </c>
    </row>
    <row r="11" spans="1:11" s="141" customFormat="1" ht="15.95" customHeight="1" x14ac:dyDescent="0.2">
      <c r="A11" s="144">
        <v>3</v>
      </c>
      <c r="B11" s="151" t="s">
        <v>81</v>
      </c>
      <c r="C11" s="152"/>
      <c r="D11" s="152"/>
      <c r="E11" s="153"/>
      <c r="F11" s="153"/>
      <c r="G11" s="153"/>
      <c r="H11" s="152"/>
      <c r="I11" s="153"/>
      <c r="J11" s="152"/>
      <c r="K11" s="150" t="s">
        <v>27</v>
      </c>
    </row>
    <row r="12" spans="1:11" s="141" customFormat="1" ht="15.95" customHeight="1" x14ac:dyDescent="0.2">
      <c r="A12" s="144" t="s">
        <v>133</v>
      </c>
      <c r="B12" s="151" t="s">
        <v>159</v>
      </c>
      <c r="C12" s="152"/>
      <c r="D12" s="152"/>
      <c r="E12" s="153"/>
      <c r="F12" s="153"/>
      <c r="G12" s="153"/>
      <c r="H12" s="152"/>
      <c r="I12" s="153"/>
      <c r="J12" s="152"/>
      <c r="K12" s="150" t="s">
        <v>162</v>
      </c>
    </row>
    <row r="13" spans="1:11" s="141" customFormat="1" ht="15.95" customHeight="1" x14ac:dyDescent="0.2">
      <c r="A13" s="144" t="s">
        <v>134</v>
      </c>
      <c r="B13" s="151" t="s">
        <v>156</v>
      </c>
      <c r="C13" s="152"/>
      <c r="D13" s="152"/>
      <c r="E13" s="153"/>
      <c r="F13" s="153"/>
      <c r="G13" s="153"/>
      <c r="H13" s="152"/>
      <c r="I13" s="153"/>
      <c r="J13" s="152"/>
      <c r="K13" s="150" t="s">
        <v>163</v>
      </c>
    </row>
    <row r="14" spans="1:11" s="141" customFormat="1" ht="15.95" customHeight="1" x14ac:dyDescent="0.2">
      <c r="A14" s="144" t="s">
        <v>135</v>
      </c>
      <c r="B14" s="151" t="s">
        <v>160</v>
      </c>
      <c r="C14" s="152"/>
      <c r="D14" s="152"/>
      <c r="E14" s="153"/>
      <c r="F14" s="153"/>
      <c r="G14" s="153"/>
      <c r="H14" s="152"/>
      <c r="I14" s="153"/>
      <c r="J14" s="152"/>
      <c r="K14" s="150" t="s">
        <v>164</v>
      </c>
    </row>
    <row r="15" spans="1:11" s="141" customFormat="1" ht="15.95" customHeight="1" x14ac:dyDescent="0.2">
      <c r="A15" s="144" t="s">
        <v>136</v>
      </c>
      <c r="B15" s="151" t="s">
        <v>202</v>
      </c>
      <c r="C15" s="152"/>
      <c r="D15" s="152"/>
      <c r="E15" s="153"/>
      <c r="F15" s="153"/>
      <c r="G15" s="153"/>
      <c r="H15" s="152"/>
      <c r="I15" s="153"/>
      <c r="J15" s="152"/>
      <c r="K15" s="150" t="s">
        <v>165</v>
      </c>
    </row>
    <row r="16" spans="1:11" s="141" customFormat="1" ht="15.95" customHeight="1" x14ac:dyDescent="0.2">
      <c r="A16" s="144" t="s">
        <v>137</v>
      </c>
      <c r="B16" s="151" t="s">
        <v>203</v>
      </c>
      <c r="C16" s="152"/>
      <c r="D16" s="152"/>
      <c r="E16" s="153"/>
      <c r="F16" s="153"/>
      <c r="G16" s="153"/>
      <c r="H16" s="152"/>
      <c r="I16" s="153"/>
      <c r="J16" s="152"/>
      <c r="K16" s="150" t="s">
        <v>166</v>
      </c>
    </row>
    <row r="17" spans="1:11" s="141" customFormat="1" ht="15.95" customHeight="1" x14ac:dyDescent="0.2">
      <c r="A17" s="144" t="s">
        <v>138</v>
      </c>
      <c r="B17" s="151" t="s">
        <v>204</v>
      </c>
      <c r="C17" s="152"/>
      <c r="D17" s="154"/>
      <c r="E17" s="153"/>
      <c r="F17" s="153"/>
      <c r="G17" s="153"/>
      <c r="H17" s="152"/>
      <c r="I17" s="153"/>
      <c r="J17" s="152"/>
      <c r="K17" s="150" t="s">
        <v>167</v>
      </c>
    </row>
    <row r="18" spans="1:11" s="141" customFormat="1" ht="15.95" customHeight="1" x14ac:dyDescent="0.2">
      <c r="A18" s="144" t="s">
        <v>139</v>
      </c>
      <c r="B18" s="151" t="s">
        <v>210</v>
      </c>
      <c r="C18" s="152"/>
      <c r="D18" s="152"/>
      <c r="E18" s="153"/>
      <c r="F18" s="153"/>
      <c r="G18" s="153"/>
      <c r="H18" s="152"/>
      <c r="I18" s="153"/>
      <c r="J18" s="152"/>
      <c r="K18" s="150" t="s">
        <v>168</v>
      </c>
    </row>
    <row r="19" spans="1:11" s="141" customFormat="1" ht="15.95" customHeight="1" x14ac:dyDescent="0.2">
      <c r="A19" s="144">
        <v>6</v>
      </c>
      <c r="B19" s="151" t="s">
        <v>161</v>
      </c>
      <c r="C19" s="152"/>
      <c r="D19" s="152"/>
      <c r="E19" s="153"/>
      <c r="F19" s="153"/>
      <c r="G19" s="153"/>
      <c r="H19" s="152"/>
      <c r="I19" s="153"/>
      <c r="J19" s="152"/>
      <c r="K19" s="150" t="s">
        <v>169</v>
      </c>
    </row>
    <row r="20" spans="1:11" s="141" customFormat="1" ht="15.95" customHeight="1" x14ac:dyDescent="0.2">
      <c r="A20" s="144" t="s">
        <v>140</v>
      </c>
      <c r="B20" s="151" t="s">
        <v>199</v>
      </c>
      <c r="C20" s="152"/>
      <c r="D20" s="152"/>
      <c r="E20" s="153"/>
      <c r="F20" s="153"/>
      <c r="G20" s="153"/>
      <c r="H20" s="152"/>
      <c r="I20" s="153"/>
      <c r="J20" s="152"/>
      <c r="K20" s="150" t="s">
        <v>170</v>
      </c>
    </row>
    <row r="21" spans="1:11" s="141" customFormat="1" ht="15.95" customHeight="1" x14ac:dyDescent="0.2">
      <c r="A21" s="144" t="s">
        <v>141</v>
      </c>
      <c r="B21" s="151" t="s">
        <v>201</v>
      </c>
      <c r="C21" s="152"/>
      <c r="D21" s="152"/>
      <c r="E21" s="153"/>
      <c r="F21" s="153"/>
      <c r="G21" s="153"/>
      <c r="H21" s="152"/>
      <c r="I21" s="153"/>
      <c r="J21" s="152"/>
      <c r="K21" s="150" t="s">
        <v>171</v>
      </c>
    </row>
    <row r="22" spans="1:11" s="141" customFormat="1" ht="15.95" customHeight="1" x14ac:dyDescent="0.2">
      <c r="A22" s="144" t="s">
        <v>142</v>
      </c>
      <c r="B22" s="151" t="s">
        <v>232</v>
      </c>
      <c r="C22" s="152"/>
      <c r="D22" s="152"/>
      <c r="E22" s="153"/>
      <c r="F22" s="153"/>
      <c r="G22" s="153"/>
      <c r="H22" s="152"/>
      <c r="I22" s="153"/>
      <c r="J22" s="152"/>
      <c r="K22" s="150" t="s">
        <v>172</v>
      </c>
    </row>
    <row r="23" spans="1:11" s="141" customFormat="1" ht="15.95" customHeight="1" x14ac:dyDescent="0.2">
      <c r="A23" s="144" t="s">
        <v>143</v>
      </c>
      <c r="B23" s="151" t="s">
        <v>233</v>
      </c>
      <c r="C23" s="152"/>
      <c r="D23" s="152"/>
      <c r="E23" s="153"/>
      <c r="F23" s="153"/>
      <c r="G23" s="153"/>
      <c r="H23" s="152"/>
      <c r="I23" s="153"/>
      <c r="J23" s="152"/>
      <c r="K23" s="150" t="s">
        <v>173</v>
      </c>
    </row>
    <row r="24" spans="1:11" s="141" customFormat="1" ht="15.95" customHeight="1" x14ac:dyDescent="0.2">
      <c r="A24" s="144" t="s">
        <v>144</v>
      </c>
      <c r="B24" s="151" t="s">
        <v>220</v>
      </c>
      <c r="C24" s="152"/>
      <c r="D24" s="152"/>
      <c r="E24" s="153"/>
      <c r="F24" s="153"/>
      <c r="G24" s="153"/>
      <c r="H24" s="152"/>
      <c r="I24" s="153"/>
      <c r="J24" s="152"/>
      <c r="K24" s="150" t="s">
        <v>174</v>
      </c>
    </row>
    <row r="25" spans="1:11" s="141" customFormat="1" ht="15.95" customHeight="1" x14ac:dyDescent="0.2">
      <c r="A25" s="144" t="s">
        <v>145</v>
      </c>
      <c r="B25" s="151" t="s">
        <v>221</v>
      </c>
      <c r="C25" s="152"/>
      <c r="D25" s="152"/>
      <c r="E25" s="153"/>
      <c r="F25" s="153"/>
      <c r="G25" s="153"/>
      <c r="H25" s="152"/>
      <c r="I25" s="153"/>
      <c r="J25" s="152"/>
      <c r="K25" s="150" t="s">
        <v>175</v>
      </c>
    </row>
    <row r="26" spans="1:11" s="141" customFormat="1" ht="15.95" customHeight="1" x14ac:dyDescent="0.2">
      <c r="A26" s="144" t="s">
        <v>146</v>
      </c>
      <c r="B26" s="151" t="s">
        <v>230</v>
      </c>
      <c r="C26" s="152"/>
      <c r="D26" s="152"/>
      <c r="E26" s="153"/>
      <c r="F26" s="153"/>
      <c r="G26" s="153"/>
      <c r="H26" s="152"/>
      <c r="I26" s="153"/>
      <c r="J26" s="152"/>
      <c r="K26" s="150" t="s">
        <v>176</v>
      </c>
    </row>
    <row r="27" spans="1:11" s="141" customFormat="1" ht="15.95" customHeight="1" x14ac:dyDescent="0.2">
      <c r="A27" s="144" t="s">
        <v>147</v>
      </c>
      <c r="B27" s="151" t="s">
        <v>222</v>
      </c>
      <c r="C27" s="152"/>
      <c r="D27" s="152"/>
      <c r="E27" s="153"/>
      <c r="F27" s="153"/>
      <c r="G27" s="153"/>
      <c r="H27" s="152"/>
      <c r="I27" s="153"/>
      <c r="J27" s="152"/>
      <c r="K27" s="150" t="s">
        <v>177</v>
      </c>
    </row>
    <row r="28" spans="1:11" s="141" customFormat="1" ht="15.95" customHeight="1" x14ac:dyDescent="0.2">
      <c r="A28" s="144" t="s">
        <v>148</v>
      </c>
      <c r="B28" s="151" t="s">
        <v>223</v>
      </c>
      <c r="C28" s="152"/>
      <c r="D28" s="152"/>
      <c r="E28" s="153"/>
      <c r="F28" s="153"/>
      <c r="G28" s="153"/>
      <c r="H28" s="152"/>
      <c r="I28" s="153"/>
      <c r="J28" s="152"/>
      <c r="K28" s="150" t="s">
        <v>178</v>
      </c>
    </row>
    <row r="29" spans="1:11" s="141" customFormat="1" ht="15.95" customHeight="1" x14ac:dyDescent="0.2">
      <c r="A29" s="144" t="s">
        <v>149</v>
      </c>
      <c r="B29" s="151" t="s">
        <v>224</v>
      </c>
      <c r="C29" s="152"/>
      <c r="D29" s="152"/>
      <c r="E29" s="153"/>
      <c r="F29" s="153"/>
      <c r="G29" s="153"/>
      <c r="H29" s="152"/>
      <c r="I29" s="153"/>
      <c r="J29" s="152"/>
      <c r="K29" s="150" t="s">
        <v>179</v>
      </c>
    </row>
    <row r="30" spans="1:11" s="141" customFormat="1" ht="15.95" customHeight="1" x14ac:dyDescent="0.2">
      <c r="A30" s="144" t="s">
        <v>150</v>
      </c>
      <c r="B30" s="151" t="s">
        <v>225</v>
      </c>
      <c r="C30" s="152"/>
      <c r="D30" s="152"/>
      <c r="E30" s="153"/>
      <c r="F30" s="153"/>
      <c r="G30" s="153"/>
      <c r="H30" s="152"/>
      <c r="I30" s="153"/>
      <c r="J30" s="152"/>
      <c r="K30" s="150" t="s">
        <v>180</v>
      </c>
    </row>
    <row r="31" spans="1:11" s="141" customFormat="1" ht="15.95" customHeight="1" x14ac:dyDescent="0.2">
      <c r="A31" s="144" t="s">
        <v>151</v>
      </c>
      <c r="B31" s="151" t="s">
        <v>226</v>
      </c>
      <c r="C31" s="152"/>
      <c r="D31" s="152"/>
      <c r="E31" s="153"/>
      <c r="F31" s="153"/>
      <c r="G31" s="153"/>
      <c r="H31" s="152"/>
      <c r="I31" s="153"/>
      <c r="J31" s="152"/>
      <c r="K31" s="150" t="s">
        <v>181</v>
      </c>
    </row>
    <row r="32" spans="1:11" s="141" customFormat="1" ht="15.95" customHeight="1" x14ac:dyDescent="0.2">
      <c r="A32" s="144" t="s">
        <v>152</v>
      </c>
      <c r="B32" s="151" t="s">
        <v>227</v>
      </c>
      <c r="C32" s="152"/>
      <c r="D32" s="152"/>
      <c r="E32" s="153"/>
      <c r="F32" s="153"/>
      <c r="G32" s="153"/>
      <c r="H32" s="152"/>
      <c r="I32" s="153"/>
      <c r="J32" s="152"/>
      <c r="K32" s="150" t="s">
        <v>182</v>
      </c>
    </row>
    <row r="33" spans="1:11" s="141" customFormat="1" ht="15.95" customHeight="1" x14ac:dyDescent="0.2">
      <c r="A33" s="144" t="s">
        <v>153</v>
      </c>
      <c r="B33" s="151" t="s">
        <v>228</v>
      </c>
      <c r="C33" s="152"/>
      <c r="D33" s="152"/>
      <c r="E33" s="153"/>
      <c r="F33" s="153"/>
      <c r="G33" s="153"/>
      <c r="H33" s="152"/>
      <c r="I33" s="153"/>
      <c r="J33" s="152"/>
      <c r="K33" s="150" t="s">
        <v>183</v>
      </c>
    </row>
    <row r="34" spans="1:11" s="141" customFormat="1" ht="15.95" customHeight="1" x14ac:dyDescent="0.2">
      <c r="A34" s="144" t="s">
        <v>154</v>
      </c>
      <c r="B34" s="151" t="s">
        <v>229</v>
      </c>
      <c r="C34" s="152"/>
      <c r="D34" s="152"/>
      <c r="E34" s="153"/>
      <c r="F34" s="153"/>
      <c r="G34" s="153"/>
      <c r="H34" s="152"/>
      <c r="I34" s="153"/>
      <c r="J34" s="152"/>
      <c r="K34" s="150" t="s">
        <v>184</v>
      </c>
    </row>
    <row r="35" spans="1:11" s="141" customFormat="1" ht="15.95" customHeight="1" x14ac:dyDescent="0.2">
      <c r="A35" s="144" t="s">
        <v>155</v>
      </c>
      <c r="B35" s="151" t="s">
        <v>231</v>
      </c>
      <c r="C35" s="152"/>
      <c r="D35" s="152"/>
      <c r="E35" s="153"/>
      <c r="F35" s="153"/>
      <c r="G35" s="153"/>
      <c r="H35" s="152"/>
      <c r="I35" s="153"/>
      <c r="J35" s="152"/>
      <c r="K35" s="150" t="s">
        <v>185</v>
      </c>
    </row>
    <row r="36" spans="1:11" s="141" customFormat="1" ht="15.95" customHeight="1" x14ac:dyDescent="0.2">
      <c r="A36" s="144" t="s">
        <v>277</v>
      </c>
      <c r="B36" s="151" t="s">
        <v>278</v>
      </c>
      <c r="C36" s="152"/>
      <c r="D36" s="152"/>
      <c r="E36" s="153"/>
      <c r="F36" s="153"/>
      <c r="G36" s="153"/>
      <c r="H36" s="152"/>
      <c r="I36" s="153"/>
      <c r="J36" s="152"/>
      <c r="K36" s="150" t="s">
        <v>279</v>
      </c>
    </row>
    <row r="37" spans="1:11" s="141" customFormat="1" ht="15.95" customHeight="1" x14ac:dyDescent="0.2">
      <c r="A37" s="144" t="s">
        <v>301</v>
      </c>
      <c r="B37" s="151" t="s">
        <v>305</v>
      </c>
      <c r="C37" s="152"/>
      <c r="D37" s="152"/>
      <c r="E37" s="153"/>
      <c r="F37" s="153"/>
      <c r="G37" s="153"/>
      <c r="H37" s="152"/>
      <c r="I37" s="153"/>
      <c r="J37" s="152"/>
      <c r="K37" s="150" t="s">
        <v>284</v>
      </c>
    </row>
    <row r="38" spans="1:11" s="141" customFormat="1" ht="15.95" customHeight="1" x14ac:dyDescent="0.2">
      <c r="A38" s="144" t="s">
        <v>302</v>
      </c>
      <c r="B38" s="151" t="s">
        <v>306</v>
      </c>
      <c r="C38" s="152"/>
      <c r="D38" s="152"/>
      <c r="E38" s="153"/>
      <c r="F38" s="153"/>
      <c r="G38" s="153"/>
      <c r="H38" s="152"/>
      <c r="I38" s="153"/>
      <c r="J38" s="152"/>
      <c r="K38" s="150" t="s">
        <v>303</v>
      </c>
    </row>
  </sheetData>
  <sortState ref="B22:B35">
    <sortCondition ref="B22:B35"/>
  </sortState>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58</v>
      </c>
      <c r="B1" s="176"/>
      <c r="C1" s="176"/>
      <c r="D1" s="176"/>
      <c r="E1" s="176"/>
      <c r="F1" s="176"/>
      <c r="G1" s="176"/>
      <c r="H1" s="176"/>
      <c r="I1" s="176"/>
      <c r="J1" s="176"/>
      <c r="K1" s="176"/>
      <c r="L1" s="176"/>
      <c r="M1" s="168" t="str">
        <f>Obsah!$A$1</f>
        <v>III.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425"/>
      <c r="C3" s="425"/>
      <c r="D3" s="425"/>
      <c r="E3" s="425"/>
      <c r="F3" s="425"/>
      <c r="G3" s="426"/>
      <c r="H3" s="432"/>
      <c r="I3" s="425"/>
      <c r="J3" s="425"/>
      <c r="K3" s="425"/>
      <c r="L3" s="425"/>
      <c r="M3" s="425"/>
      <c r="N3" s="15"/>
    </row>
    <row r="4" spans="1:21" ht="13.5" customHeight="1" x14ac:dyDescent="0.2">
      <c r="A4" s="56"/>
      <c r="B4" s="433"/>
      <c r="C4" s="434"/>
      <c r="D4" s="434"/>
      <c r="E4" s="434"/>
      <c r="F4" s="434"/>
      <c r="G4" s="435"/>
      <c r="H4" s="433"/>
      <c r="I4" s="434"/>
      <c r="J4" s="434"/>
      <c r="K4" s="434"/>
      <c r="L4" s="434"/>
      <c r="M4" s="434"/>
      <c r="N4" s="71"/>
    </row>
    <row r="5" spans="1:21" x14ac:dyDescent="0.2">
      <c r="A5" s="26"/>
      <c r="B5" s="431"/>
      <c r="C5" s="430"/>
      <c r="D5" s="431"/>
      <c r="E5" s="430"/>
      <c r="F5" s="431"/>
      <c r="G5" s="430"/>
      <c r="H5" s="431"/>
      <c r="I5" s="430"/>
      <c r="J5" s="431"/>
      <c r="K5" s="430"/>
      <c r="L5" s="431"/>
      <c r="M5" s="429"/>
      <c r="N5" s="91"/>
    </row>
    <row r="6" spans="1:21" x14ac:dyDescent="0.2">
      <c r="A6" s="24"/>
      <c r="B6" s="96"/>
      <c r="C6" s="61"/>
      <c r="D6" s="61"/>
      <c r="E6" s="61"/>
      <c r="F6" s="61"/>
      <c r="G6" s="61"/>
      <c r="H6" s="61"/>
      <c r="I6" s="61"/>
      <c r="J6" s="61"/>
      <c r="K6" s="61"/>
      <c r="L6" s="61"/>
      <c r="M6" s="81"/>
      <c r="N6" s="91"/>
    </row>
    <row r="7" spans="1:21" x14ac:dyDescent="0.2">
      <c r="A7" s="415"/>
      <c r="B7" s="422"/>
      <c r="C7" s="423"/>
      <c r="D7" s="423"/>
      <c r="E7" s="423"/>
      <c r="F7" s="423"/>
      <c r="G7" s="424"/>
      <c r="H7" s="422"/>
      <c r="I7" s="423"/>
      <c r="J7" s="423"/>
      <c r="K7" s="423"/>
      <c r="L7" s="423"/>
      <c r="M7" s="423"/>
      <c r="N7" s="72"/>
    </row>
    <row r="8" spans="1:21" x14ac:dyDescent="0.2">
      <c r="A8" s="412"/>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425"/>
      <c r="C18" s="425"/>
      <c r="D18" s="425"/>
      <c r="E18" s="425"/>
      <c r="F18" s="425"/>
      <c r="G18" s="426"/>
      <c r="H18" s="13"/>
      <c r="I18" s="13"/>
      <c r="J18" s="13"/>
      <c r="K18" s="13"/>
      <c r="L18" s="13"/>
      <c r="M18" s="13"/>
      <c r="N18" s="179"/>
      <c r="O18" s="176"/>
      <c r="P18" s="92"/>
      <c r="Q18" s="70"/>
      <c r="R18" s="14"/>
      <c r="S18" s="14"/>
      <c r="T18" s="14"/>
    </row>
    <row r="19" spans="1:20" x14ac:dyDescent="0.2">
      <c r="A19" s="68"/>
      <c r="B19" s="427"/>
      <c r="C19" s="428"/>
      <c r="D19" s="428"/>
      <c r="E19" s="428"/>
      <c r="F19" s="428"/>
      <c r="G19" s="428"/>
      <c r="H19" s="179"/>
      <c r="I19" s="180"/>
      <c r="J19" s="181"/>
      <c r="K19" s="83"/>
      <c r="L19" s="181"/>
      <c r="M19" s="182"/>
      <c r="N19" s="179"/>
      <c r="O19" s="176"/>
      <c r="P19" s="92"/>
      <c r="Q19" s="70"/>
      <c r="R19" s="14"/>
      <c r="S19" s="14"/>
      <c r="T19" s="14"/>
    </row>
    <row r="20" spans="1:20" x14ac:dyDescent="0.2">
      <c r="A20" s="69"/>
      <c r="B20" s="429"/>
      <c r="C20" s="430"/>
      <c r="D20" s="429"/>
      <c r="E20" s="430"/>
      <c r="F20" s="429"/>
      <c r="G20" s="430"/>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420"/>
      <c r="B22" s="422"/>
      <c r="C22" s="423"/>
      <c r="D22" s="423"/>
      <c r="E22" s="423"/>
      <c r="F22" s="423"/>
      <c r="G22" s="423"/>
      <c r="H22" s="179"/>
      <c r="I22" s="180"/>
      <c r="J22" s="181"/>
      <c r="K22" s="83"/>
      <c r="L22" s="181"/>
      <c r="M22" s="182"/>
      <c r="N22" s="179"/>
      <c r="O22" s="176"/>
      <c r="P22" s="92"/>
      <c r="Q22" s="70"/>
      <c r="R22" s="14"/>
      <c r="S22" s="14"/>
      <c r="T22" s="14"/>
    </row>
    <row r="23" spans="1:20" x14ac:dyDescent="0.2">
      <c r="A23" s="421"/>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59</v>
      </c>
      <c r="M1" s="168" t="str">
        <f>Obsah!$A$1</f>
        <v>III. čtvrtletí 2018</v>
      </c>
    </row>
    <row r="2" spans="1:24" ht="7.5" customHeight="1" x14ac:dyDescent="0.2"/>
    <row r="3" spans="1:24" x14ac:dyDescent="0.2">
      <c r="A3" s="56"/>
      <c r="B3" s="425"/>
      <c r="C3" s="425"/>
      <c r="D3" s="425"/>
      <c r="E3" s="425"/>
      <c r="F3" s="425"/>
      <c r="G3" s="426"/>
      <c r="H3" s="432"/>
      <c r="I3" s="425"/>
      <c r="J3" s="425"/>
      <c r="K3" s="425"/>
      <c r="L3" s="425"/>
      <c r="M3" s="425"/>
      <c r="N3" s="15"/>
    </row>
    <row r="4" spans="1:24" x14ac:dyDescent="0.2">
      <c r="A4" s="56"/>
      <c r="B4" s="433"/>
      <c r="C4" s="434"/>
      <c r="D4" s="434"/>
      <c r="E4" s="434"/>
      <c r="F4" s="434"/>
      <c r="G4" s="435"/>
      <c r="H4" s="433"/>
      <c r="I4" s="434"/>
      <c r="J4" s="434"/>
      <c r="K4" s="434"/>
      <c r="L4" s="434"/>
      <c r="M4" s="434"/>
      <c r="N4" s="71"/>
    </row>
    <row r="5" spans="1:24" x14ac:dyDescent="0.2">
      <c r="A5" s="26"/>
      <c r="B5" s="431"/>
      <c r="C5" s="430"/>
      <c r="D5" s="431"/>
      <c r="E5" s="430"/>
      <c r="F5" s="431"/>
      <c r="G5" s="430"/>
      <c r="H5" s="431"/>
      <c r="I5" s="430"/>
      <c r="J5" s="431"/>
      <c r="K5" s="430"/>
      <c r="L5" s="431"/>
      <c r="M5" s="429"/>
      <c r="N5" s="91"/>
    </row>
    <row r="6" spans="1:24" x14ac:dyDescent="0.2">
      <c r="A6" s="24"/>
      <c r="B6" s="96"/>
      <c r="C6" s="61"/>
      <c r="D6" s="61"/>
      <c r="E6" s="61"/>
      <c r="F6" s="61"/>
      <c r="G6" s="61"/>
      <c r="H6" s="61"/>
      <c r="I6" s="61"/>
      <c r="J6" s="61"/>
      <c r="K6" s="61"/>
      <c r="L6" s="61"/>
      <c r="M6" s="62"/>
      <c r="N6" s="91"/>
    </row>
    <row r="7" spans="1:24" x14ac:dyDescent="0.2">
      <c r="A7" s="415"/>
      <c r="B7" s="422"/>
      <c r="C7" s="423"/>
      <c r="D7" s="423"/>
      <c r="E7" s="423"/>
      <c r="F7" s="423"/>
      <c r="G7" s="424"/>
      <c r="H7" s="422"/>
      <c r="I7" s="423"/>
      <c r="J7" s="423"/>
      <c r="K7" s="423"/>
      <c r="L7" s="423"/>
      <c r="M7" s="423"/>
      <c r="N7" s="72"/>
    </row>
    <row r="8" spans="1:24" x14ac:dyDescent="0.2">
      <c r="A8" s="412"/>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425"/>
      <c r="C18" s="425"/>
      <c r="D18" s="425"/>
      <c r="E18" s="425"/>
      <c r="F18" s="425"/>
      <c r="G18" s="426"/>
      <c r="H18" s="176"/>
      <c r="I18" s="176"/>
      <c r="J18" s="176"/>
      <c r="K18" s="176"/>
      <c r="L18" s="176"/>
      <c r="M18" s="176"/>
      <c r="N18" s="179"/>
      <c r="O18" s="176"/>
    </row>
    <row r="19" spans="1:15" x14ac:dyDescent="0.2">
      <c r="A19" s="68"/>
      <c r="B19" s="427"/>
      <c r="C19" s="428"/>
      <c r="D19" s="428"/>
      <c r="E19" s="428"/>
      <c r="F19" s="428"/>
      <c r="G19" s="428"/>
      <c r="H19" s="179"/>
      <c r="I19" s="180"/>
      <c r="J19" s="181"/>
      <c r="K19" s="83"/>
      <c r="L19" s="181"/>
      <c r="M19" s="182"/>
      <c r="N19" s="179"/>
      <c r="O19" s="176"/>
    </row>
    <row r="20" spans="1:15" x14ac:dyDescent="0.2">
      <c r="A20" s="69"/>
      <c r="B20" s="429"/>
      <c r="C20" s="430"/>
      <c r="D20" s="429"/>
      <c r="E20" s="430"/>
      <c r="F20" s="429"/>
      <c r="G20" s="430"/>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420"/>
      <c r="B22" s="422"/>
      <c r="C22" s="423"/>
      <c r="D22" s="423"/>
      <c r="E22" s="423"/>
      <c r="F22" s="423"/>
      <c r="G22" s="423"/>
      <c r="H22" s="179"/>
      <c r="I22" s="180"/>
      <c r="J22" s="181"/>
      <c r="K22" s="83"/>
      <c r="L22" s="181"/>
      <c r="M22" s="182"/>
      <c r="N22" s="179"/>
      <c r="O22" s="176"/>
    </row>
    <row r="23" spans="1:15" x14ac:dyDescent="0.2">
      <c r="A23" s="421"/>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60</v>
      </c>
      <c r="B1" s="176"/>
      <c r="C1" s="176"/>
      <c r="D1" s="176"/>
      <c r="E1" s="176"/>
      <c r="F1" s="176"/>
      <c r="G1" s="176"/>
      <c r="H1" s="176"/>
      <c r="I1" s="176"/>
      <c r="J1" s="176"/>
      <c r="K1" s="176"/>
      <c r="L1" s="176"/>
      <c r="M1" s="168" t="str">
        <f>Obsah!$A$1</f>
        <v>III.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425"/>
      <c r="C3" s="425"/>
      <c r="D3" s="425"/>
      <c r="E3" s="425"/>
      <c r="F3" s="425"/>
      <c r="G3" s="426"/>
      <c r="H3" s="432"/>
      <c r="I3" s="425"/>
      <c r="J3" s="425"/>
      <c r="K3" s="425"/>
      <c r="L3" s="425"/>
      <c r="M3" s="425"/>
      <c r="N3" s="15"/>
    </row>
    <row r="4" spans="1:21" ht="13.5" customHeight="1" x14ac:dyDescent="0.2">
      <c r="A4" s="56"/>
      <c r="B4" s="433"/>
      <c r="C4" s="434"/>
      <c r="D4" s="434"/>
      <c r="E4" s="434"/>
      <c r="F4" s="434"/>
      <c r="G4" s="435"/>
      <c r="H4" s="433"/>
      <c r="I4" s="434"/>
      <c r="J4" s="434"/>
      <c r="K4" s="434"/>
      <c r="L4" s="434"/>
      <c r="M4" s="434"/>
      <c r="N4" s="71"/>
    </row>
    <row r="5" spans="1:21" x14ac:dyDescent="0.2">
      <c r="A5" s="26"/>
      <c r="B5" s="431"/>
      <c r="C5" s="430"/>
      <c r="D5" s="431"/>
      <c r="E5" s="430"/>
      <c r="F5" s="431"/>
      <c r="G5" s="430"/>
      <c r="H5" s="431"/>
      <c r="I5" s="430"/>
      <c r="J5" s="431"/>
      <c r="K5" s="430"/>
      <c r="L5" s="431"/>
      <c r="M5" s="429"/>
      <c r="N5" s="91"/>
    </row>
    <row r="6" spans="1:21" x14ac:dyDescent="0.2">
      <c r="A6" s="24"/>
      <c r="B6" s="96"/>
      <c r="C6" s="61"/>
      <c r="D6" s="61"/>
      <c r="E6" s="61"/>
      <c r="F6" s="61"/>
      <c r="G6" s="61"/>
      <c r="H6" s="61"/>
      <c r="I6" s="61"/>
      <c r="J6" s="61"/>
      <c r="K6" s="61"/>
      <c r="L6" s="61"/>
      <c r="M6" s="81"/>
      <c r="N6" s="91"/>
    </row>
    <row r="7" spans="1:21" x14ac:dyDescent="0.2">
      <c r="A7" s="415"/>
      <c r="B7" s="422"/>
      <c r="C7" s="423"/>
      <c r="D7" s="423"/>
      <c r="E7" s="423"/>
      <c r="F7" s="423"/>
      <c r="G7" s="424"/>
      <c r="H7" s="422"/>
      <c r="I7" s="423"/>
      <c r="J7" s="423"/>
      <c r="K7" s="423"/>
      <c r="L7" s="423"/>
      <c r="M7" s="423"/>
      <c r="N7" s="72"/>
    </row>
    <row r="8" spans="1:21" x14ac:dyDescent="0.2">
      <c r="A8" s="412"/>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425"/>
      <c r="C18" s="425"/>
      <c r="D18" s="425"/>
      <c r="E18" s="425"/>
      <c r="F18" s="425"/>
      <c r="G18" s="426"/>
      <c r="H18" s="13"/>
      <c r="I18" s="13"/>
      <c r="J18" s="13"/>
      <c r="K18" s="13"/>
      <c r="L18" s="13"/>
      <c r="M18" s="13"/>
      <c r="N18" s="179"/>
      <c r="O18" s="176"/>
      <c r="P18" s="92"/>
      <c r="Q18" s="70"/>
      <c r="R18" s="14"/>
      <c r="S18" s="14"/>
      <c r="T18" s="14"/>
    </row>
    <row r="19" spans="1:20" x14ac:dyDescent="0.2">
      <c r="A19" s="68"/>
      <c r="B19" s="427"/>
      <c r="C19" s="428"/>
      <c r="D19" s="428"/>
      <c r="E19" s="428"/>
      <c r="F19" s="428"/>
      <c r="G19" s="428"/>
      <c r="H19" s="179"/>
      <c r="I19" s="180"/>
      <c r="J19" s="181"/>
      <c r="K19" s="83"/>
      <c r="L19" s="181"/>
      <c r="M19" s="182"/>
      <c r="N19" s="179"/>
      <c r="O19" s="176"/>
      <c r="P19" s="92"/>
      <c r="Q19" s="70"/>
      <c r="R19" s="14"/>
      <c r="S19" s="14"/>
      <c r="T19" s="14"/>
    </row>
    <row r="20" spans="1:20" x14ac:dyDescent="0.2">
      <c r="A20" s="69"/>
      <c r="B20" s="429"/>
      <c r="C20" s="430"/>
      <c r="D20" s="429"/>
      <c r="E20" s="430"/>
      <c r="F20" s="429"/>
      <c r="G20" s="430"/>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420"/>
      <c r="B22" s="422"/>
      <c r="C22" s="423"/>
      <c r="D22" s="423"/>
      <c r="E22" s="423"/>
      <c r="F22" s="423"/>
      <c r="G22" s="423"/>
      <c r="H22" s="179"/>
      <c r="I22" s="180"/>
      <c r="J22" s="181"/>
      <c r="K22" s="83"/>
      <c r="L22" s="181"/>
      <c r="M22" s="182"/>
      <c r="N22" s="179"/>
      <c r="O22" s="176"/>
      <c r="P22" s="92"/>
      <c r="Q22" s="70"/>
      <c r="R22" s="14"/>
      <c r="S22" s="14"/>
      <c r="T22" s="14"/>
    </row>
    <row r="23" spans="1:20" x14ac:dyDescent="0.2">
      <c r="A23" s="421"/>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61</v>
      </c>
      <c r="M1" s="168" t="str">
        <f>Obsah!$A$1</f>
        <v>III. čtvrtletí 2018</v>
      </c>
    </row>
    <row r="2" spans="1:24" ht="7.5" customHeight="1" x14ac:dyDescent="0.2"/>
    <row r="3" spans="1:24" x14ac:dyDescent="0.2">
      <c r="A3" s="56"/>
      <c r="B3" s="425"/>
      <c r="C3" s="425"/>
      <c r="D3" s="425"/>
      <c r="E3" s="425"/>
      <c r="F3" s="425"/>
      <c r="G3" s="426"/>
      <c r="H3" s="432"/>
      <c r="I3" s="425"/>
      <c r="J3" s="425"/>
      <c r="K3" s="425"/>
      <c r="L3" s="425"/>
      <c r="M3" s="425"/>
      <c r="N3" s="15"/>
    </row>
    <row r="4" spans="1:24" x14ac:dyDescent="0.2">
      <c r="A4" s="56"/>
      <c r="B4" s="433"/>
      <c r="C4" s="434"/>
      <c r="D4" s="434"/>
      <c r="E4" s="434"/>
      <c r="F4" s="434"/>
      <c r="G4" s="435"/>
      <c r="H4" s="433"/>
      <c r="I4" s="434"/>
      <c r="J4" s="434"/>
      <c r="K4" s="434"/>
      <c r="L4" s="434"/>
      <c r="M4" s="434"/>
      <c r="N4" s="71"/>
    </row>
    <row r="5" spans="1:24" x14ac:dyDescent="0.2">
      <c r="A5" s="26"/>
      <c r="B5" s="431"/>
      <c r="C5" s="430"/>
      <c r="D5" s="431"/>
      <c r="E5" s="430"/>
      <c r="F5" s="431"/>
      <c r="G5" s="430"/>
      <c r="H5" s="431"/>
      <c r="I5" s="430"/>
      <c r="J5" s="431"/>
      <c r="K5" s="430"/>
      <c r="L5" s="431"/>
      <c r="M5" s="429"/>
      <c r="N5" s="91"/>
    </row>
    <row r="6" spans="1:24" x14ac:dyDescent="0.2">
      <c r="A6" s="24"/>
      <c r="B6" s="96"/>
      <c r="C6" s="61"/>
      <c r="D6" s="61"/>
      <c r="E6" s="61"/>
      <c r="F6" s="61"/>
      <c r="G6" s="61"/>
      <c r="H6" s="61"/>
      <c r="I6" s="61"/>
      <c r="J6" s="61"/>
      <c r="K6" s="61"/>
      <c r="L6" s="61"/>
      <c r="M6" s="62"/>
      <c r="N6" s="91"/>
    </row>
    <row r="7" spans="1:24" x14ac:dyDescent="0.2">
      <c r="A7" s="415"/>
      <c r="B7" s="422"/>
      <c r="C7" s="423"/>
      <c r="D7" s="423"/>
      <c r="E7" s="423"/>
      <c r="F7" s="423"/>
      <c r="G7" s="424"/>
      <c r="H7" s="422"/>
      <c r="I7" s="423"/>
      <c r="J7" s="423"/>
      <c r="K7" s="423"/>
      <c r="L7" s="423"/>
      <c r="M7" s="423"/>
      <c r="N7" s="72"/>
    </row>
    <row r="8" spans="1:24" x14ac:dyDescent="0.2">
      <c r="A8" s="412"/>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425"/>
      <c r="C18" s="425"/>
      <c r="D18" s="425"/>
      <c r="E18" s="425"/>
      <c r="F18" s="425"/>
      <c r="G18" s="426"/>
      <c r="H18" s="176"/>
      <c r="I18" s="176"/>
      <c r="J18" s="176"/>
      <c r="K18" s="176"/>
      <c r="L18" s="176"/>
      <c r="M18" s="176"/>
      <c r="N18" s="179"/>
      <c r="O18" s="176"/>
    </row>
    <row r="19" spans="1:15" x14ac:dyDescent="0.2">
      <c r="A19" s="68"/>
      <c r="B19" s="427"/>
      <c r="C19" s="428"/>
      <c r="D19" s="428"/>
      <c r="E19" s="428"/>
      <c r="F19" s="428"/>
      <c r="G19" s="428"/>
      <c r="H19" s="179"/>
      <c r="I19" s="180"/>
      <c r="J19" s="181"/>
      <c r="K19" s="83"/>
      <c r="L19" s="181"/>
      <c r="M19" s="182"/>
      <c r="N19" s="179"/>
      <c r="O19" s="176"/>
    </row>
    <row r="20" spans="1:15" x14ac:dyDescent="0.2">
      <c r="A20" s="69"/>
      <c r="B20" s="429"/>
      <c r="C20" s="430"/>
      <c r="D20" s="429"/>
      <c r="E20" s="430"/>
      <c r="F20" s="429"/>
      <c r="G20" s="430"/>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420"/>
      <c r="B22" s="422"/>
      <c r="C22" s="423"/>
      <c r="D22" s="423"/>
      <c r="E22" s="423"/>
      <c r="F22" s="423"/>
      <c r="G22" s="423"/>
      <c r="H22" s="179"/>
      <c r="I22" s="180"/>
      <c r="J22" s="181"/>
      <c r="K22" s="83"/>
      <c r="L22" s="181"/>
      <c r="M22" s="182"/>
      <c r="N22" s="179"/>
      <c r="O22" s="176"/>
    </row>
    <row r="23" spans="1:15" x14ac:dyDescent="0.2">
      <c r="A23" s="421"/>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62</v>
      </c>
      <c r="B1" s="176"/>
      <c r="C1" s="176"/>
      <c r="D1" s="176"/>
      <c r="E1" s="176"/>
      <c r="F1" s="176"/>
      <c r="G1" s="176"/>
      <c r="H1" s="176"/>
      <c r="I1" s="176"/>
      <c r="J1" s="176"/>
      <c r="K1" s="176"/>
      <c r="L1" s="176"/>
      <c r="M1" s="168" t="str">
        <f>Obsah!$A$1</f>
        <v>III.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425"/>
      <c r="C3" s="425"/>
      <c r="D3" s="425"/>
      <c r="E3" s="425"/>
      <c r="F3" s="425"/>
      <c r="G3" s="426"/>
      <c r="H3" s="432"/>
      <c r="I3" s="425"/>
      <c r="J3" s="425"/>
      <c r="K3" s="425"/>
      <c r="L3" s="425"/>
      <c r="M3" s="425"/>
      <c r="N3" s="15"/>
    </row>
    <row r="4" spans="1:21" ht="13.5" customHeight="1" x14ac:dyDescent="0.2">
      <c r="A4" s="56"/>
      <c r="B4" s="433"/>
      <c r="C4" s="434"/>
      <c r="D4" s="434"/>
      <c r="E4" s="434"/>
      <c r="F4" s="434"/>
      <c r="G4" s="435"/>
      <c r="H4" s="433"/>
      <c r="I4" s="434"/>
      <c r="J4" s="434"/>
      <c r="K4" s="434"/>
      <c r="L4" s="434"/>
      <c r="M4" s="434"/>
      <c r="N4" s="71"/>
    </row>
    <row r="5" spans="1:21" x14ac:dyDescent="0.2">
      <c r="A5" s="26"/>
      <c r="B5" s="431"/>
      <c r="C5" s="430"/>
      <c r="D5" s="431"/>
      <c r="E5" s="430"/>
      <c r="F5" s="431"/>
      <c r="G5" s="430"/>
      <c r="H5" s="431"/>
      <c r="I5" s="430"/>
      <c r="J5" s="431"/>
      <c r="K5" s="430"/>
      <c r="L5" s="431"/>
      <c r="M5" s="429"/>
      <c r="N5" s="91"/>
    </row>
    <row r="6" spans="1:21" x14ac:dyDescent="0.2">
      <c r="A6" s="24"/>
      <c r="B6" s="96"/>
      <c r="C6" s="61"/>
      <c r="D6" s="61"/>
      <c r="E6" s="61"/>
      <c r="F6" s="61"/>
      <c r="G6" s="61"/>
      <c r="H6" s="61"/>
      <c r="I6" s="61"/>
      <c r="J6" s="61"/>
      <c r="K6" s="61"/>
      <c r="L6" s="61"/>
      <c r="M6" s="81"/>
      <c r="N6" s="91"/>
    </row>
    <row r="7" spans="1:21" x14ac:dyDescent="0.2">
      <c r="A7" s="415"/>
      <c r="B7" s="422"/>
      <c r="C7" s="423"/>
      <c r="D7" s="423"/>
      <c r="E7" s="423"/>
      <c r="F7" s="423"/>
      <c r="G7" s="424"/>
      <c r="H7" s="422"/>
      <c r="I7" s="423"/>
      <c r="J7" s="423"/>
      <c r="K7" s="423"/>
      <c r="L7" s="423"/>
      <c r="M7" s="423"/>
      <c r="N7" s="72"/>
    </row>
    <row r="8" spans="1:21" x14ac:dyDescent="0.2">
      <c r="A8" s="412"/>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425"/>
      <c r="C18" s="425"/>
      <c r="D18" s="425"/>
      <c r="E18" s="425"/>
      <c r="F18" s="425"/>
      <c r="G18" s="426"/>
      <c r="H18" s="13"/>
      <c r="I18" s="13"/>
      <c r="J18" s="13"/>
      <c r="K18" s="13"/>
      <c r="L18" s="13"/>
      <c r="M18" s="13"/>
      <c r="N18" s="179"/>
      <c r="O18" s="176"/>
      <c r="P18" s="92"/>
      <c r="Q18" s="70"/>
      <c r="R18" s="14"/>
      <c r="S18" s="14"/>
      <c r="T18" s="14"/>
    </row>
    <row r="19" spans="1:20" x14ac:dyDescent="0.2">
      <c r="A19" s="68"/>
      <c r="B19" s="427"/>
      <c r="C19" s="428"/>
      <c r="D19" s="428"/>
      <c r="E19" s="428"/>
      <c r="F19" s="428"/>
      <c r="G19" s="428"/>
      <c r="H19" s="179"/>
      <c r="I19" s="180"/>
      <c r="J19" s="181"/>
      <c r="K19" s="83"/>
      <c r="L19" s="181"/>
      <c r="M19" s="182"/>
      <c r="N19" s="179"/>
      <c r="O19" s="176"/>
      <c r="P19" s="92"/>
      <c r="Q19" s="70"/>
      <c r="R19" s="14"/>
      <c r="S19" s="14"/>
      <c r="T19" s="14"/>
    </row>
    <row r="20" spans="1:20" x14ac:dyDescent="0.2">
      <c r="A20" s="69"/>
      <c r="B20" s="429"/>
      <c r="C20" s="430"/>
      <c r="D20" s="429"/>
      <c r="E20" s="430"/>
      <c r="F20" s="429"/>
      <c r="G20" s="430"/>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420"/>
      <c r="B22" s="422"/>
      <c r="C22" s="423"/>
      <c r="D22" s="423"/>
      <c r="E22" s="423"/>
      <c r="F22" s="423"/>
      <c r="G22" s="423"/>
      <c r="H22" s="179"/>
      <c r="I22" s="180"/>
      <c r="J22" s="181"/>
      <c r="K22" s="83"/>
      <c r="L22" s="181"/>
      <c r="M22" s="182"/>
      <c r="N22" s="179"/>
      <c r="O22" s="176"/>
      <c r="P22" s="92"/>
      <c r="Q22" s="70"/>
      <c r="R22" s="14"/>
      <c r="S22" s="14"/>
      <c r="T22" s="14"/>
    </row>
    <row r="23" spans="1:20" x14ac:dyDescent="0.2">
      <c r="A23" s="421"/>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63</v>
      </c>
      <c r="M1" s="168" t="str">
        <f>Obsah!$A$1</f>
        <v>III. čtvrtletí 2018</v>
      </c>
    </row>
    <row r="2" spans="1:24" ht="7.5" customHeight="1" x14ac:dyDescent="0.2"/>
    <row r="3" spans="1:24" x14ac:dyDescent="0.2">
      <c r="A3" s="56"/>
      <c r="B3" s="425"/>
      <c r="C3" s="425"/>
      <c r="D3" s="425"/>
      <c r="E3" s="425"/>
      <c r="F3" s="425"/>
      <c r="G3" s="426"/>
      <c r="H3" s="432"/>
      <c r="I3" s="425"/>
      <c r="J3" s="425"/>
      <c r="K3" s="425"/>
      <c r="L3" s="425"/>
      <c r="M3" s="425"/>
      <c r="N3" s="15"/>
    </row>
    <row r="4" spans="1:24" x14ac:dyDescent="0.2">
      <c r="A4" s="56"/>
      <c r="B4" s="433"/>
      <c r="C4" s="434"/>
      <c r="D4" s="434"/>
      <c r="E4" s="434"/>
      <c r="F4" s="434"/>
      <c r="G4" s="435"/>
      <c r="H4" s="433"/>
      <c r="I4" s="434"/>
      <c r="J4" s="434"/>
      <c r="K4" s="434"/>
      <c r="L4" s="434"/>
      <c r="M4" s="434"/>
      <c r="N4" s="71"/>
    </row>
    <row r="5" spans="1:24" x14ac:dyDescent="0.2">
      <c r="A5" s="26"/>
      <c r="B5" s="431"/>
      <c r="C5" s="430"/>
      <c r="D5" s="431"/>
      <c r="E5" s="430"/>
      <c r="F5" s="431"/>
      <c r="G5" s="430"/>
      <c r="H5" s="431"/>
      <c r="I5" s="430"/>
      <c r="J5" s="431"/>
      <c r="K5" s="430"/>
      <c r="L5" s="431"/>
      <c r="M5" s="429"/>
      <c r="N5" s="91"/>
    </row>
    <row r="6" spans="1:24" x14ac:dyDescent="0.2">
      <c r="A6" s="80"/>
      <c r="B6" s="96"/>
      <c r="C6" s="61"/>
      <c r="D6" s="61"/>
      <c r="E6" s="61"/>
      <c r="F6" s="61"/>
      <c r="G6" s="61"/>
      <c r="H6" s="61"/>
      <c r="I6" s="61"/>
      <c r="J6" s="61"/>
      <c r="K6" s="61"/>
      <c r="L6" s="61"/>
      <c r="M6" s="62"/>
      <c r="N6" s="91"/>
    </row>
    <row r="7" spans="1:24" x14ac:dyDescent="0.2">
      <c r="A7" s="415"/>
      <c r="B7" s="422"/>
      <c r="C7" s="423"/>
      <c r="D7" s="423"/>
      <c r="E7" s="423"/>
      <c r="F7" s="423"/>
      <c r="G7" s="424"/>
      <c r="H7" s="422"/>
      <c r="I7" s="423"/>
      <c r="J7" s="423"/>
      <c r="K7" s="423"/>
      <c r="L7" s="423"/>
      <c r="M7" s="423"/>
      <c r="N7" s="72"/>
    </row>
    <row r="8" spans="1:24" x14ac:dyDescent="0.2">
      <c r="A8" s="412"/>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425"/>
      <c r="C18" s="425"/>
      <c r="D18" s="425"/>
      <c r="E18" s="425"/>
      <c r="F18" s="425"/>
      <c r="G18" s="426"/>
      <c r="H18" s="176"/>
      <c r="I18" s="176"/>
      <c r="J18" s="176"/>
      <c r="K18" s="176"/>
      <c r="L18" s="176"/>
      <c r="M18" s="176"/>
      <c r="N18" s="179"/>
      <c r="O18" s="176"/>
    </row>
    <row r="19" spans="1:15" x14ac:dyDescent="0.2">
      <c r="A19" s="68"/>
      <c r="B19" s="427"/>
      <c r="C19" s="428"/>
      <c r="D19" s="428"/>
      <c r="E19" s="428"/>
      <c r="F19" s="428"/>
      <c r="G19" s="428"/>
      <c r="H19" s="179"/>
      <c r="I19" s="180"/>
      <c r="J19" s="181"/>
      <c r="K19" s="83"/>
      <c r="L19" s="181"/>
      <c r="M19" s="182"/>
      <c r="N19" s="179"/>
      <c r="O19" s="176"/>
    </row>
    <row r="20" spans="1:15" x14ac:dyDescent="0.2">
      <c r="A20" s="69"/>
      <c r="B20" s="429"/>
      <c r="C20" s="430"/>
      <c r="D20" s="429"/>
      <c r="E20" s="430"/>
      <c r="F20" s="429"/>
      <c r="G20" s="430"/>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420"/>
      <c r="B22" s="422"/>
      <c r="C22" s="423"/>
      <c r="D22" s="423"/>
      <c r="E22" s="423"/>
      <c r="F22" s="423"/>
      <c r="G22" s="423"/>
      <c r="H22" s="179"/>
      <c r="I22" s="180"/>
      <c r="J22" s="181"/>
      <c r="K22" s="83"/>
      <c r="L22" s="181"/>
      <c r="M22" s="182"/>
      <c r="N22" s="179"/>
      <c r="O22" s="176"/>
    </row>
    <row r="23" spans="1:15" x14ac:dyDescent="0.2">
      <c r="A23" s="421"/>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64</v>
      </c>
      <c r="B1" s="176"/>
      <c r="C1" s="176"/>
      <c r="D1" s="176"/>
      <c r="E1" s="176"/>
      <c r="F1" s="176"/>
      <c r="G1" s="176"/>
      <c r="H1" s="176"/>
      <c r="I1" s="176"/>
      <c r="J1" s="176"/>
      <c r="K1" s="176"/>
      <c r="L1" s="176"/>
      <c r="M1" s="168" t="str">
        <f>Obsah!$A$1</f>
        <v>III.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425"/>
      <c r="C3" s="425"/>
      <c r="D3" s="425"/>
      <c r="E3" s="425"/>
      <c r="F3" s="425"/>
      <c r="G3" s="426"/>
      <c r="H3" s="432"/>
      <c r="I3" s="425"/>
      <c r="J3" s="425"/>
      <c r="K3" s="425"/>
      <c r="L3" s="425"/>
      <c r="M3" s="425"/>
      <c r="N3" s="15"/>
    </row>
    <row r="4" spans="1:21" ht="13.5" customHeight="1" x14ac:dyDescent="0.2">
      <c r="A4" s="56"/>
      <c r="B4" s="433"/>
      <c r="C4" s="434"/>
      <c r="D4" s="434"/>
      <c r="E4" s="434"/>
      <c r="F4" s="434"/>
      <c r="G4" s="435"/>
      <c r="H4" s="433"/>
      <c r="I4" s="434"/>
      <c r="J4" s="434"/>
      <c r="K4" s="434"/>
      <c r="L4" s="434"/>
      <c r="M4" s="434"/>
      <c r="N4" s="71"/>
    </row>
    <row r="5" spans="1:21" x14ac:dyDescent="0.2">
      <c r="A5" s="26"/>
      <c r="B5" s="431"/>
      <c r="C5" s="430"/>
      <c r="D5" s="431"/>
      <c r="E5" s="430"/>
      <c r="F5" s="431"/>
      <c r="G5" s="430"/>
      <c r="H5" s="431"/>
      <c r="I5" s="430"/>
      <c r="J5" s="431"/>
      <c r="K5" s="430"/>
      <c r="L5" s="431"/>
      <c r="M5" s="429"/>
      <c r="N5" s="91"/>
    </row>
    <row r="6" spans="1:21" x14ac:dyDescent="0.2">
      <c r="A6" s="24"/>
      <c r="B6" s="96"/>
      <c r="C6" s="61"/>
      <c r="D6" s="61"/>
      <c r="E6" s="61"/>
      <c r="F6" s="61"/>
      <c r="G6" s="61"/>
      <c r="H6" s="61"/>
      <c r="I6" s="61"/>
      <c r="J6" s="61"/>
      <c r="K6" s="61"/>
      <c r="L6" s="61"/>
      <c r="M6" s="81"/>
      <c r="N6" s="91"/>
    </row>
    <row r="7" spans="1:21" x14ac:dyDescent="0.2">
      <c r="A7" s="415"/>
      <c r="B7" s="422"/>
      <c r="C7" s="423"/>
      <c r="D7" s="423"/>
      <c r="E7" s="423"/>
      <c r="F7" s="423"/>
      <c r="G7" s="424"/>
      <c r="H7" s="422"/>
      <c r="I7" s="423"/>
      <c r="J7" s="423"/>
      <c r="K7" s="423"/>
      <c r="L7" s="423"/>
      <c r="M7" s="423"/>
      <c r="N7" s="72"/>
    </row>
    <row r="8" spans="1:21" x14ac:dyDescent="0.2">
      <c r="A8" s="412"/>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425"/>
      <c r="C18" s="425"/>
      <c r="D18" s="425"/>
      <c r="E18" s="425"/>
      <c r="F18" s="425"/>
      <c r="G18" s="426"/>
      <c r="H18" s="13"/>
      <c r="I18" s="13"/>
      <c r="J18" s="13"/>
      <c r="K18" s="13"/>
      <c r="L18" s="13"/>
      <c r="M18" s="13"/>
      <c r="N18" s="179"/>
      <c r="O18" s="176"/>
      <c r="P18" s="92"/>
      <c r="Q18" s="70"/>
      <c r="R18" s="14"/>
      <c r="S18" s="14"/>
      <c r="T18" s="14"/>
    </row>
    <row r="19" spans="1:20" x14ac:dyDescent="0.2">
      <c r="A19" s="68"/>
      <c r="B19" s="427"/>
      <c r="C19" s="428"/>
      <c r="D19" s="428"/>
      <c r="E19" s="428"/>
      <c r="F19" s="428"/>
      <c r="G19" s="428"/>
      <c r="H19" s="179"/>
      <c r="I19" s="180"/>
      <c r="J19" s="181"/>
      <c r="K19" s="83"/>
      <c r="L19" s="181"/>
      <c r="M19" s="182"/>
      <c r="N19" s="179"/>
      <c r="O19" s="176"/>
      <c r="P19" s="92"/>
      <c r="Q19" s="70"/>
      <c r="R19" s="14"/>
      <c r="S19" s="14"/>
      <c r="T19" s="14"/>
    </row>
    <row r="20" spans="1:20" x14ac:dyDescent="0.2">
      <c r="A20" s="69"/>
      <c r="B20" s="429"/>
      <c r="C20" s="430"/>
      <c r="D20" s="429"/>
      <c r="E20" s="430"/>
      <c r="F20" s="429"/>
      <c r="G20" s="430"/>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420"/>
      <c r="B22" s="422"/>
      <c r="C22" s="423"/>
      <c r="D22" s="423"/>
      <c r="E22" s="423"/>
      <c r="F22" s="423"/>
      <c r="G22" s="423"/>
      <c r="H22" s="179"/>
      <c r="I22" s="180"/>
      <c r="J22" s="181"/>
      <c r="K22" s="83"/>
      <c r="L22" s="181"/>
      <c r="M22" s="182"/>
      <c r="N22" s="179"/>
      <c r="O22" s="176"/>
      <c r="P22" s="92"/>
      <c r="Q22" s="70"/>
      <c r="R22" s="14"/>
      <c r="S22" s="14"/>
      <c r="T22" s="14"/>
    </row>
    <row r="23" spans="1:20" x14ac:dyDescent="0.2">
      <c r="A23" s="421"/>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65</v>
      </c>
      <c r="M1" s="168" t="str">
        <f>Obsah!$A$1</f>
        <v>III. čtvrtletí 2018</v>
      </c>
    </row>
    <row r="2" spans="1:24" ht="7.5" customHeight="1" x14ac:dyDescent="0.2"/>
    <row r="3" spans="1:24" x14ac:dyDescent="0.2">
      <c r="A3" s="56"/>
      <c r="B3" s="425"/>
      <c r="C3" s="425"/>
      <c r="D3" s="425"/>
      <c r="E3" s="425"/>
      <c r="F3" s="425"/>
      <c r="G3" s="426"/>
      <c r="H3" s="432"/>
      <c r="I3" s="425"/>
      <c r="J3" s="425"/>
      <c r="K3" s="425"/>
      <c r="L3" s="425"/>
      <c r="M3" s="425"/>
      <c r="N3" s="15"/>
    </row>
    <row r="4" spans="1:24" x14ac:dyDescent="0.2">
      <c r="A4" s="56"/>
      <c r="B4" s="433"/>
      <c r="C4" s="434"/>
      <c r="D4" s="434"/>
      <c r="E4" s="434"/>
      <c r="F4" s="434"/>
      <c r="G4" s="435"/>
      <c r="H4" s="433"/>
      <c r="I4" s="434"/>
      <c r="J4" s="434"/>
      <c r="K4" s="434"/>
      <c r="L4" s="434"/>
      <c r="M4" s="434"/>
      <c r="N4" s="71"/>
    </row>
    <row r="5" spans="1:24" x14ac:dyDescent="0.2">
      <c r="A5" s="26"/>
      <c r="B5" s="431"/>
      <c r="C5" s="430"/>
      <c r="D5" s="431"/>
      <c r="E5" s="430"/>
      <c r="F5" s="431"/>
      <c r="G5" s="430"/>
      <c r="H5" s="431"/>
      <c r="I5" s="430"/>
      <c r="J5" s="431"/>
      <c r="K5" s="430"/>
      <c r="L5" s="431"/>
      <c r="M5" s="429"/>
      <c r="N5" s="91"/>
    </row>
    <row r="6" spans="1:24" x14ac:dyDescent="0.2">
      <c r="A6" s="24"/>
      <c r="B6" s="96"/>
      <c r="C6" s="61"/>
      <c r="D6" s="61"/>
      <c r="E6" s="61"/>
      <c r="F6" s="61"/>
      <c r="G6" s="61"/>
      <c r="H6" s="61"/>
      <c r="I6" s="61"/>
      <c r="J6" s="61"/>
      <c r="K6" s="61"/>
      <c r="L6" s="61"/>
      <c r="M6" s="62"/>
      <c r="N6" s="91"/>
    </row>
    <row r="7" spans="1:24" x14ac:dyDescent="0.2">
      <c r="A7" s="415"/>
      <c r="B7" s="422"/>
      <c r="C7" s="423"/>
      <c r="D7" s="423"/>
      <c r="E7" s="423"/>
      <c r="F7" s="423"/>
      <c r="G7" s="424"/>
      <c r="H7" s="422"/>
      <c r="I7" s="423"/>
      <c r="J7" s="423"/>
      <c r="K7" s="423"/>
      <c r="L7" s="423"/>
      <c r="M7" s="423"/>
      <c r="N7" s="72"/>
    </row>
    <row r="8" spans="1:24" x14ac:dyDescent="0.2">
      <c r="A8" s="412"/>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425"/>
      <c r="C18" s="425"/>
      <c r="D18" s="425"/>
      <c r="E18" s="425"/>
      <c r="F18" s="425"/>
      <c r="G18" s="426"/>
      <c r="H18" s="176"/>
      <c r="I18" s="176"/>
      <c r="J18" s="176"/>
      <c r="K18" s="176"/>
      <c r="L18" s="176"/>
      <c r="M18" s="176"/>
      <c r="N18" s="179"/>
      <c r="O18" s="176"/>
    </row>
    <row r="19" spans="1:15" x14ac:dyDescent="0.2">
      <c r="A19" s="68"/>
      <c r="B19" s="427"/>
      <c r="C19" s="428"/>
      <c r="D19" s="428"/>
      <c r="E19" s="428"/>
      <c r="F19" s="428"/>
      <c r="G19" s="428"/>
      <c r="H19" s="179"/>
      <c r="I19" s="180"/>
      <c r="J19" s="181"/>
      <c r="K19" s="83"/>
      <c r="L19" s="181"/>
      <c r="M19" s="182"/>
      <c r="N19" s="179"/>
      <c r="O19" s="176"/>
    </row>
    <row r="20" spans="1:15" x14ac:dyDescent="0.2">
      <c r="A20" s="69"/>
      <c r="B20" s="429"/>
      <c r="C20" s="430"/>
      <c r="D20" s="429"/>
      <c r="E20" s="430"/>
      <c r="F20" s="429"/>
      <c r="G20" s="430"/>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420"/>
      <c r="B22" s="422"/>
      <c r="C22" s="423"/>
      <c r="D22" s="423"/>
      <c r="E22" s="423"/>
      <c r="F22" s="423"/>
      <c r="G22" s="423"/>
      <c r="H22" s="179"/>
      <c r="I22" s="180"/>
      <c r="J22" s="181"/>
      <c r="K22" s="83"/>
      <c r="L22" s="181"/>
      <c r="M22" s="182"/>
      <c r="N22" s="179"/>
      <c r="O22" s="176"/>
    </row>
    <row r="23" spans="1:15" x14ac:dyDescent="0.2">
      <c r="A23" s="421"/>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66</v>
      </c>
      <c r="B1" s="176"/>
      <c r="C1" s="176"/>
      <c r="D1" s="176"/>
      <c r="E1" s="176"/>
      <c r="F1" s="176"/>
      <c r="G1" s="176"/>
      <c r="H1" s="176"/>
      <c r="I1" s="176"/>
      <c r="J1" s="176"/>
      <c r="K1" s="176"/>
      <c r="L1" s="176"/>
      <c r="M1" s="168" t="str">
        <f>Obsah!$A$1</f>
        <v>III.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425"/>
      <c r="C3" s="425"/>
      <c r="D3" s="425"/>
      <c r="E3" s="425"/>
      <c r="F3" s="425"/>
      <c r="G3" s="426"/>
      <c r="H3" s="432"/>
      <c r="I3" s="425"/>
      <c r="J3" s="425"/>
      <c r="K3" s="425"/>
      <c r="L3" s="425"/>
      <c r="M3" s="425"/>
      <c r="N3" s="15"/>
    </row>
    <row r="4" spans="1:21" ht="13.5" customHeight="1" x14ac:dyDescent="0.2">
      <c r="A4" s="56"/>
      <c r="B4" s="433"/>
      <c r="C4" s="434"/>
      <c r="D4" s="434"/>
      <c r="E4" s="434"/>
      <c r="F4" s="434"/>
      <c r="G4" s="435"/>
      <c r="H4" s="433"/>
      <c r="I4" s="434"/>
      <c r="J4" s="434"/>
      <c r="K4" s="434"/>
      <c r="L4" s="434"/>
      <c r="M4" s="434"/>
      <c r="N4" s="71"/>
    </row>
    <row r="5" spans="1:21" x14ac:dyDescent="0.2">
      <c r="A5" s="26"/>
      <c r="B5" s="431"/>
      <c r="C5" s="430"/>
      <c r="D5" s="431"/>
      <c r="E5" s="430"/>
      <c r="F5" s="431"/>
      <c r="G5" s="430"/>
      <c r="H5" s="431"/>
      <c r="I5" s="430"/>
      <c r="J5" s="431"/>
      <c r="K5" s="430"/>
      <c r="L5" s="431"/>
      <c r="M5" s="429"/>
      <c r="N5" s="91"/>
    </row>
    <row r="6" spans="1:21" x14ac:dyDescent="0.2">
      <c r="A6" s="24"/>
      <c r="B6" s="96"/>
      <c r="C6" s="61"/>
      <c r="D6" s="61"/>
      <c r="E6" s="61"/>
      <c r="F6" s="61"/>
      <c r="G6" s="61"/>
      <c r="H6" s="61"/>
      <c r="I6" s="61"/>
      <c r="J6" s="61"/>
      <c r="K6" s="61"/>
      <c r="L6" s="61"/>
      <c r="M6" s="81"/>
      <c r="N6" s="91"/>
    </row>
    <row r="7" spans="1:21" x14ac:dyDescent="0.2">
      <c r="A7" s="415"/>
      <c r="B7" s="422"/>
      <c r="C7" s="423"/>
      <c r="D7" s="423"/>
      <c r="E7" s="423"/>
      <c r="F7" s="423"/>
      <c r="G7" s="424"/>
      <c r="H7" s="422"/>
      <c r="I7" s="423"/>
      <c r="J7" s="423"/>
      <c r="K7" s="423"/>
      <c r="L7" s="423"/>
      <c r="M7" s="423"/>
      <c r="N7" s="72"/>
    </row>
    <row r="8" spans="1:21" x14ac:dyDescent="0.2">
      <c r="A8" s="412"/>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425"/>
      <c r="C18" s="425"/>
      <c r="D18" s="425"/>
      <c r="E18" s="425"/>
      <c r="F18" s="425"/>
      <c r="G18" s="426"/>
      <c r="H18" s="13"/>
      <c r="I18" s="13"/>
      <c r="J18" s="13"/>
      <c r="K18" s="13"/>
      <c r="L18" s="13"/>
      <c r="M18" s="13"/>
      <c r="N18" s="179"/>
      <c r="O18" s="176"/>
      <c r="P18" s="92"/>
      <c r="Q18" s="70"/>
      <c r="R18" s="14"/>
      <c r="S18" s="14"/>
      <c r="T18" s="14"/>
    </row>
    <row r="19" spans="1:20" x14ac:dyDescent="0.2">
      <c r="A19" s="68"/>
      <c r="B19" s="427"/>
      <c r="C19" s="428"/>
      <c r="D19" s="428"/>
      <c r="E19" s="428"/>
      <c r="F19" s="428"/>
      <c r="G19" s="428"/>
      <c r="H19" s="179"/>
      <c r="I19" s="180"/>
      <c r="J19" s="181"/>
      <c r="K19" s="83"/>
      <c r="L19" s="181"/>
      <c r="M19" s="182"/>
      <c r="N19" s="179"/>
      <c r="O19" s="176"/>
      <c r="P19" s="92"/>
      <c r="Q19" s="70"/>
      <c r="R19" s="14"/>
      <c r="S19" s="14"/>
      <c r="T19" s="14"/>
    </row>
    <row r="20" spans="1:20" x14ac:dyDescent="0.2">
      <c r="A20" s="69"/>
      <c r="B20" s="429"/>
      <c r="C20" s="430"/>
      <c r="D20" s="429"/>
      <c r="E20" s="430"/>
      <c r="F20" s="429"/>
      <c r="G20" s="430"/>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420"/>
      <c r="B22" s="422"/>
      <c r="C22" s="423"/>
      <c r="D22" s="423"/>
      <c r="E22" s="423"/>
      <c r="F22" s="423"/>
      <c r="G22" s="423"/>
      <c r="H22" s="179"/>
      <c r="I22" s="180"/>
      <c r="J22" s="181"/>
      <c r="K22" s="83"/>
      <c r="L22" s="181"/>
      <c r="M22" s="182"/>
      <c r="N22" s="179"/>
      <c r="O22" s="176"/>
      <c r="P22" s="92"/>
      <c r="Q22" s="70"/>
      <c r="R22" s="14"/>
      <c r="S22" s="14"/>
      <c r="T22" s="14"/>
    </row>
    <row r="23" spans="1:20" x14ac:dyDescent="0.2">
      <c r="A23" s="421"/>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customWidth="1"/>
    <col min="8" max="8" width="14.42578125" style="125" customWidth="1"/>
    <col min="9" max="9" width="8" style="125" bestFit="1" customWidth="1"/>
    <col min="10" max="10" width="14.42578125" style="125" customWidth="1"/>
    <col min="11" max="11" width="8" style="125" customWidth="1"/>
    <col min="12" max="12" width="14.42578125" style="125" customWidth="1"/>
    <col min="13" max="13" width="8" style="125" customWidth="1"/>
    <col min="14" max="26" width="9.140625" style="125" customWidth="1"/>
    <col min="27" max="16384" width="9.140625" style="125"/>
  </cols>
  <sheetData>
    <row r="1" spans="1:24" ht="18.75" x14ac:dyDescent="0.3">
      <c r="A1" s="167" t="s">
        <v>67</v>
      </c>
      <c r="M1" s="168" t="str">
        <f>Obsah!$A$1</f>
        <v>III. čtvrtletí 2018</v>
      </c>
    </row>
    <row r="2" spans="1:24" ht="7.5" customHeight="1" x14ac:dyDescent="0.2"/>
    <row r="3" spans="1:24" x14ac:dyDescent="0.2">
      <c r="A3" s="56"/>
      <c r="B3" s="425"/>
      <c r="C3" s="425"/>
      <c r="D3" s="425"/>
      <c r="E3" s="425"/>
      <c r="F3" s="425"/>
      <c r="G3" s="426"/>
      <c r="H3" s="432"/>
      <c r="I3" s="425"/>
      <c r="J3" s="425"/>
      <c r="K3" s="425"/>
      <c r="L3" s="425"/>
      <c r="M3" s="425"/>
      <c r="N3" s="15"/>
    </row>
    <row r="4" spans="1:24" x14ac:dyDescent="0.2">
      <c r="A4" s="56"/>
      <c r="B4" s="433"/>
      <c r="C4" s="434"/>
      <c r="D4" s="434"/>
      <c r="E4" s="434"/>
      <c r="F4" s="434"/>
      <c r="G4" s="435"/>
      <c r="H4" s="433"/>
      <c r="I4" s="434"/>
      <c r="J4" s="434"/>
      <c r="K4" s="434"/>
      <c r="L4" s="434"/>
      <c r="M4" s="434"/>
      <c r="N4" s="71"/>
    </row>
    <row r="5" spans="1:24" x14ac:dyDescent="0.2">
      <c r="A5" s="26"/>
      <c r="B5" s="431"/>
      <c r="C5" s="430"/>
      <c r="D5" s="431"/>
      <c r="E5" s="430"/>
      <c r="F5" s="431"/>
      <c r="G5" s="430"/>
      <c r="H5" s="431"/>
      <c r="I5" s="430"/>
      <c r="J5" s="431"/>
      <c r="K5" s="430"/>
      <c r="L5" s="431"/>
      <c r="M5" s="429"/>
      <c r="N5" s="91"/>
    </row>
    <row r="6" spans="1:24" x14ac:dyDescent="0.2">
      <c r="A6" s="24"/>
      <c r="B6" s="96"/>
      <c r="C6" s="61"/>
      <c r="D6" s="61"/>
      <c r="E6" s="61"/>
      <c r="F6" s="61"/>
      <c r="G6" s="61"/>
      <c r="H6" s="61"/>
      <c r="I6" s="61"/>
      <c r="J6" s="61"/>
      <c r="K6" s="61"/>
      <c r="L6" s="61"/>
      <c r="M6" s="62"/>
      <c r="N6" s="91"/>
    </row>
    <row r="7" spans="1:24" x14ac:dyDescent="0.2">
      <c r="A7" s="415"/>
      <c r="B7" s="422"/>
      <c r="C7" s="423"/>
      <c r="D7" s="423"/>
      <c r="E7" s="423"/>
      <c r="F7" s="423"/>
      <c r="G7" s="424"/>
      <c r="H7" s="422"/>
      <c r="I7" s="423"/>
      <c r="J7" s="423"/>
      <c r="K7" s="423"/>
      <c r="L7" s="423"/>
      <c r="M7" s="423"/>
      <c r="N7" s="72"/>
    </row>
    <row r="8" spans="1:24" x14ac:dyDescent="0.2">
      <c r="A8" s="412"/>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425"/>
      <c r="C18" s="425"/>
      <c r="D18" s="425"/>
      <c r="E18" s="425"/>
      <c r="F18" s="425"/>
      <c r="G18" s="426"/>
      <c r="H18" s="176"/>
      <c r="I18" s="176"/>
      <c r="J18" s="176"/>
      <c r="K18" s="176"/>
      <c r="L18" s="176"/>
      <c r="M18" s="176"/>
      <c r="N18" s="179"/>
      <c r="O18" s="176"/>
    </row>
    <row r="19" spans="1:15" x14ac:dyDescent="0.2">
      <c r="A19" s="68"/>
      <c r="B19" s="427"/>
      <c r="C19" s="428"/>
      <c r="D19" s="428"/>
      <c r="E19" s="428"/>
      <c r="F19" s="428"/>
      <c r="G19" s="428"/>
      <c r="H19" s="179"/>
      <c r="I19" s="180"/>
      <c r="J19" s="181"/>
      <c r="K19" s="83"/>
      <c r="L19" s="181"/>
      <c r="M19" s="182"/>
      <c r="N19" s="179"/>
      <c r="O19" s="176"/>
    </row>
    <row r="20" spans="1:15" x14ac:dyDescent="0.2">
      <c r="A20" s="69"/>
      <c r="B20" s="429"/>
      <c r="C20" s="430"/>
      <c r="D20" s="429"/>
      <c r="E20" s="430"/>
      <c r="F20" s="429"/>
      <c r="G20" s="430"/>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420"/>
      <c r="B22" s="422"/>
      <c r="C22" s="423"/>
      <c r="D22" s="423"/>
      <c r="E22" s="423"/>
      <c r="F22" s="423"/>
      <c r="G22" s="423"/>
      <c r="H22" s="179"/>
      <c r="I22" s="180"/>
      <c r="J22" s="181"/>
      <c r="K22" s="83"/>
      <c r="L22" s="181"/>
      <c r="M22" s="182"/>
      <c r="N22" s="179"/>
      <c r="O22" s="176"/>
    </row>
    <row r="23" spans="1:15" x14ac:dyDescent="0.2">
      <c r="A23" s="421"/>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P50"/>
  <sheetViews>
    <sheetView showGridLines="0" workbookViewId="0">
      <selection activeCell="I33" sqref="I33"/>
    </sheetView>
  </sheetViews>
  <sheetFormatPr defaultRowHeight="12" x14ac:dyDescent="0.2"/>
  <cols>
    <col min="1" max="1" width="4.7109375" style="125" customWidth="1"/>
    <col min="2" max="2" width="2.5703125" style="125" customWidth="1"/>
    <col min="3" max="8" width="11.7109375" style="125" customWidth="1"/>
    <col min="9" max="9" width="21.85546875" style="125" customWidth="1"/>
    <col min="10" max="10" width="11.5703125" style="125" customWidth="1"/>
    <col min="11" max="13" width="9.140625" style="125" customWidth="1"/>
    <col min="14" max="16384" width="9.140625" style="125"/>
  </cols>
  <sheetData>
    <row r="1" spans="1:12" s="156" customFormat="1" ht="18.75" x14ac:dyDescent="0.3">
      <c r="A1" s="155" t="s">
        <v>45</v>
      </c>
    </row>
    <row r="2" spans="1:12" ht="4.5" customHeight="1" x14ac:dyDescent="0.2"/>
    <row r="3" spans="1:12" ht="12.75" customHeight="1" x14ac:dyDescent="0.2">
      <c r="A3" s="157" t="s">
        <v>187</v>
      </c>
      <c r="B3" s="157"/>
      <c r="C3" s="158" t="s">
        <v>188</v>
      </c>
    </row>
    <row r="4" spans="1:12" ht="12.75" customHeight="1" x14ac:dyDescent="0.2">
      <c r="A4" s="157" t="s">
        <v>213</v>
      </c>
      <c r="B4" s="157"/>
      <c r="C4" s="158" t="s">
        <v>214</v>
      </c>
    </row>
    <row r="5" spans="1:12" s="159" customFormat="1" ht="13.15" customHeight="1" x14ac:dyDescent="0.25">
      <c r="A5" s="157" t="s">
        <v>110</v>
      </c>
      <c r="B5" s="157"/>
      <c r="C5" s="158" t="s">
        <v>111</v>
      </c>
      <c r="D5" s="22"/>
      <c r="E5" s="22"/>
      <c r="F5" s="22"/>
      <c r="G5" s="22"/>
      <c r="H5" s="22"/>
      <c r="I5" s="22"/>
      <c r="J5" s="138"/>
      <c r="K5" s="160"/>
      <c r="L5" s="160"/>
    </row>
    <row r="6" spans="1:12" s="159" customFormat="1" ht="7.5" customHeight="1" x14ac:dyDescent="0.25">
      <c r="A6" s="157"/>
      <c r="B6" s="157"/>
      <c r="C6" s="158"/>
      <c r="D6" s="22"/>
      <c r="E6" s="22"/>
      <c r="F6" s="22"/>
      <c r="G6" s="22"/>
      <c r="H6" s="22"/>
      <c r="I6" s="22"/>
      <c r="J6" s="138"/>
      <c r="K6" s="160"/>
      <c r="L6" s="160"/>
    </row>
    <row r="7" spans="1:12" s="159" customFormat="1" ht="13.15" customHeight="1" x14ac:dyDescent="0.25">
      <c r="A7" s="285" t="s">
        <v>274</v>
      </c>
      <c r="B7" s="285"/>
      <c r="C7" s="286" t="s">
        <v>280</v>
      </c>
      <c r="D7" s="22"/>
      <c r="E7" s="22"/>
      <c r="F7" s="22"/>
      <c r="G7" s="22"/>
      <c r="H7" s="22"/>
      <c r="I7" s="22"/>
      <c r="J7" s="138"/>
      <c r="K7" s="160"/>
      <c r="L7" s="160"/>
    </row>
    <row r="8" spans="1:12" s="159" customFormat="1" ht="13.15" customHeight="1" x14ac:dyDescent="0.25">
      <c r="A8" s="285" t="s">
        <v>275</v>
      </c>
      <c r="B8" s="285"/>
      <c r="C8" s="286" t="s">
        <v>281</v>
      </c>
      <c r="D8" s="22"/>
      <c r="E8" s="22"/>
      <c r="F8" s="22"/>
      <c r="G8" s="22"/>
      <c r="H8" s="22"/>
      <c r="I8" s="22"/>
      <c r="J8" s="138"/>
      <c r="K8" s="160"/>
      <c r="L8" s="160"/>
    </row>
    <row r="9" spans="1:12" s="159" customFormat="1" ht="7.5" customHeight="1" x14ac:dyDescent="0.25">
      <c r="A9" s="157"/>
      <c r="B9" s="157"/>
      <c r="C9" s="158"/>
      <c r="D9" s="22"/>
      <c r="E9" s="22"/>
      <c r="F9" s="22"/>
      <c r="G9" s="22"/>
      <c r="H9" s="22"/>
      <c r="I9" s="22"/>
      <c r="J9" s="138"/>
      <c r="K9" s="160"/>
      <c r="L9" s="160"/>
    </row>
    <row r="10" spans="1:12" s="159" customFormat="1" ht="13.15" customHeight="1" x14ac:dyDescent="0.25">
      <c r="A10" s="157" t="s">
        <v>101</v>
      </c>
      <c r="B10" s="157"/>
      <c r="C10" s="158" t="s">
        <v>218</v>
      </c>
      <c r="D10" s="22"/>
      <c r="E10" s="22"/>
      <c r="F10" s="22"/>
      <c r="G10" s="22"/>
      <c r="H10" s="22"/>
      <c r="I10" s="22"/>
      <c r="J10" s="13"/>
    </row>
    <row r="11" spans="1:12" s="159" customFormat="1" ht="13.15" customHeight="1" x14ac:dyDescent="0.25">
      <c r="A11" s="157" t="s">
        <v>92</v>
      </c>
      <c r="B11" s="157"/>
      <c r="C11" s="158" t="s">
        <v>121</v>
      </c>
      <c r="D11" s="22"/>
      <c r="E11" s="22"/>
      <c r="F11" s="22"/>
      <c r="G11" s="22"/>
      <c r="H11" s="22"/>
      <c r="I11" s="22"/>
      <c r="J11" s="125"/>
    </row>
    <row r="12" spans="1:12" s="159" customFormat="1" ht="13.15" customHeight="1" x14ac:dyDescent="0.25">
      <c r="A12" s="157" t="s">
        <v>93</v>
      </c>
      <c r="B12" s="157"/>
      <c r="C12" s="158" t="s">
        <v>122</v>
      </c>
      <c r="D12" s="22"/>
      <c r="E12" s="22"/>
      <c r="F12" s="22"/>
      <c r="G12" s="22"/>
      <c r="H12" s="22"/>
      <c r="I12" s="22"/>
      <c r="J12" s="125"/>
    </row>
    <row r="13" spans="1:12" s="159" customFormat="1" ht="13.15" customHeight="1" x14ac:dyDescent="0.25">
      <c r="A13" s="157" t="s">
        <v>94</v>
      </c>
      <c r="B13" s="157"/>
      <c r="C13" s="158" t="s">
        <v>123</v>
      </c>
      <c r="D13" s="22"/>
      <c r="E13" s="22"/>
      <c r="F13" s="22"/>
      <c r="G13" s="22"/>
      <c r="H13" s="22"/>
      <c r="I13" s="22"/>
      <c r="J13" s="125"/>
    </row>
    <row r="14" spans="1:12" s="159" customFormat="1" ht="13.15" customHeight="1" x14ac:dyDescent="0.25">
      <c r="A14" s="157" t="s">
        <v>104</v>
      </c>
      <c r="B14" s="157"/>
      <c r="C14" s="158" t="s">
        <v>217</v>
      </c>
      <c r="D14" s="22"/>
      <c r="E14" s="22"/>
      <c r="F14" s="22"/>
      <c r="G14" s="22"/>
      <c r="H14" s="22"/>
      <c r="I14" s="22"/>
      <c r="J14" s="125"/>
    </row>
    <row r="15" spans="1:12" s="159" customFormat="1" ht="13.15" customHeight="1" x14ac:dyDescent="0.25">
      <c r="A15" s="157" t="s">
        <v>95</v>
      </c>
      <c r="B15" s="157"/>
      <c r="C15" s="158" t="s">
        <v>124</v>
      </c>
      <c r="D15" s="22"/>
      <c r="E15" s="22"/>
      <c r="F15" s="22"/>
      <c r="G15" s="22"/>
      <c r="H15" s="22"/>
      <c r="I15" s="22"/>
      <c r="J15" s="125"/>
    </row>
    <row r="16" spans="1:12" s="159" customFormat="1" ht="13.15" customHeight="1" x14ac:dyDescent="0.25">
      <c r="A16" s="157" t="s">
        <v>96</v>
      </c>
      <c r="B16" s="157"/>
      <c r="C16" s="158" t="s">
        <v>125</v>
      </c>
      <c r="D16" s="22"/>
      <c r="E16" s="22"/>
      <c r="F16" s="22"/>
      <c r="G16" s="22"/>
      <c r="H16" s="22"/>
      <c r="I16" s="22"/>
      <c r="J16" s="125"/>
    </row>
    <row r="17" spans="1:16" s="159" customFormat="1" ht="13.15" customHeight="1" x14ac:dyDescent="0.25">
      <c r="A17" s="157" t="s">
        <v>97</v>
      </c>
      <c r="B17" s="157"/>
      <c r="C17" s="158" t="s">
        <v>126</v>
      </c>
      <c r="D17" s="22"/>
      <c r="E17" s="22"/>
      <c r="F17" s="22"/>
      <c r="G17" s="22"/>
      <c r="H17" s="22"/>
      <c r="I17" s="22"/>
      <c r="J17" s="125"/>
      <c r="L17" s="161"/>
      <c r="M17" s="161"/>
      <c r="N17" s="161"/>
      <c r="O17" s="161"/>
      <c r="P17" s="161"/>
    </row>
    <row r="18" spans="1:16" s="159" customFormat="1" ht="13.15" customHeight="1" x14ac:dyDescent="0.25">
      <c r="A18" s="157" t="s">
        <v>98</v>
      </c>
      <c r="B18" s="157"/>
      <c r="C18" s="158" t="s">
        <v>127</v>
      </c>
      <c r="D18" s="22"/>
      <c r="E18" s="22"/>
      <c r="F18" s="22"/>
      <c r="G18" s="22"/>
      <c r="H18" s="22"/>
      <c r="I18" s="22"/>
      <c r="J18" s="125"/>
      <c r="L18" s="161"/>
      <c r="M18" s="161"/>
      <c r="N18" s="161"/>
      <c r="O18" s="161"/>
      <c r="P18" s="161"/>
    </row>
    <row r="19" spans="1:16" s="159" customFormat="1" ht="13.15" customHeight="1" x14ac:dyDescent="0.25">
      <c r="A19" s="157" t="s">
        <v>99</v>
      </c>
      <c r="B19" s="157"/>
      <c r="C19" s="158" t="s">
        <v>128</v>
      </c>
      <c r="D19" s="22"/>
      <c r="E19" s="22"/>
      <c r="F19" s="22"/>
      <c r="G19" s="22"/>
      <c r="H19" s="22"/>
      <c r="I19" s="22"/>
      <c r="J19" s="125"/>
      <c r="L19" s="161"/>
      <c r="M19" s="161"/>
      <c r="N19" s="161"/>
      <c r="O19" s="161"/>
      <c r="P19" s="161"/>
    </row>
    <row r="20" spans="1:16" s="159" customFormat="1" ht="13.15" customHeight="1" x14ac:dyDescent="0.25">
      <c r="A20" s="157" t="s">
        <v>100</v>
      </c>
      <c r="B20" s="157"/>
      <c r="C20" s="158" t="s">
        <v>129</v>
      </c>
      <c r="D20" s="22"/>
      <c r="E20" s="22"/>
      <c r="F20" s="22"/>
      <c r="G20" s="22"/>
      <c r="H20" s="22"/>
      <c r="I20" s="22"/>
      <c r="J20" s="125"/>
      <c r="L20" s="161"/>
      <c r="M20" s="161"/>
      <c r="N20" s="161"/>
      <c r="O20" s="161"/>
      <c r="P20" s="161"/>
    </row>
    <row r="21" spans="1:16" s="159" customFormat="1" ht="13.15" customHeight="1" x14ac:dyDescent="0.25">
      <c r="A21" s="157" t="s">
        <v>102</v>
      </c>
      <c r="B21" s="157"/>
      <c r="C21" s="158" t="s">
        <v>130</v>
      </c>
      <c r="D21" s="22"/>
      <c r="E21" s="22"/>
      <c r="F21" s="22"/>
      <c r="G21" s="22"/>
      <c r="H21" s="22"/>
      <c r="I21" s="22"/>
      <c r="J21" s="125"/>
      <c r="L21" s="161"/>
      <c r="M21" s="161"/>
      <c r="N21" s="161"/>
      <c r="O21" s="161"/>
      <c r="P21" s="161"/>
    </row>
    <row r="22" spans="1:16" s="159" customFormat="1" ht="13.15" customHeight="1" x14ac:dyDescent="0.25">
      <c r="A22" s="157" t="s">
        <v>103</v>
      </c>
      <c r="B22" s="157"/>
      <c r="C22" s="158" t="s">
        <v>131</v>
      </c>
      <c r="D22" s="22"/>
      <c r="E22" s="22"/>
      <c r="F22" s="22"/>
      <c r="G22" s="22"/>
      <c r="H22" s="22"/>
      <c r="I22" s="22"/>
      <c r="J22" s="125"/>
      <c r="L22" s="161"/>
      <c r="M22" s="161"/>
      <c r="N22" s="161"/>
      <c r="O22" s="161"/>
      <c r="P22" s="161"/>
    </row>
    <row r="23" spans="1:16" s="159" customFormat="1" ht="13.15" customHeight="1" x14ac:dyDescent="0.25">
      <c r="A23" s="157" t="s">
        <v>105</v>
      </c>
      <c r="B23" s="157"/>
      <c r="C23" s="158" t="s">
        <v>132</v>
      </c>
      <c r="D23" s="22"/>
      <c r="E23" s="22"/>
      <c r="F23" s="22"/>
      <c r="G23" s="22"/>
      <c r="H23" s="22"/>
      <c r="I23" s="22"/>
      <c r="J23" s="125"/>
      <c r="L23" s="161"/>
      <c r="M23" s="161"/>
      <c r="N23" s="161"/>
      <c r="O23" s="161"/>
      <c r="P23" s="161"/>
    </row>
    <row r="24" spans="1:16" s="159" customFormat="1" ht="7.5" customHeight="1" x14ac:dyDescent="0.25">
      <c r="B24" s="125"/>
      <c r="C24" s="125"/>
      <c r="D24" s="125"/>
      <c r="E24" s="125"/>
      <c r="F24" s="125"/>
      <c r="G24" s="125"/>
      <c r="H24" s="125"/>
      <c r="I24" s="125"/>
      <c r="J24" s="125"/>
    </row>
    <row r="25" spans="1:16" s="159" customFormat="1" ht="14.1" customHeight="1" x14ac:dyDescent="0.25">
      <c r="A25" s="157" t="s">
        <v>112</v>
      </c>
      <c r="B25" s="157"/>
      <c r="C25" s="158"/>
      <c r="D25" s="125"/>
      <c r="E25" s="125"/>
      <c r="F25" s="125"/>
      <c r="G25" s="125"/>
      <c r="H25" s="125"/>
      <c r="I25" s="125"/>
      <c r="J25" s="125"/>
    </row>
    <row r="26" spans="1:16" s="164" customFormat="1" ht="13.15" customHeight="1" x14ac:dyDescent="0.2">
      <c r="A26" s="158" t="s">
        <v>263</v>
      </c>
      <c r="B26" s="163"/>
      <c r="C26" s="163"/>
      <c r="D26" s="163"/>
      <c r="E26" s="163"/>
      <c r="F26" s="163"/>
      <c r="G26" s="163"/>
      <c r="H26" s="163"/>
      <c r="I26" s="163"/>
      <c r="J26" s="163"/>
    </row>
    <row r="27" spans="1:16" s="164" customFormat="1" ht="13.15" customHeight="1" x14ac:dyDescent="0.2">
      <c r="A27" s="287" t="s">
        <v>282</v>
      </c>
      <c r="B27" s="163"/>
      <c r="C27" s="163"/>
      <c r="D27" s="163"/>
      <c r="E27" s="163"/>
      <c r="F27" s="163"/>
      <c r="G27" s="163"/>
      <c r="H27" s="163"/>
      <c r="I27" s="163"/>
      <c r="J27" s="163"/>
    </row>
    <row r="28" spans="1:16" s="164" customFormat="1" ht="13.15" customHeight="1" x14ac:dyDescent="0.2">
      <c r="A28" s="288" t="s">
        <v>283</v>
      </c>
      <c r="B28" s="163"/>
      <c r="C28" s="163"/>
      <c r="D28" s="163"/>
      <c r="E28" s="163"/>
      <c r="F28" s="163"/>
      <c r="G28" s="163"/>
      <c r="H28" s="163"/>
      <c r="I28" s="163"/>
      <c r="J28" s="163"/>
    </row>
    <row r="29" spans="1:16" s="166" customFormat="1" ht="18" customHeight="1" x14ac:dyDescent="0.25">
      <c r="A29" s="157" t="s">
        <v>117</v>
      </c>
      <c r="B29" s="165"/>
      <c r="C29" s="165"/>
      <c r="D29" s="165"/>
      <c r="E29" s="165"/>
      <c r="F29" s="165"/>
      <c r="G29" s="165"/>
      <c r="H29" s="165"/>
      <c r="I29" s="165"/>
      <c r="J29" s="165"/>
    </row>
    <row r="30" spans="1:16" s="164" customFormat="1" ht="13.15" customHeight="1" x14ac:dyDescent="0.2">
      <c r="A30" s="158" t="s">
        <v>118</v>
      </c>
      <c r="B30" s="163"/>
      <c r="C30" s="163"/>
      <c r="D30" s="163"/>
      <c r="E30" s="163"/>
      <c r="F30" s="163"/>
      <c r="G30" s="163"/>
      <c r="H30" s="163"/>
      <c r="I30" s="163"/>
      <c r="J30" s="163"/>
    </row>
    <row r="31" spans="1:16" s="166" customFormat="1" ht="18" customHeight="1" x14ac:dyDescent="0.25">
      <c r="A31" s="157" t="s">
        <v>113</v>
      </c>
      <c r="B31" s="165"/>
      <c r="C31" s="165"/>
      <c r="D31" s="165"/>
      <c r="E31" s="165"/>
      <c r="F31" s="165"/>
      <c r="G31" s="165"/>
      <c r="H31" s="165"/>
      <c r="I31" s="165"/>
      <c r="J31" s="165"/>
    </row>
    <row r="32" spans="1:16" s="164" customFormat="1" ht="13.15" customHeight="1" x14ac:dyDescent="0.2">
      <c r="A32" s="158" t="s">
        <v>119</v>
      </c>
      <c r="B32" s="163"/>
      <c r="C32" s="163"/>
      <c r="D32" s="163"/>
      <c r="E32" s="163"/>
      <c r="F32" s="163"/>
      <c r="G32" s="163"/>
      <c r="H32" s="163"/>
      <c r="I32" s="163"/>
      <c r="J32" s="163"/>
    </row>
    <row r="33" spans="1:10" s="166" customFormat="1" ht="18" customHeight="1" x14ac:dyDescent="0.25">
      <c r="A33" s="157" t="s">
        <v>114</v>
      </c>
      <c r="B33" s="165"/>
      <c r="C33" s="165"/>
      <c r="D33" s="165"/>
      <c r="E33" s="165"/>
      <c r="F33" s="165"/>
      <c r="G33" s="165"/>
      <c r="H33" s="165"/>
      <c r="I33" s="165"/>
      <c r="J33" s="165"/>
    </row>
    <row r="34" spans="1:10" s="164" customFormat="1" ht="12.75" customHeight="1" x14ac:dyDescent="0.2">
      <c r="A34" s="158" t="s">
        <v>264</v>
      </c>
      <c r="B34" s="237"/>
      <c r="C34" s="237"/>
      <c r="D34" s="237"/>
      <c r="E34" s="237"/>
      <c r="F34" s="237"/>
      <c r="G34" s="237"/>
      <c r="H34" s="237"/>
      <c r="I34" s="237"/>
      <c r="J34" s="237"/>
    </row>
    <row r="35" spans="1:10" s="166" customFormat="1" ht="18" customHeight="1" x14ac:dyDescent="0.25">
      <c r="A35" s="157" t="s">
        <v>115</v>
      </c>
      <c r="B35" s="165"/>
      <c r="C35" s="165"/>
      <c r="D35" s="165"/>
      <c r="E35" s="165"/>
      <c r="F35" s="165"/>
      <c r="G35" s="165"/>
      <c r="H35" s="165"/>
      <c r="I35" s="165"/>
      <c r="J35" s="165"/>
    </row>
    <row r="36" spans="1:10" s="159" customFormat="1" ht="12.75" customHeight="1" x14ac:dyDescent="0.25">
      <c r="A36" s="162" t="s">
        <v>120</v>
      </c>
      <c r="B36" s="237"/>
      <c r="C36" s="237"/>
      <c r="D36" s="237"/>
      <c r="E36" s="237"/>
      <c r="F36" s="237"/>
      <c r="G36" s="237"/>
      <c r="H36" s="237"/>
      <c r="I36" s="237"/>
      <c r="J36" s="237"/>
    </row>
    <row r="37" spans="1:10" s="166" customFormat="1" ht="18" customHeight="1" x14ac:dyDescent="0.25">
      <c r="A37" s="138" t="s">
        <v>116</v>
      </c>
      <c r="B37" s="165"/>
      <c r="C37" s="165"/>
      <c r="D37" s="165"/>
      <c r="E37" s="165"/>
      <c r="F37" s="165"/>
      <c r="G37" s="165"/>
      <c r="H37" s="165"/>
      <c r="I37" s="165"/>
      <c r="J37" s="165"/>
    </row>
    <row r="38" spans="1:10" s="164" customFormat="1" ht="13.15" customHeight="1" x14ac:dyDescent="0.2">
      <c r="A38" s="162" t="s">
        <v>211</v>
      </c>
      <c r="B38" s="163"/>
      <c r="C38" s="163"/>
      <c r="D38" s="163"/>
      <c r="E38" s="163"/>
      <c r="F38" s="163"/>
      <c r="G38" s="163"/>
      <c r="H38" s="163"/>
      <c r="I38" s="163"/>
      <c r="J38" s="163"/>
    </row>
    <row r="39" spans="1:10" s="166" customFormat="1" ht="18" customHeight="1" x14ac:dyDescent="0.25">
      <c r="A39" s="138" t="s">
        <v>205</v>
      </c>
      <c r="B39" s="165"/>
      <c r="C39" s="165"/>
      <c r="D39" s="165"/>
      <c r="E39" s="165"/>
      <c r="F39" s="165"/>
      <c r="G39" s="165"/>
      <c r="H39" s="165"/>
      <c r="I39" s="165"/>
      <c r="J39" s="165"/>
    </row>
    <row r="40" spans="1:10" s="164" customFormat="1" ht="24.75" customHeight="1" x14ac:dyDescent="0.2">
      <c r="A40" s="367" t="s">
        <v>206</v>
      </c>
      <c r="B40" s="367"/>
      <c r="C40" s="367"/>
      <c r="D40" s="367"/>
      <c r="E40" s="367"/>
      <c r="F40" s="367"/>
      <c r="G40" s="367"/>
      <c r="H40" s="367"/>
      <c r="I40" s="367"/>
      <c r="J40" s="163"/>
    </row>
    <row r="41" spans="1:10" s="166" customFormat="1" ht="18" customHeight="1" x14ac:dyDescent="0.25">
      <c r="A41" s="138" t="s">
        <v>207</v>
      </c>
      <c r="B41" s="165"/>
      <c r="C41" s="165"/>
      <c r="D41" s="165"/>
      <c r="E41" s="165"/>
      <c r="F41" s="165"/>
      <c r="G41" s="165"/>
      <c r="H41" s="165"/>
      <c r="I41" s="165"/>
      <c r="J41" s="165"/>
    </row>
    <row r="42" spans="1:10" s="164" customFormat="1" ht="13.15" customHeight="1" x14ac:dyDescent="0.2">
      <c r="A42" s="162" t="s">
        <v>208</v>
      </c>
      <c r="B42" s="163"/>
      <c r="C42" s="163"/>
      <c r="D42" s="163"/>
      <c r="E42" s="163"/>
      <c r="F42" s="163"/>
      <c r="G42" s="163"/>
      <c r="H42" s="163"/>
      <c r="I42" s="163"/>
      <c r="J42" s="163"/>
    </row>
    <row r="43" spans="1:10" s="166" customFormat="1" ht="18" customHeight="1" x14ac:dyDescent="0.25">
      <c r="A43" s="138"/>
      <c r="B43" s="165"/>
      <c r="C43" s="165"/>
      <c r="D43" s="165"/>
      <c r="E43" s="165"/>
      <c r="F43" s="165"/>
      <c r="G43" s="165"/>
      <c r="H43" s="165"/>
      <c r="I43" s="165"/>
      <c r="J43" s="165"/>
    </row>
    <row r="44" spans="1:10" s="164" customFormat="1" ht="13.5" customHeight="1" x14ac:dyDescent="0.2">
      <c r="A44" s="162"/>
      <c r="B44" s="163"/>
      <c r="C44" s="163"/>
      <c r="D44" s="163"/>
      <c r="E44" s="163"/>
      <c r="F44" s="163"/>
      <c r="G44" s="163"/>
      <c r="H44" s="163"/>
      <c r="I44" s="163"/>
      <c r="J44" s="163"/>
    </row>
    <row r="45" spans="1:10" s="166" customFormat="1" ht="18" customHeight="1" x14ac:dyDescent="0.25">
      <c r="A45" s="138"/>
      <c r="B45" s="165"/>
      <c r="C45" s="165"/>
      <c r="D45" s="165"/>
      <c r="E45" s="165"/>
      <c r="F45" s="165"/>
      <c r="G45" s="165"/>
      <c r="H45" s="165"/>
      <c r="I45" s="165"/>
      <c r="J45" s="165"/>
    </row>
    <row r="46" spans="1:10" s="164" customFormat="1" ht="13.15" customHeight="1" x14ac:dyDescent="0.2">
      <c r="A46" s="162"/>
      <c r="B46" s="163"/>
      <c r="C46" s="163"/>
      <c r="D46" s="163"/>
      <c r="E46" s="163"/>
      <c r="F46" s="163"/>
      <c r="G46" s="163"/>
      <c r="H46" s="163"/>
      <c r="I46" s="163"/>
      <c r="J46" s="163"/>
    </row>
    <row r="47" spans="1:10" s="166" customFormat="1" ht="18" customHeight="1" x14ac:dyDescent="0.25">
      <c r="A47" s="138"/>
      <c r="B47" s="165"/>
      <c r="C47" s="165"/>
      <c r="D47" s="165"/>
      <c r="E47" s="165"/>
      <c r="F47" s="165"/>
      <c r="G47" s="165"/>
      <c r="H47" s="165"/>
      <c r="I47" s="165"/>
      <c r="J47" s="165"/>
    </row>
    <row r="48" spans="1:10" s="164" customFormat="1" ht="13.15" customHeight="1" x14ac:dyDescent="0.2">
      <c r="A48" s="162"/>
      <c r="B48" s="163"/>
      <c r="C48" s="163"/>
      <c r="D48" s="163"/>
      <c r="E48" s="163"/>
      <c r="F48" s="163"/>
      <c r="G48" s="163"/>
      <c r="H48" s="163"/>
      <c r="I48" s="163"/>
      <c r="J48" s="163"/>
    </row>
    <row r="49" spans="1:10" ht="15" customHeight="1" x14ac:dyDescent="0.2">
      <c r="A49" s="138"/>
    </row>
    <row r="50" spans="1:10" ht="24.75" customHeight="1" x14ac:dyDescent="0.2">
      <c r="A50" s="236"/>
      <c r="B50" s="237"/>
      <c r="C50" s="237"/>
      <c r="D50" s="237"/>
      <c r="E50" s="237"/>
      <c r="F50" s="237"/>
      <c r="G50" s="237"/>
      <c r="H50" s="237"/>
      <c r="I50" s="237"/>
      <c r="J50" s="237"/>
    </row>
  </sheetData>
  <sortState ref="A7:C20">
    <sortCondition ref="C7:C20"/>
  </sortState>
  <mergeCells count="1">
    <mergeCell ref="A40:I40"/>
  </mergeCells>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U45"/>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68</v>
      </c>
      <c r="B1" s="176"/>
      <c r="C1" s="176"/>
      <c r="D1" s="176"/>
      <c r="E1" s="176"/>
      <c r="F1" s="176"/>
      <c r="G1" s="176"/>
      <c r="H1" s="176"/>
      <c r="I1" s="176"/>
      <c r="J1" s="176"/>
      <c r="K1" s="176"/>
      <c r="L1" s="176"/>
      <c r="M1" s="168" t="str">
        <f>Obsah!$A$1</f>
        <v>III. čtvrtletí 2018</v>
      </c>
      <c r="N1" s="39"/>
      <c r="O1" s="39"/>
      <c r="P1" s="184"/>
    </row>
    <row r="2" spans="1:21" ht="7.5" customHeight="1" x14ac:dyDescent="0.3">
      <c r="A2" s="167"/>
      <c r="B2" s="176"/>
      <c r="C2" s="176"/>
      <c r="D2" s="176"/>
      <c r="E2" s="176"/>
      <c r="F2" s="176"/>
      <c r="G2" s="176"/>
      <c r="H2" s="176"/>
      <c r="I2" s="176"/>
      <c r="J2" s="176"/>
      <c r="K2" s="176"/>
      <c r="L2" s="176"/>
      <c r="M2" s="176"/>
      <c r="N2" s="39"/>
      <c r="O2" s="39"/>
      <c r="P2" s="184"/>
    </row>
    <row r="3" spans="1:21" x14ac:dyDescent="0.2">
      <c r="A3" s="56"/>
      <c r="B3" s="425"/>
      <c r="C3" s="425"/>
      <c r="D3" s="425"/>
      <c r="E3" s="425"/>
      <c r="F3" s="425"/>
      <c r="G3" s="426"/>
      <c r="H3" s="432"/>
      <c r="I3" s="425"/>
      <c r="J3" s="425"/>
      <c r="K3" s="425"/>
      <c r="L3" s="425"/>
      <c r="M3" s="425"/>
      <c r="N3" s="39"/>
      <c r="O3" s="184"/>
      <c r="P3" s="184"/>
    </row>
    <row r="4" spans="1:21" ht="13.5" customHeight="1" x14ac:dyDescent="0.2">
      <c r="A4" s="56"/>
      <c r="B4" s="433"/>
      <c r="C4" s="434"/>
      <c r="D4" s="434"/>
      <c r="E4" s="434"/>
      <c r="F4" s="434"/>
      <c r="G4" s="435"/>
      <c r="H4" s="433"/>
      <c r="I4" s="434"/>
      <c r="J4" s="434"/>
      <c r="K4" s="434"/>
      <c r="L4" s="434"/>
      <c r="M4" s="434"/>
      <c r="N4" s="39"/>
      <c r="O4" s="184"/>
      <c r="P4" s="184"/>
    </row>
    <row r="5" spans="1:21" x14ac:dyDescent="0.2">
      <c r="A5" s="26"/>
      <c r="B5" s="431"/>
      <c r="C5" s="430"/>
      <c r="D5" s="431"/>
      <c r="E5" s="430"/>
      <c r="F5" s="431"/>
      <c r="G5" s="430"/>
      <c r="H5" s="431"/>
      <c r="I5" s="430"/>
      <c r="J5" s="431"/>
      <c r="K5" s="430"/>
      <c r="L5" s="431"/>
      <c r="M5" s="429"/>
      <c r="N5" s="39"/>
      <c r="O5" s="184"/>
      <c r="P5" s="184"/>
    </row>
    <row r="6" spans="1:21" x14ac:dyDescent="0.2">
      <c r="A6" s="24"/>
      <c r="B6" s="96"/>
      <c r="C6" s="61"/>
      <c r="D6" s="61"/>
      <c r="E6" s="61"/>
      <c r="F6" s="61"/>
      <c r="G6" s="61"/>
      <c r="H6" s="61"/>
      <c r="I6" s="61"/>
      <c r="J6" s="61"/>
      <c r="K6" s="61"/>
      <c r="L6" s="61"/>
      <c r="M6" s="81"/>
      <c r="N6" s="39"/>
      <c r="O6" s="184"/>
      <c r="P6" s="184"/>
    </row>
    <row r="7" spans="1:21" x14ac:dyDescent="0.2">
      <c r="A7" s="415"/>
      <c r="B7" s="422"/>
      <c r="C7" s="423"/>
      <c r="D7" s="423"/>
      <c r="E7" s="423"/>
      <c r="F7" s="423"/>
      <c r="G7" s="424"/>
      <c r="H7" s="422"/>
      <c r="I7" s="423"/>
      <c r="J7" s="423"/>
      <c r="K7" s="423"/>
      <c r="L7" s="423"/>
      <c r="M7" s="423"/>
      <c r="N7" s="39"/>
      <c r="O7" s="184"/>
      <c r="P7" s="184"/>
    </row>
    <row r="8" spans="1:21" x14ac:dyDescent="0.2">
      <c r="A8" s="412"/>
      <c r="B8" s="63"/>
      <c r="C8" s="78"/>
      <c r="D8" s="64"/>
      <c r="E8" s="78"/>
      <c r="F8" s="64"/>
      <c r="G8" s="78"/>
      <c r="H8" s="63"/>
      <c r="I8" s="78"/>
      <c r="J8" s="64"/>
      <c r="K8" s="78"/>
      <c r="L8" s="64"/>
      <c r="M8" s="78"/>
      <c r="N8" s="39"/>
      <c r="O8" s="184"/>
      <c r="P8" s="184"/>
    </row>
    <row r="9" spans="1:21" x14ac:dyDescent="0.2">
      <c r="A9" s="65"/>
      <c r="B9" s="169"/>
      <c r="C9" s="170"/>
      <c r="D9" s="31"/>
      <c r="E9" s="170"/>
      <c r="F9" s="31"/>
      <c r="G9" s="170"/>
      <c r="H9" s="169"/>
      <c r="I9" s="170"/>
      <c r="J9" s="31"/>
      <c r="K9" s="170"/>
      <c r="L9" s="31"/>
      <c r="M9" s="170"/>
      <c r="N9" s="93"/>
      <c r="O9" s="185"/>
      <c r="P9" s="184"/>
    </row>
    <row r="10" spans="1:21" x14ac:dyDescent="0.2">
      <c r="A10" s="65"/>
      <c r="B10" s="169"/>
      <c r="C10" s="170"/>
      <c r="D10" s="31"/>
      <c r="E10" s="170"/>
      <c r="F10" s="31"/>
      <c r="G10" s="170"/>
      <c r="H10" s="169"/>
      <c r="I10" s="170"/>
      <c r="J10" s="31"/>
      <c r="K10" s="170"/>
      <c r="L10" s="31"/>
      <c r="M10" s="170"/>
      <c r="N10" s="93"/>
      <c r="O10" s="185"/>
      <c r="P10" s="184"/>
    </row>
    <row r="11" spans="1:21" x14ac:dyDescent="0.2">
      <c r="A11" s="55"/>
      <c r="B11" s="52"/>
      <c r="C11" s="170"/>
      <c r="D11" s="19"/>
      <c r="E11" s="170"/>
      <c r="F11" s="19"/>
      <c r="G11" s="170"/>
      <c r="H11" s="52"/>
      <c r="I11" s="170"/>
      <c r="J11" s="19"/>
      <c r="K11" s="170"/>
      <c r="L11" s="19"/>
      <c r="M11" s="170"/>
      <c r="N11" s="93"/>
      <c r="O11" s="185"/>
      <c r="P11" s="184"/>
    </row>
    <row r="12" spans="1:21" x14ac:dyDescent="0.2">
      <c r="A12" s="55"/>
      <c r="B12" s="169"/>
      <c r="C12" s="170"/>
      <c r="D12" s="31"/>
      <c r="E12" s="170"/>
      <c r="F12" s="31"/>
      <c r="G12" s="170"/>
      <c r="H12" s="169"/>
      <c r="I12" s="170"/>
      <c r="J12" s="31"/>
      <c r="K12" s="170"/>
      <c r="L12" s="31"/>
      <c r="M12" s="170"/>
      <c r="N12" s="93"/>
      <c r="O12" s="185"/>
      <c r="P12" s="184"/>
    </row>
    <row r="13" spans="1:21" x14ac:dyDescent="0.2">
      <c r="A13" s="55"/>
      <c r="B13" s="52"/>
      <c r="C13" s="170"/>
      <c r="D13" s="19"/>
      <c r="E13" s="170"/>
      <c r="F13" s="19"/>
      <c r="G13" s="170"/>
      <c r="H13" s="52"/>
      <c r="I13" s="170"/>
      <c r="J13" s="19"/>
      <c r="K13" s="170"/>
      <c r="L13" s="19"/>
      <c r="M13" s="170"/>
      <c r="N13" s="93"/>
      <c r="O13" s="185"/>
      <c r="P13" s="184"/>
    </row>
    <row r="14" spans="1:21" x14ac:dyDescent="0.2">
      <c r="A14" s="55"/>
      <c r="B14" s="169"/>
      <c r="C14" s="170"/>
      <c r="D14" s="31"/>
      <c r="E14" s="170"/>
      <c r="F14" s="31"/>
      <c r="G14" s="170"/>
      <c r="H14" s="169"/>
      <c r="I14" s="170"/>
      <c r="J14" s="31"/>
      <c r="K14" s="170"/>
      <c r="L14" s="31"/>
      <c r="M14" s="170"/>
      <c r="N14" s="93"/>
      <c r="O14" s="185"/>
      <c r="P14" s="39"/>
      <c r="Q14" s="70"/>
      <c r="R14" s="14"/>
      <c r="S14" s="14"/>
      <c r="T14" s="14"/>
      <c r="U14" s="14"/>
    </row>
    <row r="15" spans="1:21" x14ac:dyDescent="0.2">
      <c r="A15" s="55"/>
      <c r="B15" s="169"/>
      <c r="C15" s="170"/>
      <c r="D15" s="31"/>
      <c r="E15" s="172"/>
      <c r="F15" s="31"/>
      <c r="G15" s="172"/>
      <c r="H15" s="169"/>
      <c r="I15" s="172"/>
      <c r="J15" s="31"/>
      <c r="K15" s="172"/>
      <c r="L15" s="31"/>
      <c r="M15" s="172"/>
      <c r="N15" s="93"/>
      <c r="O15" s="185"/>
      <c r="P15" s="39"/>
      <c r="Q15" s="70"/>
      <c r="R15" s="14"/>
      <c r="S15" s="14"/>
      <c r="T15" s="14"/>
      <c r="U15" s="14"/>
    </row>
    <row r="16" spans="1:21" ht="12.75" thickBot="1" x14ac:dyDescent="0.25">
      <c r="A16" s="25"/>
      <c r="B16" s="45"/>
      <c r="C16" s="173"/>
      <c r="D16" s="8"/>
      <c r="E16" s="174"/>
      <c r="F16" s="8"/>
      <c r="G16" s="174"/>
      <c r="H16" s="45"/>
      <c r="I16" s="175"/>
      <c r="J16" s="8"/>
      <c r="K16" s="175"/>
      <c r="L16" s="8"/>
      <c r="M16" s="175"/>
      <c r="N16" s="93"/>
      <c r="O16" s="185"/>
      <c r="P16" s="39"/>
      <c r="Q16" s="70"/>
      <c r="R16" s="14"/>
      <c r="S16" s="14"/>
      <c r="T16" s="14"/>
      <c r="U16" s="14"/>
    </row>
    <row r="17" spans="1:20" x14ac:dyDescent="0.2">
      <c r="A17" s="28"/>
      <c r="B17" s="176"/>
      <c r="C17" s="176"/>
      <c r="D17" s="176"/>
      <c r="E17" s="176"/>
      <c r="F17" s="176"/>
      <c r="G17" s="176"/>
      <c r="H17" s="176"/>
      <c r="I17" s="176"/>
      <c r="J17" s="176"/>
      <c r="K17" s="176"/>
      <c r="L17" s="177"/>
      <c r="M17" s="177"/>
      <c r="N17" s="186"/>
      <c r="O17" s="184"/>
      <c r="P17" s="184"/>
    </row>
    <row r="18" spans="1:20" x14ac:dyDescent="0.2">
      <c r="A18" s="82"/>
      <c r="B18" s="425"/>
      <c r="C18" s="425"/>
      <c r="D18" s="425"/>
      <c r="E18" s="425"/>
      <c r="F18" s="425"/>
      <c r="G18" s="426"/>
      <c r="H18" s="13"/>
      <c r="I18" s="13"/>
      <c r="J18" s="13"/>
      <c r="K18" s="13"/>
      <c r="L18" s="13"/>
      <c r="M18" s="13"/>
      <c r="N18" s="187"/>
      <c r="O18" s="39"/>
      <c r="P18" s="94"/>
      <c r="Q18" s="70"/>
      <c r="R18" s="14"/>
      <c r="S18" s="14"/>
      <c r="T18" s="14"/>
    </row>
    <row r="19" spans="1:20" x14ac:dyDescent="0.2">
      <c r="A19" s="68"/>
      <c r="B19" s="427"/>
      <c r="C19" s="428"/>
      <c r="D19" s="428"/>
      <c r="E19" s="428"/>
      <c r="F19" s="428"/>
      <c r="G19" s="428"/>
      <c r="H19" s="179"/>
      <c r="I19" s="180"/>
      <c r="J19" s="181"/>
      <c r="K19" s="83"/>
      <c r="L19" s="181"/>
      <c r="M19" s="182"/>
      <c r="N19" s="187"/>
      <c r="O19" s="39"/>
      <c r="P19" s="94"/>
      <c r="Q19" s="70"/>
      <c r="R19" s="14"/>
      <c r="S19" s="14"/>
      <c r="T19" s="14"/>
    </row>
    <row r="20" spans="1:20" x14ac:dyDescent="0.2">
      <c r="A20" s="69"/>
      <c r="B20" s="429"/>
      <c r="C20" s="430"/>
      <c r="D20" s="429"/>
      <c r="E20" s="430"/>
      <c r="F20" s="429"/>
      <c r="G20" s="430"/>
      <c r="H20" s="179"/>
      <c r="I20" s="180"/>
      <c r="J20" s="181"/>
      <c r="K20" s="83"/>
      <c r="L20" s="181"/>
      <c r="M20" s="182"/>
      <c r="N20" s="187"/>
      <c r="O20" s="39"/>
      <c r="P20" s="94"/>
      <c r="Q20" s="70"/>
      <c r="R20" s="76"/>
      <c r="S20" s="76"/>
      <c r="T20" s="76"/>
    </row>
    <row r="21" spans="1:20" x14ac:dyDescent="0.2">
      <c r="A21" s="95"/>
      <c r="B21" s="96"/>
      <c r="C21" s="61"/>
      <c r="D21" s="61"/>
      <c r="E21" s="61"/>
      <c r="F21" s="61"/>
      <c r="G21" s="81"/>
      <c r="H21" s="179"/>
      <c r="I21" s="180"/>
      <c r="J21" s="181"/>
      <c r="K21" s="83"/>
      <c r="L21" s="181"/>
      <c r="M21" s="182"/>
      <c r="N21" s="187"/>
      <c r="O21" s="39"/>
      <c r="P21" s="94"/>
      <c r="Q21" s="70"/>
      <c r="R21" s="14"/>
      <c r="S21" s="14"/>
      <c r="T21" s="14"/>
    </row>
    <row r="22" spans="1:20" x14ac:dyDescent="0.2">
      <c r="A22" s="420"/>
      <c r="B22" s="422"/>
      <c r="C22" s="423"/>
      <c r="D22" s="423"/>
      <c r="E22" s="423"/>
      <c r="F22" s="423"/>
      <c r="G22" s="423"/>
      <c r="H22" s="179"/>
      <c r="I22" s="180"/>
      <c r="J22" s="181"/>
      <c r="K22" s="83"/>
      <c r="L22" s="181"/>
      <c r="M22" s="182"/>
      <c r="N22" s="187"/>
      <c r="O22" s="39"/>
      <c r="P22" s="94"/>
      <c r="Q22" s="70"/>
      <c r="R22" s="14"/>
      <c r="S22" s="14"/>
      <c r="T22" s="14"/>
    </row>
    <row r="23" spans="1:20" x14ac:dyDescent="0.2">
      <c r="A23" s="421"/>
      <c r="B23" s="63"/>
      <c r="C23" s="79"/>
      <c r="D23" s="64"/>
      <c r="E23" s="79"/>
      <c r="F23" s="64"/>
      <c r="G23" s="79"/>
      <c r="H23" s="176"/>
      <c r="I23" s="176"/>
      <c r="J23" s="181"/>
      <c r="K23" s="83"/>
      <c r="L23" s="181"/>
      <c r="M23" s="182"/>
      <c r="N23" s="187"/>
      <c r="O23" s="39"/>
      <c r="P23" s="94"/>
      <c r="Q23" s="70"/>
      <c r="R23" s="73"/>
      <c r="S23" s="76"/>
      <c r="T23" s="76"/>
    </row>
    <row r="24" spans="1:20" x14ac:dyDescent="0.2">
      <c r="A24" s="58"/>
      <c r="B24" s="89"/>
      <c r="C24" s="74"/>
      <c r="D24" s="34"/>
      <c r="E24" s="74"/>
      <c r="F24" s="34"/>
      <c r="G24" s="74"/>
      <c r="H24" s="176"/>
      <c r="I24" s="176"/>
      <c r="J24" s="181"/>
      <c r="K24" s="83"/>
      <c r="L24" s="181"/>
      <c r="M24" s="182"/>
      <c r="N24" s="187"/>
      <c r="O24" s="93"/>
      <c r="P24" s="184"/>
      <c r="T24" s="177"/>
    </row>
    <row r="25" spans="1:20" x14ac:dyDescent="0.2">
      <c r="A25" s="58"/>
      <c r="B25" s="89"/>
      <c r="C25" s="74"/>
      <c r="D25" s="34"/>
      <c r="E25" s="74"/>
      <c r="F25" s="34"/>
      <c r="G25" s="74"/>
      <c r="H25" s="176"/>
      <c r="I25" s="176"/>
      <c r="J25" s="181"/>
      <c r="K25" s="83"/>
      <c r="L25" s="181"/>
      <c r="M25" s="182"/>
      <c r="N25" s="187"/>
      <c r="O25" s="93"/>
      <c r="P25" s="184"/>
    </row>
    <row r="26" spans="1:20" x14ac:dyDescent="0.2">
      <c r="A26" s="58"/>
      <c r="B26" s="89"/>
      <c r="C26" s="74"/>
      <c r="D26" s="34"/>
      <c r="E26" s="74"/>
      <c r="F26" s="34"/>
      <c r="G26" s="74"/>
      <c r="H26" s="176"/>
      <c r="I26" s="176"/>
      <c r="J26" s="181"/>
      <c r="K26" s="83"/>
      <c r="L26" s="181"/>
      <c r="M26" s="182"/>
      <c r="N26" s="187"/>
      <c r="O26" s="93"/>
      <c r="P26" s="184"/>
    </row>
    <row r="27" spans="1:20" ht="12.75" thickBot="1" x14ac:dyDescent="0.25">
      <c r="A27" s="59"/>
      <c r="B27" s="90"/>
      <c r="C27" s="75"/>
      <c r="D27" s="44"/>
      <c r="E27" s="75"/>
      <c r="F27" s="44"/>
      <c r="G27" s="75"/>
      <c r="H27" s="176"/>
      <c r="I27" s="176"/>
      <c r="J27" s="176"/>
      <c r="K27" s="176"/>
      <c r="L27" s="176"/>
      <c r="M27" s="176"/>
      <c r="N27" s="187"/>
      <c r="O27" s="93"/>
      <c r="P27" s="184"/>
    </row>
    <row r="28" spans="1:20" x14ac:dyDescent="0.2">
      <c r="A28" s="30"/>
      <c r="B28" s="30"/>
      <c r="C28" s="70"/>
      <c r="D28" s="14"/>
      <c r="E28" s="14"/>
      <c r="F28" s="14"/>
      <c r="G28" s="177"/>
      <c r="H28" s="176"/>
      <c r="I28" s="176"/>
      <c r="J28" s="176"/>
      <c r="K28" s="176"/>
      <c r="L28" s="176"/>
      <c r="M28" s="176"/>
      <c r="N28" s="184"/>
      <c r="O28" s="184"/>
      <c r="P28" s="184"/>
    </row>
    <row r="29" spans="1:20" x14ac:dyDescent="0.2">
      <c r="H29" s="176"/>
      <c r="I29" s="176"/>
      <c r="J29" s="176"/>
      <c r="K29" s="176"/>
      <c r="L29" s="176"/>
      <c r="M29" s="176"/>
      <c r="N29" s="184"/>
      <c r="O29" s="184"/>
      <c r="P29" s="184"/>
    </row>
    <row r="30" spans="1:20" x14ac:dyDescent="0.2">
      <c r="J30" s="181"/>
      <c r="K30" s="181"/>
      <c r="L30" s="181"/>
      <c r="M30" s="181"/>
      <c r="N30" s="184"/>
      <c r="O30" s="184"/>
      <c r="P30" s="184"/>
    </row>
    <row r="31" spans="1:20" x14ac:dyDescent="0.2">
      <c r="H31" s="181"/>
      <c r="I31" s="183"/>
      <c r="J31" s="181"/>
      <c r="K31" s="171"/>
      <c r="L31" s="171"/>
      <c r="M31" s="171"/>
      <c r="N31" s="184"/>
      <c r="O31" s="184"/>
      <c r="P31" s="184"/>
    </row>
    <row r="32" spans="1:20" ht="12.75" customHeight="1" x14ac:dyDescent="0.2">
      <c r="H32" s="181"/>
      <c r="I32" s="183"/>
      <c r="J32" s="181"/>
      <c r="K32" s="171"/>
      <c r="L32" s="171"/>
      <c r="M32" s="171"/>
      <c r="N32" s="184"/>
      <c r="O32" s="184"/>
      <c r="P32" s="184"/>
    </row>
    <row r="33" spans="8:16" x14ac:dyDescent="0.2">
      <c r="H33" s="181"/>
      <c r="I33" s="183"/>
      <c r="J33" s="181"/>
      <c r="K33" s="171"/>
      <c r="L33" s="171"/>
      <c r="M33" s="171"/>
      <c r="N33" s="184"/>
      <c r="O33" s="184"/>
      <c r="P33" s="184"/>
    </row>
    <row r="34" spans="8:16" ht="13.5" customHeight="1" x14ac:dyDescent="0.2">
      <c r="H34" s="181"/>
      <c r="I34" s="183"/>
      <c r="J34" s="181"/>
      <c r="K34" s="171"/>
      <c r="L34" s="171"/>
      <c r="M34" s="171"/>
      <c r="N34" s="184"/>
      <c r="O34" s="184"/>
      <c r="P34" s="184"/>
    </row>
    <row r="35" spans="8:16" ht="12.75" customHeight="1" x14ac:dyDescent="0.2">
      <c r="H35" s="181"/>
      <c r="I35" s="183"/>
      <c r="J35" s="181"/>
      <c r="K35" s="171"/>
      <c r="L35" s="171"/>
      <c r="M35" s="171"/>
      <c r="N35" s="184"/>
      <c r="O35" s="184"/>
      <c r="P35" s="184"/>
    </row>
    <row r="36" spans="8:16" ht="12.75" customHeight="1" x14ac:dyDescent="0.2">
      <c r="H36" s="181"/>
      <c r="I36" s="183"/>
      <c r="J36" s="181"/>
      <c r="K36" s="171"/>
      <c r="L36" s="171"/>
      <c r="M36" s="171"/>
      <c r="N36" s="184"/>
      <c r="O36" s="184"/>
      <c r="P36" s="184"/>
    </row>
    <row r="37" spans="8:16" ht="12.75" customHeight="1" x14ac:dyDescent="0.2">
      <c r="H37" s="181"/>
      <c r="I37" s="183"/>
      <c r="J37" s="181"/>
      <c r="K37" s="171"/>
      <c r="L37" s="171"/>
      <c r="M37" s="171"/>
      <c r="N37" s="184"/>
      <c r="O37" s="184"/>
      <c r="P37" s="184"/>
    </row>
    <row r="38" spans="8:16" ht="12.75" customHeight="1" x14ac:dyDescent="0.2">
      <c r="H38" s="181"/>
      <c r="I38" s="183"/>
      <c r="J38" s="181"/>
      <c r="K38" s="171"/>
      <c r="L38" s="171"/>
      <c r="M38" s="171"/>
      <c r="N38" s="184"/>
      <c r="O38" s="184"/>
      <c r="P38" s="184"/>
    </row>
    <row r="39" spans="8:16" x14ac:dyDescent="0.2">
      <c r="N39" s="184"/>
      <c r="O39" s="184"/>
      <c r="P39" s="184"/>
    </row>
    <row r="40" spans="8:16" x14ac:dyDescent="0.2">
      <c r="N40" s="184"/>
      <c r="O40" s="184"/>
      <c r="P40" s="184"/>
    </row>
    <row r="41" spans="8:16" x14ac:dyDescent="0.2">
      <c r="N41" s="184"/>
      <c r="O41" s="184"/>
      <c r="P41" s="184"/>
    </row>
    <row r="42" spans="8:16" x14ac:dyDescent="0.2">
      <c r="N42" s="184"/>
      <c r="O42" s="184"/>
      <c r="P42" s="184"/>
    </row>
    <row r="43" spans="8:16" x14ac:dyDescent="0.2">
      <c r="N43" s="184"/>
      <c r="O43" s="184"/>
      <c r="P43" s="184"/>
    </row>
    <row r="44" spans="8:16" x14ac:dyDescent="0.2">
      <c r="N44" s="184"/>
      <c r="O44" s="184"/>
      <c r="P44" s="184"/>
    </row>
    <row r="45" spans="8:16" x14ac:dyDescent="0.2">
      <c r="N45" s="184"/>
      <c r="O45" s="184"/>
      <c r="P45" s="184"/>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K10" sqref="K10"/>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239</v>
      </c>
      <c r="I1" s="113" t="str">
        <f>Obsah!$A$1</f>
        <v>III. čtvrtletí 2018</v>
      </c>
    </row>
    <row r="2" spans="1:15" ht="18.75" x14ac:dyDescent="0.3">
      <c r="A2" s="167"/>
      <c r="B2" s="181" t="str">
        <f>+B4</f>
        <v>Červenec</v>
      </c>
      <c r="C2" s="181" t="str">
        <f>+D4</f>
        <v>Srpen</v>
      </c>
      <c r="D2" s="181" t="str">
        <f>+F4</f>
        <v>Září</v>
      </c>
      <c r="I2" s="335"/>
    </row>
    <row r="3" spans="1:15" ht="7.5" customHeight="1" x14ac:dyDescent="0.2"/>
    <row r="4" spans="1:15" x14ac:dyDescent="0.2">
      <c r="A4" s="26"/>
      <c r="B4" s="417" t="str">
        <f>'[1]Podklady QZ'!B250:C250</f>
        <v>Červenec</v>
      </c>
      <c r="C4" s="419"/>
      <c r="D4" s="417" t="str">
        <f>'[1]Podklady QZ'!D250:E250</f>
        <v>Srpen</v>
      </c>
      <c r="E4" s="419"/>
      <c r="F4" s="417" t="str">
        <f>'[1]Podklady QZ'!F250:G250</f>
        <v>Září</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QZ'!B287</f>
        <v>1991.8129999999994</v>
      </c>
      <c r="C6" s="202">
        <f>+'[1]Podklady QZ'!C287</f>
        <v>3.3245014634395637E-2</v>
      </c>
      <c r="D6" s="203">
        <f>+'[1]Podklady QZ'!D287</f>
        <v>1991.8129999999994</v>
      </c>
      <c r="E6" s="202">
        <f>+'[1]Podklady QZ'!E287</f>
        <v>3.3240702612546455E-2</v>
      </c>
      <c r="F6" s="203">
        <f>+'[1]Podklady QZ'!F287</f>
        <v>1991.8149999999994</v>
      </c>
      <c r="G6" s="202">
        <f>+'[1]Podklady QZ'!G287</f>
        <v>3.3290354646991725E-2</v>
      </c>
      <c r="H6" s="203">
        <f>+'[1]Podklady QZ'!H287</f>
        <v>1991.8149999999994</v>
      </c>
      <c r="I6" s="202">
        <f>+'[1]Podklady QZ'!I287</f>
        <v>3.3290354646991725E-2</v>
      </c>
      <c r="J6" s="337"/>
      <c r="K6" s="338"/>
      <c r="L6" s="337"/>
      <c r="M6" s="338"/>
      <c r="N6" s="2"/>
    </row>
    <row r="7" spans="1:15" x14ac:dyDescent="0.2">
      <c r="A7" s="342" t="s">
        <v>106</v>
      </c>
      <c r="B7" s="225">
        <f>+'[1]Podklady QZ'!B288</f>
        <v>281685.30119999993</v>
      </c>
      <c r="C7" s="202">
        <f>+'[1]Podklady QZ'!C288</f>
        <v>3.5740955676568952E-2</v>
      </c>
      <c r="D7" s="203">
        <f>+'[1]Podklady QZ'!D288</f>
        <v>269196.09500000003</v>
      </c>
      <c r="E7" s="202">
        <f>+'[1]Podklady QZ'!E288</f>
        <v>3.4890636219582015E-2</v>
      </c>
      <c r="F7" s="203">
        <f>+'[1]Podklady QZ'!F288</f>
        <v>358670.80700000015</v>
      </c>
      <c r="G7" s="202">
        <f>+'[1]Podklady QZ'!G288</f>
        <v>4.1484576895058446E-2</v>
      </c>
      <c r="H7" s="203">
        <f>+'[1]Podklady QZ'!H288</f>
        <v>909552.20320000011</v>
      </c>
      <c r="I7" s="202">
        <f>+'[1]Podklady QZ'!I288</f>
        <v>3.751873865942669E-2</v>
      </c>
      <c r="J7" s="337"/>
      <c r="K7" s="337"/>
      <c r="L7" s="337"/>
      <c r="M7" s="338"/>
      <c r="N7" s="2"/>
    </row>
    <row r="8" spans="1:15" x14ac:dyDescent="0.2">
      <c r="A8" s="342" t="s">
        <v>194</v>
      </c>
      <c r="B8" s="214">
        <f>+'[1]Podklady QZ'!B289</f>
        <v>182279.90646657118</v>
      </c>
      <c r="C8" s="201">
        <f>+'[1]Podklady QZ'!C289</f>
        <v>6.0859001611970762E-2</v>
      </c>
      <c r="D8" s="64">
        <f>+'[1]Podklady QZ'!D289</f>
        <v>171879.73317211878</v>
      </c>
      <c r="E8" s="201">
        <f>+'[1]Podklady QZ'!E289</f>
        <v>5.8415679210945641E-2</v>
      </c>
      <c r="F8" s="64">
        <f>+'[1]Podklady QZ'!F289</f>
        <v>229797.34499430913</v>
      </c>
      <c r="G8" s="201">
        <f>+'[1]Podklady QZ'!G289</f>
        <v>6.3445812056719494E-2</v>
      </c>
      <c r="H8" s="64">
        <f>+'[1]Podklady QZ'!H289</f>
        <v>583956.98463299905</v>
      </c>
      <c r="I8" s="201">
        <f>+'[1]Podklady QZ'!I289</f>
        <v>6.1087066121064397E-2</v>
      </c>
      <c r="J8" s="130"/>
      <c r="K8" s="130"/>
      <c r="L8" s="130"/>
      <c r="M8" s="339"/>
      <c r="N8" s="176"/>
      <c r="O8" s="176"/>
    </row>
    <row r="9" spans="1:15" x14ac:dyDescent="0.2">
      <c r="A9" s="58" t="s">
        <v>44</v>
      </c>
      <c r="B9" s="226">
        <f>+'[1]Podklady QZ'!B290</f>
        <v>17293.71</v>
      </c>
      <c r="C9" s="74">
        <f>+'[1]Podklady QZ'!C290</f>
        <v>7.5474613288353753E-2</v>
      </c>
      <c r="D9" s="34">
        <f>+'[1]Podklady QZ'!D290</f>
        <v>15484.4</v>
      </c>
      <c r="E9" s="74">
        <f>+'[1]Podklady QZ'!E290</f>
        <v>7.2907716419004287E-2</v>
      </c>
      <c r="F9" s="34">
        <f>+'[1]Podklady QZ'!F290</f>
        <v>21052.86</v>
      </c>
      <c r="G9" s="74">
        <f>+'[1]Podklady QZ'!G290</f>
        <v>6.7706743891567597E-2</v>
      </c>
      <c r="H9" s="34">
        <f>+'[1]Podklady QZ'!H290</f>
        <v>53830.97</v>
      </c>
      <c r="I9" s="74">
        <f>+'[1]Podklady QZ'!I290</f>
        <v>7.1540145826224866E-2</v>
      </c>
      <c r="J9" s="130"/>
      <c r="K9" s="340"/>
      <c r="L9" s="130"/>
      <c r="M9" s="339"/>
    </row>
    <row r="10" spans="1:15" x14ac:dyDescent="0.2">
      <c r="A10" s="58" t="s">
        <v>43</v>
      </c>
      <c r="B10" s="226">
        <f>+'[1]Podklady QZ'!B291</f>
        <v>2242.91</v>
      </c>
      <c r="C10" s="243">
        <f>+'[1]Podklady QZ'!C291</f>
        <v>8.6167826239659212E-2</v>
      </c>
      <c r="D10" s="244">
        <f>+'[1]Podklady QZ'!D291</f>
        <v>2438.5299999999997</v>
      </c>
      <c r="E10" s="243">
        <f>+'[1]Podklady QZ'!E291</f>
        <v>0.10628955297914379</v>
      </c>
      <c r="F10" s="244">
        <f>+'[1]Podklady QZ'!F291</f>
        <v>4395.6000000000004</v>
      </c>
      <c r="G10" s="74">
        <f>+'[1]Podklady QZ'!G291</f>
        <v>0.14202030441895233</v>
      </c>
      <c r="H10" s="244">
        <f>+'[1]Podklady QZ'!H291</f>
        <v>9077.0400000000009</v>
      </c>
      <c r="I10" s="74">
        <f>+'[1]Podklady QZ'!I291</f>
        <v>0.11357318444455372</v>
      </c>
      <c r="J10" s="130"/>
      <c r="K10" s="340"/>
      <c r="L10" s="130"/>
      <c r="M10" s="339"/>
    </row>
    <row r="11" spans="1:15" x14ac:dyDescent="0.2">
      <c r="A11" s="58" t="s">
        <v>42</v>
      </c>
      <c r="B11" s="226">
        <f>+'[1]Podklady QZ'!B292</f>
        <v>0</v>
      </c>
      <c r="C11" s="243">
        <f>+'[1]Podklady QZ'!C292</f>
        <v>0</v>
      </c>
      <c r="D11" s="244">
        <f>+'[1]Podklady QZ'!D292</f>
        <v>0</v>
      </c>
      <c r="E11" s="243">
        <f>+'[1]Podklady QZ'!E292</f>
        <v>0</v>
      </c>
      <c r="F11" s="244">
        <f>+'[1]Podklady QZ'!F292</f>
        <v>0</v>
      </c>
      <c r="G11" s="74">
        <f>+'[1]Podklady QZ'!G292</f>
        <v>0</v>
      </c>
      <c r="H11" s="244">
        <f>+'[1]Podklady QZ'!H292</f>
        <v>0</v>
      </c>
      <c r="I11" s="74">
        <f>+'[1]Podklady QZ'!I292</f>
        <v>0</v>
      </c>
      <c r="J11" s="130"/>
      <c r="K11" s="340"/>
      <c r="L11" s="130"/>
      <c r="M11" s="339"/>
    </row>
    <row r="12" spans="1:15" x14ac:dyDescent="0.2">
      <c r="A12" s="58" t="s">
        <v>70</v>
      </c>
      <c r="B12" s="226">
        <f>+'[1]Podklady QZ'!B293</f>
        <v>190</v>
      </c>
      <c r="C12" s="243">
        <f>+'[1]Podklady QZ'!C293</f>
        <v>0.22148549153459135</v>
      </c>
      <c r="D12" s="244">
        <f>+'[1]Podklady QZ'!D293</f>
        <v>1337</v>
      </c>
      <c r="E12" s="243">
        <f>+'[1]Podklady QZ'!E293</f>
        <v>0.65965827037305469</v>
      </c>
      <c r="F12" s="244">
        <f>+'[1]Podklady QZ'!F293</f>
        <v>547.6</v>
      </c>
      <c r="G12" s="74">
        <f>+'[1]Podklady QZ'!G293</f>
        <v>0.54345506819487766</v>
      </c>
      <c r="H12" s="244">
        <f>+'[1]Podklady QZ'!H293</f>
        <v>2074.6</v>
      </c>
      <c r="I12" s="74">
        <f>+'[1]Podklady QZ'!I293</f>
        <v>0.53300406599939676</v>
      </c>
      <c r="J12" s="130"/>
      <c r="K12" s="340"/>
      <c r="L12" s="130"/>
      <c r="M12" s="339"/>
    </row>
    <row r="13" spans="1:15" x14ac:dyDescent="0.2">
      <c r="A13" s="58" t="s">
        <v>71</v>
      </c>
      <c r="B13" s="226">
        <f>+'[1]Podklady QZ'!B294</f>
        <v>8</v>
      </c>
      <c r="C13" s="243">
        <f>+'[1]Podklady QZ'!C294</f>
        <v>1.4129757091813393E-2</v>
      </c>
      <c r="D13" s="244">
        <f>+'[1]Podklady QZ'!D294</f>
        <v>4</v>
      </c>
      <c r="E13" s="243">
        <f>+'[1]Podklady QZ'!E294</f>
        <v>7.6800344065541424E-3</v>
      </c>
      <c r="F13" s="244">
        <f>+'[1]Podklady QZ'!F294</f>
        <v>3.5</v>
      </c>
      <c r="G13" s="74">
        <f>+'[1]Podklady QZ'!G294</f>
        <v>8.2732928651122334E-3</v>
      </c>
      <c r="H13" s="244">
        <f>+'[1]Podklady QZ'!H294</f>
        <v>15.5</v>
      </c>
      <c r="I13" s="74">
        <f>+'[1]Podklady QZ'!I294</f>
        <v>1.0264492801610531E-2</v>
      </c>
      <c r="J13" s="130"/>
      <c r="K13" s="340"/>
      <c r="L13" s="130"/>
      <c r="M13" s="339"/>
    </row>
    <row r="14" spans="1:15" x14ac:dyDescent="0.2">
      <c r="A14" s="58" t="s">
        <v>72</v>
      </c>
      <c r="B14" s="226">
        <f>+'[1]Podklady QZ'!B295</f>
        <v>26</v>
      </c>
      <c r="C14" s="243">
        <f>+'[1]Podklady QZ'!C295</f>
        <v>0.36051026067665004</v>
      </c>
      <c r="D14" s="244">
        <f>+'[1]Podklady QZ'!D295</f>
        <v>26</v>
      </c>
      <c r="E14" s="243">
        <f>+'[1]Podklady QZ'!E295</f>
        <v>0.3719599427753934</v>
      </c>
      <c r="F14" s="244">
        <f>+'[1]Podklady QZ'!F295</f>
        <v>16</v>
      </c>
      <c r="G14" s="74">
        <f>+'[1]Podklady QZ'!G295</f>
        <v>0.35018603633180129</v>
      </c>
      <c r="H14" s="244">
        <f>+'[1]Podklady QZ'!H295</f>
        <v>68</v>
      </c>
      <c r="I14" s="74">
        <f>+'[1]Podklady QZ'!I295</f>
        <v>0.36226093442011614</v>
      </c>
      <c r="J14" s="130"/>
      <c r="K14" s="340"/>
      <c r="L14" s="130"/>
      <c r="M14" s="339"/>
    </row>
    <row r="15" spans="1:15" x14ac:dyDescent="0.2">
      <c r="A15" s="58" t="s">
        <v>41</v>
      </c>
      <c r="B15" s="226">
        <f>+'[1]Podklady QZ'!B296</f>
        <v>134</v>
      </c>
      <c r="C15" s="243">
        <f>+'[1]Podklady QZ'!C296</f>
        <v>1.2045583270163387E-4</v>
      </c>
      <c r="D15" s="244">
        <f>+'[1]Podklady QZ'!D296</f>
        <v>117</v>
      </c>
      <c r="E15" s="243">
        <f>+'[1]Podklady QZ'!E296</f>
        <v>1.0116790066299968E-4</v>
      </c>
      <c r="F15" s="244">
        <f>+'[1]Podklady QZ'!F296</f>
        <v>155</v>
      </c>
      <c r="G15" s="74">
        <f>+'[1]Podklady QZ'!G296</f>
        <v>9.3726911622494442E-5</v>
      </c>
      <c r="H15" s="244">
        <f>+'[1]Podklady QZ'!H296</f>
        <v>406</v>
      </c>
      <c r="I15" s="74">
        <f>+'[1]Podklady QZ'!I296</f>
        <v>1.0350080355716782E-4</v>
      </c>
      <c r="J15" s="130"/>
      <c r="K15" s="340"/>
      <c r="L15" s="130"/>
      <c r="M15" s="339"/>
    </row>
    <row r="16" spans="1:15" x14ac:dyDescent="0.2">
      <c r="A16" s="58" t="s">
        <v>84</v>
      </c>
      <c r="B16" s="226">
        <f>+'[1]Podklady QZ'!B297</f>
        <v>0</v>
      </c>
      <c r="C16" s="243">
        <f>+'[1]Podklady QZ'!C297</f>
        <v>0</v>
      </c>
      <c r="D16" s="244">
        <f>+'[1]Podklady QZ'!D297</f>
        <v>0</v>
      </c>
      <c r="E16" s="243">
        <f>+'[1]Podklady QZ'!E297</f>
        <v>0</v>
      </c>
      <c r="F16" s="244">
        <f>+'[1]Podklady QZ'!F297</f>
        <v>0</v>
      </c>
      <c r="G16" s="74">
        <f>+'[1]Podklady QZ'!G297</f>
        <v>0</v>
      </c>
      <c r="H16" s="244">
        <f>+'[1]Podklady QZ'!H297</f>
        <v>0</v>
      </c>
      <c r="I16" s="74">
        <f>+'[1]Podklady QZ'!I297</f>
        <v>0</v>
      </c>
      <c r="J16" s="130"/>
      <c r="K16" s="340"/>
      <c r="L16" s="130"/>
      <c r="M16" s="339"/>
    </row>
    <row r="17" spans="1:13" x14ac:dyDescent="0.2">
      <c r="A17" s="58" t="s">
        <v>40</v>
      </c>
      <c r="B17" s="226">
        <f>+'[1]Podklady QZ'!B298</f>
        <v>0</v>
      </c>
      <c r="C17" s="243">
        <f>+'[1]Podklady QZ'!C298</f>
        <v>0</v>
      </c>
      <c r="D17" s="244">
        <f>+'[1]Podklady QZ'!D298</f>
        <v>0</v>
      </c>
      <c r="E17" s="243">
        <f>+'[1]Podklady QZ'!E298</f>
        <v>0</v>
      </c>
      <c r="F17" s="244">
        <f>+'[1]Podklady QZ'!F298</f>
        <v>0</v>
      </c>
      <c r="G17" s="74">
        <f>+'[1]Podklady QZ'!G298</f>
        <v>0</v>
      </c>
      <c r="H17" s="244">
        <f>+'[1]Podklady QZ'!H298</f>
        <v>0</v>
      </c>
      <c r="I17" s="74">
        <f>+'[1]Podklady QZ'!I298</f>
        <v>0</v>
      </c>
      <c r="J17" s="130"/>
      <c r="K17" s="340"/>
      <c r="L17" s="130"/>
      <c r="M17" s="339"/>
    </row>
    <row r="18" spans="1:13" x14ac:dyDescent="0.2">
      <c r="A18" s="58" t="s">
        <v>39</v>
      </c>
      <c r="B18" s="226">
        <f>+'[1]Podklady QZ'!B299</f>
        <v>1800.1</v>
      </c>
      <c r="C18" s="243">
        <f>+'[1]Podklady QZ'!C299</f>
        <v>3.4057777702098037E-2</v>
      </c>
      <c r="D18" s="244">
        <f>+'[1]Podklady QZ'!D299</f>
        <v>1661.26</v>
      </c>
      <c r="E18" s="243">
        <f>+'[1]Podklady QZ'!E299</f>
        <v>3.3134749423718121E-2</v>
      </c>
      <c r="F18" s="244">
        <f>+'[1]Podklady QZ'!F299</f>
        <v>1486.63</v>
      </c>
      <c r="G18" s="74">
        <f>+'[1]Podklady QZ'!G299</f>
        <v>2.7585035985907169E-2</v>
      </c>
      <c r="H18" s="244">
        <f>+'[1]Podklady QZ'!H299</f>
        <v>4947.99</v>
      </c>
      <c r="I18" s="74">
        <f>+'[1]Podklady QZ'!I299</f>
        <v>3.1539280500359326E-2</v>
      </c>
      <c r="J18" s="130"/>
      <c r="K18" s="340"/>
      <c r="L18" s="130"/>
      <c r="M18" s="339"/>
    </row>
    <row r="19" spans="1:13" x14ac:dyDescent="0.2">
      <c r="A19" s="58" t="s">
        <v>38</v>
      </c>
      <c r="B19" s="226">
        <f>+'[1]Podklady QZ'!B300</f>
        <v>0</v>
      </c>
      <c r="C19" s="243">
        <f>+'[1]Podklady QZ'!C300</f>
        <v>0</v>
      </c>
      <c r="D19" s="244">
        <f>+'[1]Podklady QZ'!D300</f>
        <v>0</v>
      </c>
      <c r="E19" s="243">
        <f>+'[1]Podklady QZ'!E300</f>
        <v>0</v>
      </c>
      <c r="F19" s="244">
        <f>+'[1]Podklady QZ'!F300</f>
        <v>0</v>
      </c>
      <c r="G19" s="74">
        <f>+'[1]Podklady QZ'!G300</f>
        <v>0</v>
      </c>
      <c r="H19" s="244">
        <f>+'[1]Podklady QZ'!H300</f>
        <v>0</v>
      </c>
      <c r="I19" s="74">
        <f>+'[1]Podklady QZ'!I300</f>
        <v>0</v>
      </c>
      <c r="J19" s="130"/>
      <c r="K19" s="340"/>
      <c r="L19" s="130"/>
      <c r="M19" s="339"/>
    </row>
    <row r="20" spans="1:13" x14ac:dyDescent="0.2">
      <c r="A20" s="58" t="s">
        <v>37</v>
      </c>
      <c r="B20" s="226">
        <f>+'[1]Podklady QZ'!B301</f>
        <v>103814</v>
      </c>
      <c r="C20" s="243">
        <f>+'[1]Podklady QZ'!C301</f>
        <v>0.4849172988853685</v>
      </c>
      <c r="D20" s="244">
        <f>+'[1]Podklady QZ'!D301</f>
        <v>97104</v>
      </c>
      <c r="E20" s="243">
        <f>+'[1]Podklady QZ'!E301</f>
        <v>0.47419503471250346</v>
      </c>
      <c r="F20" s="244">
        <f>+'[1]Podklady QZ'!F301</f>
        <v>108967</v>
      </c>
      <c r="G20" s="74">
        <f>+'[1]Podklady QZ'!G301</f>
        <v>0.58590774521302702</v>
      </c>
      <c r="H20" s="244">
        <f>+'[1]Podklady QZ'!H301</f>
        <v>309885</v>
      </c>
      <c r="I20" s="74">
        <f>+'[1]Podklady QZ'!I301</f>
        <v>0.51234017399597076</v>
      </c>
      <c r="J20" s="130"/>
      <c r="K20" s="340"/>
      <c r="L20" s="130"/>
      <c r="M20" s="339"/>
    </row>
    <row r="21" spans="1:13" x14ac:dyDescent="0.2">
      <c r="A21" s="58" t="s">
        <v>36</v>
      </c>
      <c r="B21" s="226">
        <f>+'[1]Podklady QZ'!B302</f>
        <v>0</v>
      </c>
      <c r="C21" s="243">
        <f>+'[1]Podklady QZ'!C302</f>
        <v>0</v>
      </c>
      <c r="D21" s="244">
        <f>+'[1]Podklady QZ'!D302</f>
        <v>0</v>
      </c>
      <c r="E21" s="243">
        <f>+'[1]Podklady QZ'!E302</f>
        <v>0</v>
      </c>
      <c r="F21" s="244">
        <f>+'[1]Podklady QZ'!F302</f>
        <v>0</v>
      </c>
      <c r="G21" s="74">
        <f>+'[1]Podklady QZ'!G302</f>
        <v>0</v>
      </c>
      <c r="H21" s="244">
        <f>+'[1]Podklady QZ'!H302</f>
        <v>0</v>
      </c>
      <c r="I21" s="74">
        <f>+'[1]Podklady QZ'!I302</f>
        <v>0</v>
      </c>
      <c r="J21" s="130"/>
      <c r="K21" s="340"/>
      <c r="L21" s="130"/>
      <c r="M21" s="339"/>
    </row>
    <row r="22" spans="1:13" x14ac:dyDescent="0.2">
      <c r="A22" s="58" t="s">
        <v>3</v>
      </c>
      <c r="B22" s="226">
        <f>+'[1]Podklady QZ'!B303</f>
        <v>0</v>
      </c>
      <c r="C22" s="243">
        <f>+'[1]Podklady QZ'!C303</f>
        <v>0</v>
      </c>
      <c r="D22" s="244">
        <f>+'[1]Podklady QZ'!D303</f>
        <v>0</v>
      </c>
      <c r="E22" s="243">
        <f>+'[1]Podklady QZ'!E303</f>
        <v>0</v>
      </c>
      <c r="F22" s="244">
        <f>+'[1]Podklady QZ'!F303</f>
        <v>0</v>
      </c>
      <c r="G22" s="74">
        <f>+'[1]Podklady QZ'!G303</f>
        <v>0</v>
      </c>
      <c r="H22" s="244">
        <f>+'[1]Podklady QZ'!H303</f>
        <v>0</v>
      </c>
      <c r="I22" s="74">
        <f>+'[1]Podklady QZ'!I303</f>
        <v>0</v>
      </c>
      <c r="J22" s="130"/>
      <c r="K22" s="340"/>
      <c r="L22" s="130"/>
      <c r="M22" s="339"/>
    </row>
    <row r="23" spans="1:13" x14ac:dyDescent="0.2">
      <c r="A23" s="58" t="s">
        <v>35</v>
      </c>
      <c r="B23" s="226">
        <f>+'[1]Podklady QZ'!B304</f>
        <v>0</v>
      </c>
      <c r="C23" s="243">
        <f>+'[1]Podklady QZ'!C304</f>
        <v>0</v>
      </c>
      <c r="D23" s="244">
        <f>+'[1]Podklady QZ'!D304</f>
        <v>3.47</v>
      </c>
      <c r="E23" s="243">
        <f>+'[1]Podklady QZ'!E304</f>
        <v>6.5783636671097731E-4</v>
      </c>
      <c r="F23" s="244">
        <f>+'[1]Podklady QZ'!F304</f>
        <v>7.9740000000000002</v>
      </c>
      <c r="G23" s="74">
        <f>+'[1]Podklady QZ'!G304</f>
        <v>1.4547144862854758E-3</v>
      </c>
      <c r="H23" s="244">
        <f>+'[1]Podklady QZ'!H304</f>
        <v>11.444000000000001</v>
      </c>
      <c r="I23" s="74">
        <f>+'[1]Podklady QZ'!I304</f>
        <v>5.8822274644613278E-4</v>
      </c>
      <c r="J23" s="130"/>
      <c r="K23" s="340"/>
      <c r="L23" s="130"/>
      <c r="M23" s="339"/>
    </row>
    <row r="24" spans="1:13" x14ac:dyDescent="0.2">
      <c r="A24" s="228" t="s">
        <v>34</v>
      </c>
      <c r="B24" s="229">
        <f>+'[1]Podklady QZ'!B305</f>
        <v>56771.186466571176</v>
      </c>
      <c r="C24" s="230">
        <f>+'[1]Podklady QZ'!C305</f>
        <v>6.9288006752776105E-2</v>
      </c>
      <c r="D24" s="231">
        <f>+'[1]Podklady QZ'!D305</f>
        <v>53704.073172118777</v>
      </c>
      <c r="E24" s="230">
        <f>+'[1]Podklady QZ'!E305</f>
        <v>7.2156277281339928E-2</v>
      </c>
      <c r="F24" s="231">
        <f>+'[1]Podklady QZ'!F305</f>
        <v>93165.18099430915</v>
      </c>
      <c r="G24" s="230">
        <f>+'[1]Podklady QZ'!G305</f>
        <v>0.11337997299402784</v>
      </c>
      <c r="H24" s="231">
        <f>+'[1]Podklady QZ'!H305</f>
        <v>203640.44063299912</v>
      </c>
      <c r="I24" s="230">
        <f>+'[1]Podklady QZ'!I305</f>
        <v>8.5371918298191504E-2</v>
      </c>
      <c r="J24" s="130"/>
      <c r="K24" s="340"/>
      <c r="L24" s="130"/>
      <c r="M24" s="176"/>
    </row>
    <row r="25" spans="1:13" ht="13.5" customHeight="1" x14ac:dyDescent="0.2">
      <c r="A25" s="342" t="s">
        <v>212</v>
      </c>
      <c r="B25" s="214">
        <f>+'[1]Podklady QZ'!B306</f>
        <v>106017.287</v>
      </c>
      <c r="C25" s="201">
        <f>+'[1]Podklady QZ'!C306</f>
        <v>4.8964868838815782E-2</v>
      </c>
      <c r="D25" s="64">
        <f>+'[1]Podklady QZ'!D306</f>
        <v>99842.133000000016</v>
      </c>
      <c r="E25" s="201">
        <f>+'[1]Podklady QZ'!E306</f>
        <v>4.5812290717721457E-2</v>
      </c>
      <c r="F25" s="64">
        <f>+'[1]Podklady QZ'!F306</f>
        <v>149932.93199999997</v>
      </c>
      <c r="G25" s="201">
        <f>+'[1]Podklady QZ'!G306</f>
        <v>5.8441222413669926E-2</v>
      </c>
      <c r="H25" s="64">
        <f>+'[1]Podklady QZ'!H306</f>
        <v>355792.35199999996</v>
      </c>
      <c r="I25" s="201">
        <f>+'[1]Podklady QZ'!I306</f>
        <v>5.1488900529004032E-2</v>
      </c>
      <c r="J25" s="130"/>
      <c r="K25" s="130"/>
      <c r="L25" s="130"/>
      <c r="M25" s="130"/>
    </row>
    <row r="26" spans="1:13" ht="12.75" customHeight="1" x14ac:dyDescent="0.2">
      <c r="A26" s="58" t="s">
        <v>29</v>
      </c>
      <c r="B26" s="226">
        <f>+'[1]Podklady QZ'!B307</f>
        <v>11429.5</v>
      </c>
      <c r="C26" s="74">
        <f>+'[1]Podklady QZ'!C307</f>
        <v>1.017321088923938E-2</v>
      </c>
      <c r="D26" s="34">
        <f>+'[1]Podklady QZ'!D307</f>
        <v>11733.4</v>
      </c>
      <c r="E26" s="74">
        <f>+'[1]Podklady QZ'!E307</f>
        <v>1.028560234727169E-2</v>
      </c>
      <c r="F26" s="34">
        <f>+'[1]Podklady QZ'!F307</f>
        <v>13719.704</v>
      </c>
      <c r="G26" s="74">
        <f>+'[1]Podklady QZ'!G307</f>
        <v>1.2504131795597812E-2</v>
      </c>
      <c r="H26" s="34">
        <f>+'[1]Podklady QZ'!H307</f>
        <v>36882.603999999999</v>
      </c>
      <c r="I26" s="74">
        <f>+'[1]Podklady QZ'!I307</f>
        <v>1.0972187313936961E-2</v>
      </c>
      <c r="J26" s="130"/>
      <c r="K26" s="130"/>
      <c r="L26" s="130"/>
      <c r="M26" s="130"/>
    </row>
    <row r="27" spans="1:13" ht="12.75" customHeight="1" x14ac:dyDescent="0.2">
      <c r="A27" s="58" t="s">
        <v>0</v>
      </c>
      <c r="B27" s="226">
        <f>+'[1]Podklady QZ'!B308</f>
        <v>198.02</v>
      </c>
      <c r="C27" s="243">
        <f>+'[1]Podklady QZ'!C308</f>
        <v>3.0409566583667175E-3</v>
      </c>
      <c r="D27" s="244">
        <f>+'[1]Podklady QZ'!D308</f>
        <v>209.41</v>
      </c>
      <c r="E27" s="243">
        <f>+'[1]Podklady QZ'!E308</f>
        <v>1.8989977497769891E-3</v>
      </c>
      <c r="F27" s="244">
        <f>+'[1]Podklady QZ'!F308</f>
        <v>250.9</v>
      </c>
      <c r="G27" s="74">
        <f>+'[1]Podklady QZ'!G308</f>
        <v>3.0487159164587678E-3</v>
      </c>
      <c r="H27" s="244">
        <f>+'[1]Podklady QZ'!H308</f>
        <v>658.33</v>
      </c>
      <c r="I27" s="74">
        <f>+'[1]Podklady QZ'!I308</f>
        <v>2.554750507985282E-3</v>
      </c>
      <c r="J27" s="130"/>
      <c r="K27" s="130"/>
      <c r="L27" s="130"/>
      <c r="M27" s="130"/>
    </row>
    <row r="28" spans="1:13" ht="12.75" customHeight="1" x14ac:dyDescent="0.2">
      <c r="A28" s="58" t="s">
        <v>1</v>
      </c>
      <c r="B28" s="226">
        <f>+'[1]Podklady QZ'!B309</f>
        <v>0</v>
      </c>
      <c r="C28" s="243">
        <f>+'[1]Podklady QZ'!C309</f>
        <v>0</v>
      </c>
      <c r="D28" s="244">
        <f>+'[1]Podklady QZ'!D309</f>
        <v>0</v>
      </c>
      <c r="E28" s="243">
        <f>+'[1]Podklady QZ'!E309</f>
        <v>0</v>
      </c>
      <c r="F28" s="244">
        <f>+'[1]Podklady QZ'!F309</f>
        <v>0</v>
      </c>
      <c r="G28" s="74">
        <f>+'[1]Podklady QZ'!G309</f>
        <v>0</v>
      </c>
      <c r="H28" s="244">
        <f>+'[1]Podklady QZ'!H309</f>
        <v>0</v>
      </c>
      <c r="I28" s="74">
        <f>+'[1]Podklady QZ'!I309</f>
        <v>0</v>
      </c>
      <c r="J28" s="130"/>
      <c r="K28" s="130"/>
      <c r="L28" s="130"/>
      <c r="M28" s="130"/>
    </row>
    <row r="29" spans="1:13" ht="12.75" customHeight="1" x14ac:dyDescent="0.2">
      <c r="A29" s="58" t="s">
        <v>2</v>
      </c>
      <c r="B29" s="226">
        <f>+'[1]Podklady QZ'!B310</f>
        <v>0</v>
      </c>
      <c r="C29" s="243">
        <f>+'[1]Podklady QZ'!C310</f>
        <v>0</v>
      </c>
      <c r="D29" s="244">
        <f>+'[1]Podklady QZ'!D310</f>
        <v>0</v>
      </c>
      <c r="E29" s="243">
        <f>+'[1]Podklady QZ'!E310</f>
        <v>0</v>
      </c>
      <c r="F29" s="244">
        <f>+'[1]Podklady QZ'!F310</f>
        <v>0</v>
      </c>
      <c r="G29" s="74">
        <f>+'[1]Podklady QZ'!G310</f>
        <v>0</v>
      </c>
      <c r="H29" s="244">
        <f>+'[1]Podklady QZ'!H310</f>
        <v>0</v>
      </c>
      <c r="I29" s="74">
        <f>+'[1]Podklady QZ'!I310</f>
        <v>0</v>
      </c>
      <c r="J29" s="130"/>
      <c r="K29" s="130"/>
      <c r="L29" s="130"/>
    </row>
    <row r="30" spans="1:13" x14ac:dyDescent="0.2">
      <c r="A30" s="58" t="s">
        <v>6</v>
      </c>
      <c r="B30" s="226">
        <f>+'[1]Podklady QZ'!B311</f>
        <v>476</v>
      </c>
      <c r="C30" s="243">
        <f>+'[1]Podklady QZ'!C311</f>
        <v>5.6191268467124598E-2</v>
      </c>
      <c r="D30" s="244">
        <f>+'[1]Podklady QZ'!D311</f>
        <v>470</v>
      </c>
      <c r="E30" s="243">
        <f>+'[1]Podklady QZ'!E311</f>
        <v>5.6430359533428974E-2</v>
      </c>
      <c r="F30" s="244">
        <f>+'[1]Podklady QZ'!F311</f>
        <v>991</v>
      </c>
      <c r="G30" s="74">
        <f>+'[1]Podklady QZ'!G311</f>
        <v>9.1059609494861762E-2</v>
      </c>
      <c r="H30" s="244">
        <f>+'[1]Podklady QZ'!H311</f>
        <v>1937</v>
      </c>
      <c r="I30" s="74">
        <f>+'[1]Podklady QZ'!I311</f>
        <v>6.9970997978607591E-2</v>
      </c>
      <c r="J30" s="130"/>
      <c r="K30" s="130"/>
      <c r="L30" s="130"/>
    </row>
    <row r="31" spans="1:13" x14ac:dyDescent="0.2">
      <c r="A31" s="58" t="s">
        <v>28</v>
      </c>
      <c r="B31" s="226">
        <f>+'[1]Podklady QZ'!B312</f>
        <v>71241.134999999995</v>
      </c>
      <c r="C31" s="243">
        <f>+'[1]Podklady QZ'!C312</f>
        <v>0.11491305903411277</v>
      </c>
      <c r="D31" s="244">
        <f>+'[1]Podklady QZ'!D312</f>
        <v>65216.013000000006</v>
      </c>
      <c r="E31" s="243">
        <f>+'[1]Podklady QZ'!E312</f>
        <v>0.11353354964555076</v>
      </c>
      <c r="F31" s="244">
        <f>+'[1]Podklady QZ'!F312</f>
        <v>92845.760999999969</v>
      </c>
      <c r="G31" s="74">
        <f>+'[1]Podklady QZ'!G312</f>
        <v>0.10791680829142432</v>
      </c>
      <c r="H31" s="244">
        <f>+'[1]Podklady QZ'!H312</f>
        <v>229302.90899999996</v>
      </c>
      <c r="I31" s="74">
        <f>+'[1]Podklady QZ'!I312</f>
        <v>0.11159795896648445</v>
      </c>
      <c r="J31" s="130"/>
      <c r="K31" s="130"/>
      <c r="L31" s="130"/>
    </row>
    <row r="32" spans="1:13" x14ac:dyDescent="0.2">
      <c r="A32" s="58" t="s">
        <v>5</v>
      </c>
      <c r="B32" s="226">
        <f>+'[1]Podklady QZ'!B313</f>
        <v>13340.342999999999</v>
      </c>
      <c r="C32" s="243">
        <f>+'[1]Podklady QZ'!C313</f>
        <v>4.2982699698763144E-2</v>
      </c>
      <c r="D32" s="244">
        <f>+'[1]Podklady QZ'!D313</f>
        <v>12842.839000000002</v>
      </c>
      <c r="E32" s="243">
        <f>+'[1]Podklady QZ'!E313</f>
        <v>4.3251018750560304E-2</v>
      </c>
      <c r="F32" s="244">
        <f>+'[1]Podklady QZ'!F313</f>
        <v>20839.631999999998</v>
      </c>
      <c r="G32" s="74">
        <f>+'[1]Podklady QZ'!G313</f>
        <v>4.6237447160081553E-2</v>
      </c>
      <c r="H32" s="244">
        <f>+'[1]Podklady QZ'!H313</f>
        <v>47022.813999999998</v>
      </c>
      <c r="I32" s="74">
        <f>+'[1]Podklady QZ'!I313</f>
        <v>4.4444515185107634E-2</v>
      </c>
      <c r="J32" s="130"/>
      <c r="K32" s="130"/>
      <c r="L32" s="130"/>
    </row>
    <row r="33" spans="1:12" ht="12.75" thickBot="1" x14ac:dyDescent="0.25">
      <c r="A33" s="59" t="s">
        <v>3</v>
      </c>
      <c r="B33" s="227">
        <f>+'[1]Podklady QZ'!B314</f>
        <v>9332.2890000000007</v>
      </c>
      <c r="C33" s="75">
        <f>+'[1]Podklady QZ'!C314</f>
        <v>0.40081893895878096</v>
      </c>
      <c r="D33" s="44">
        <f>+'[1]Podklady QZ'!D314</f>
        <v>9370.4709999999995</v>
      </c>
      <c r="E33" s="75">
        <f>+'[1]Podklady QZ'!E314</f>
        <v>0.42102948711750487</v>
      </c>
      <c r="F33" s="44">
        <f>+'[1]Podklady QZ'!F314</f>
        <v>21285.934999999998</v>
      </c>
      <c r="G33" s="75">
        <f>+'[1]Podklady QZ'!G314</f>
        <v>0.50485881247907793</v>
      </c>
      <c r="H33" s="44">
        <f>+'[1]Podklady QZ'!H314</f>
        <v>39988.695</v>
      </c>
      <c r="I33" s="75">
        <f>+'[1]Podklady QZ'!I314</f>
        <v>0.45596467783259781</v>
      </c>
      <c r="J33" s="130"/>
      <c r="K33" s="130"/>
      <c r="L33" s="130"/>
    </row>
    <row r="34" spans="1:12" ht="15" customHeight="1" x14ac:dyDescent="0.2">
      <c r="A34" s="436" t="s">
        <v>268</v>
      </c>
      <c r="B34" s="436"/>
      <c r="C34" s="436"/>
      <c r="D34" s="436"/>
      <c r="E34" s="344"/>
      <c r="F34" s="14"/>
      <c r="H34" s="13"/>
      <c r="I34" s="4" t="s">
        <v>87</v>
      </c>
    </row>
    <row r="35" spans="1:12" x14ac:dyDescent="0.2">
      <c r="A35" s="437"/>
      <c r="B35" s="437"/>
      <c r="C35" s="437"/>
      <c r="D35" s="437"/>
    </row>
    <row r="36" spans="1:12" x14ac:dyDescent="0.2">
      <c r="B36" s="130"/>
      <c r="D36" s="130"/>
      <c r="F36" s="130"/>
      <c r="G36" s="187" t="s">
        <v>192</v>
      </c>
      <c r="H36" s="232">
        <f>+'[1]Podklady QZ'!L283</f>
        <v>3.3290354646991725E-2</v>
      </c>
    </row>
    <row r="37" spans="1:12" x14ac:dyDescent="0.2">
      <c r="B37" s="130"/>
      <c r="C37" s="130"/>
      <c r="D37" s="130"/>
      <c r="E37" s="130"/>
      <c r="F37" s="130"/>
      <c r="G37" s="187" t="s">
        <v>190</v>
      </c>
      <c r="H37" s="232">
        <f>+'[1]Podklady QZ'!L284</f>
        <v>3.751873865942669E-2</v>
      </c>
    </row>
    <row r="38" spans="1:12" x14ac:dyDescent="0.2">
      <c r="B38" s="130"/>
      <c r="C38" s="130"/>
      <c r="D38" s="130"/>
      <c r="E38" s="130"/>
      <c r="F38" s="130"/>
      <c r="G38" s="187" t="s">
        <v>191</v>
      </c>
      <c r="H38" s="232">
        <f>+'[1]Podklady QZ'!L285</f>
        <v>6.1087066121064397E-2</v>
      </c>
    </row>
    <row r="39" spans="1:12" x14ac:dyDescent="0.2">
      <c r="B39" s="240"/>
      <c r="C39" s="157"/>
      <c r="D39" s="240"/>
      <c r="E39" s="157"/>
      <c r="F39" s="240"/>
    </row>
    <row r="40" spans="1:12" x14ac:dyDescent="0.2">
      <c r="B40" s="130"/>
      <c r="D40" s="130"/>
      <c r="F40" s="130"/>
    </row>
  </sheetData>
  <mergeCells count="5">
    <mergeCell ref="B4:C4"/>
    <mergeCell ref="D4:E4"/>
    <mergeCell ref="F4:G4"/>
    <mergeCell ref="H4:I4"/>
    <mergeCell ref="A34:D35"/>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{8715F553-2FF1-49FD-8E78-774B4FD795C4}</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{D9CBD187-B553-4B76-913F-7ABEFFCAB45D}</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8715F553-2FF1-49FD-8E78-774B4FD795C4}">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D9CBD187-B553-4B76-913F-7ABEFFCAB45D}">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L25" sqref="L25"/>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240</v>
      </c>
      <c r="I1" s="113" t="str">
        <f>Obsah!$A$1</f>
        <v>III. čtvrtletí 2018</v>
      </c>
    </row>
    <row r="2" spans="1:15" ht="18.75" x14ac:dyDescent="0.3">
      <c r="A2" s="167"/>
      <c r="B2" s="181" t="str">
        <f>+B4</f>
        <v>Červenec</v>
      </c>
      <c r="C2" s="181" t="str">
        <f>+D4</f>
        <v>Srpen</v>
      </c>
      <c r="D2" s="181" t="str">
        <f>+F4</f>
        <v>Září</v>
      </c>
      <c r="I2" s="335"/>
    </row>
    <row r="3" spans="1:15" ht="7.5" customHeight="1" x14ac:dyDescent="0.2"/>
    <row r="4" spans="1:15" x14ac:dyDescent="0.2">
      <c r="A4" s="26"/>
      <c r="B4" s="417" t="str">
        <f>'[1]Podklady QZ'!B250:C250</f>
        <v>Červenec</v>
      </c>
      <c r="C4" s="419"/>
      <c r="D4" s="417" t="str">
        <f>'[1]Podklady QZ'!D250:E250</f>
        <v>Srpen</v>
      </c>
      <c r="E4" s="419"/>
      <c r="F4" s="417" t="str">
        <f>'[1]Podklady QZ'!F250:G250</f>
        <v>Září</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QZ'!B322</f>
        <v>3143.3070000000002</v>
      </c>
      <c r="C6" s="202">
        <f>+'[1]Podklady QZ'!C322</f>
        <v>5.2464406656346892E-2</v>
      </c>
      <c r="D6" s="203">
        <f>+'[1]Podklady QZ'!D322</f>
        <v>3143.3070000000002</v>
      </c>
      <c r="E6" s="202">
        <f>+'[1]Podklady QZ'!E322</f>
        <v>5.2457601796421456E-2</v>
      </c>
      <c r="F6" s="203">
        <f>+'[1]Podklady QZ'!F322</f>
        <v>3143.3070000000002</v>
      </c>
      <c r="G6" s="202">
        <f>+'[1]Podklady QZ'!G322</f>
        <v>5.2535905590816244E-2</v>
      </c>
      <c r="H6" s="203">
        <f>+'[1]Podklady QZ'!H322</f>
        <v>3143.3070000000002</v>
      </c>
      <c r="I6" s="202">
        <f>+'[1]Podklady QZ'!I322</f>
        <v>5.2535905590816244E-2</v>
      </c>
      <c r="J6" s="337"/>
      <c r="K6" s="338"/>
      <c r="L6" s="337"/>
      <c r="M6" s="338"/>
      <c r="N6" s="2"/>
    </row>
    <row r="7" spans="1:15" x14ac:dyDescent="0.2">
      <c r="A7" s="342" t="s">
        <v>106</v>
      </c>
      <c r="B7" s="225">
        <f>+'[1]Podklady QZ'!B323</f>
        <v>863891.31281199981</v>
      </c>
      <c r="C7" s="202">
        <f>+'[1]Podklady QZ'!C323</f>
        <v>0.10961275220627899</v>
      </c>
      <c r="D7" s="203">
        <f>+'[1]Podklady QZ'!D323</f>
        <v>931216.03035999986</v>
      </c>
      <c r="E7" s="202">
        <f>+'[1]Podklady QZ'!E323</f>
        <v>0.1206953605962746</v>
      </c>
      <c r="F7" s="203">
        <f>+'[1]Podklady QZ'!F323</f>
        <v>1126608.4784519996</v>
      </c>
      <c r="G7" s="202">
        <f>+'[1]Podklady QZ'!G323</f>
        <v>0.13030577103802807</v>
      </c>
      <c r="H7" s="203">
        <f>+'[1]Podklady QZ'!H323</f>
        <v>2921715.8216239996</v>
      </c>
      <c r="I7" s="202">
        <f>+'[1]Podklady QZ'!I323</f>
        <v>0.12051984697850156</v>
      </c>
      <c r="J7" s="337"/>
      <c r="K7" s="337"/>
      <c r="L7" s="337"/>
      <c r="M7" s="338"/>
      <c r="N7" s="2"/>
    </row>
    <row r="8" spans="1:15" x14ac:dyDescent="0.2">
      <c r="A8" s="342" t="s">
        <v>194</v>
      </c>
      <c r="B8" s="214">
        <f>+'[1]Podklady QZ'!B324</f>
        <v>113730.15481199999</v>
      </c>
      <c r="C8" s="201">
        <f>+'[1]Podklady QZ'!C324</f>
        <v>3.7971841269857941E-2</v>
      </c>
      <c r="D8" s="64">
        <f>+'[1]Podklady QZ'!D324</f>
        <v>107512.07036000001</v>
      </c>
      <c r="E8" s="201">
        <f>+'[1]Podklady QZ'!E324</f>
        <v>3.6539448238293762E-2</v>
      </c>
      <c r="F8" s="64">
        <f>+'[1]Podklady QZ'!F324</f>
        <v>146679.506452</v>
      </c>
      <c r="G8" s="201">
        <f>+'[1]Podklady QZ'!G324</f>
        <v>4.0497423497893037E-2</v>
      </c>
      <c r="H8" s="64">
        <f>+'[1]Podklady QZ'!H324</f>
        <v>367921.73162400001</v>
      </c>
      <c r="I8" s="201">
        <f>+'[1]Podklady QZ'!I324</f>
        <v>3.8487867665829678E-2</v>
      </c>
      <c r="J8" s="130"/>
      <c r="K8" s="130"/>
      <c r="L8" s="130"/>
      <c r="M8" s="339"/>
      <c r="N8" s="176"/>
      <c r="O8" s="176"/>
    </row>
    <row r="9" spans="1:15" x14ac:dyDescent="0.2">
      <c r="A9" s="58" t="s">
        <v>44</v>
      </c>
      <c r="B9" s="226">
        <f>+'[1]Podklady QZ'!B325</f>
        <v>8150.353000000001</v>
      </c>
      <c r="C9" s="74">
        <f>+'[1]Podklady QZ'!C325</f>
        <v>3.5570432303917085E-2</v>
      </c>
      <c r="D9" s="34">
        <f>+'[1]Podklady QZ'!D325</f>
        <v>11487.631000000001</v>
      </c>
      <c r="E9" s="74">
        <f>+'[1]Podklady QZ'!E325</f>
        <v>5.4089079542905295E-2</v>
      </c>
      <c r="F9" s="34">
        <f>+'[1]Podklady QZ'!F325</f>
        <v>14677.659</v>
      </c>
      <c r="G9" s="74">
        <f>+'[1]Podklady QZ'!G325</f>
        <v>4.720387153293007E-2</v>
      </c>
      <c r="H9" s="34">
        <f>+'[1]Podklady QZ'!H325</f>
        <v>34315.643000000004</v>
      </c>
      <c r="I9" s="74">
        <f>+'[1]Podklady QZ'!I325</f>
        <v>4.5604716101914432E-2</v>
      </c>
      <c r="J9" s="130"/>
      <c r="K9" s="340"/>
      <c r="L9" s="130"/>
      <c r="M9" s="339"/>
    </row>
    <row r="10" spans="1:15" x14ac:dyDescent="0.2">
      <c r="A10" s="58" t="s">
        <v>43</v>
      </c>
      <c r="B10" s="226">
        <f>+'[1]Podklady QZ'!B326</f>
        <v>382</v>
      </c>
      <c r="C10" s="243">
        <f>+'[1]Podklady QZ'!C326</f>
        <v>1.4675626584905241E-2</v>
      </c>
      <c r="D10" s="244">
        <f>+'[1]Podklady QZ'!D326</f>
        <v>375</v>
      </c>
      <c r="E10" s="243">
        <f>+'[1]Podklady QZ'!E326</f>
        <v>1.6345331969333542E-2</v>
      </c>
      <c r="F10" s="244">
        <f>+'[1]Podklady QZ'!F326</f>
        <v>646</v>
      </c>
      <c r="G10" s="74">
        <f>+'[1]Podklady QZ'!G326</f>
        <v>2.0872034910966234E-2</v>
      </c>
      <c r="H10" s="244">
        <f>+'[1]Podklady QZ'!H326</f>
        <v>1403</v>
      </c>
      <c r="I10" s="74">
        <f>+'[1]Podklady QZ'!I326</f>
        <v>1.7554530747436264E-2</v>
      </c>
      <c r="J10" s="130"/>
      <c r="K10" s="340"/>
      <c r="L10" s="130"/>
      <c r="M10" s="339"/>
    </row>
    <row r="11" spans="1:15" x14ac:dyDescent="0.2">
      <c r="A11" s="58" t="s">
        <v>42</v>
      </c>
      <c r="B11" s="226">
        <f>+'[1]Podklady QZ'!B327</f>
        <v>0</v>
      </c>
      <c r="C11" s="243">
        <f>+'[1]Podklady QZ'!C327</f>
        <v>0</v>
      </c>
      <c r="D11" s="244">
        <f>+'[1]Podklady QZ'!D327</f>
        <v>0</v>
      </c>
      <c r="E11" s="243">
        <f>+'[1]Podklady QZ'!E327</f>
        <v>0</v>
      </c>
      <c r="F11" s="244">
        <f>+'[1]Podklady QZ'!F327</f>
        <v>0</v>
      </c>
      <c r="G11" s="74">
        <f>+'[1]Podklady QZ'!G327</f>
        <v>0</v>
      </c>
      <c r="H11" s="244">
        <f>+'[1]Podklady QZ'!H327</f>
        <v>0</v>
      </c>
      <c r="I11" s="74">
        <f>+'[1]Podklady QZ'!I327</f>
        <v>0</v>
      </c>
      <c r="J11" s="130"/>
      <c r="K11" s="340"/>
      <c r="L11" s="130"/>
      <c r="M11" s="339"/>
    </row>
    <row r="12" spans="1:15" x14ac:dyDescent="0.2">
      <c r="A12" s="58" t="s">
        <v>70</v>
      </c>
      <c r="B12" s="226">
        <f>+'[1]Podklady QZ'!B328</f>
        <v>1.5349999999999999</v>
      </c>
      <c r="C12" s="243">
        <f>+'[1]Podklady QZ'!C328</f>
        <v>1.7893696289768301E-3</v>
      </c>
      <c r="D12" s="244">
        <f>+'[1]Podklady QZ'!D328</f>
        <v>1.448</v>
      </c>
      <c r="E12" s="243">
        <f>+'[1]Podklady QZ'!E328</f>
        <v>7.1442421503379433E-4</v>
      </c>
      <c r="F12" s="244">
        <f>+'[1]Podklady QZ'!F328</f>
        <v>0.65700000000000003</v>
      </c>
      <c r="G12" s="74">
        <f>+'[1]Podklady QZ'!G328</f>
        <v>6.5202699014615527E-4</v>
      </c>
      <c r="H12" s="244">
        <f>+'[1]Podklady QZ'!H328</f>
        <v>3.6399999999999997</v>
      </c>
      <c r="I12" s="74">
        <f>+'[1]Podklady QZ'!I328</f>
        <v>9.3518499963260579E-4</v>
      </c>
      <c r="J12" s="130"/>
      <c r="K12" s="340"/>
      <c r="L12" s="130"/>
      <c r="M12" s="339"/>
    </row>
    <row r="13" spans="1:15" x14ac:dyDescent="0.2">
      <c r="A13" s="58" t="s">
        <v>71</v>
      </c>
      <c r="B13" s="226">
        <f>+'[1]Podklady QZ'!B329</f>
        <v>273.33999999999997</v>
      </c>
      <c r="C13" s="243">
        <f>+'[1]Podklady QZ'!C329</f>
        <v>0.48277847543453412</v>
      </c>
      <c r="D13" s="244">
        <f>+'[1]Podklady QZ'!D329</f>
        <v>222.14</v>
      </c>
      <c r="E13" s="243">
        <f>+'[1]Podklady QZ'!E329</f>
        <v>0.4265107107679843</v>
      </c>
      <c r="F13" s="244">
        <f>+'[1]Podklady QZ'!F329</f>
        <v>222.73</v>
      </c>
      <c r="G13" s="74">
        <f>+'[1]Podklady QZ'!G329</f>
        <v>0.526488719956128</v>
      </c>
      <c r="H13" s="244">
        <f>+'[1]Podklady QZ'!H329</f>
        <v>718.20999999999992</v>
      </c>
      <c r="I13" s="74">
        <f>+'[1]Podklady QZ'!I329</f>
        <v>0.47561686290610961</v>
      </c>
      <c r="J13" s="130"/>
      <c r="K13" s="340"/>
      <c r="L13" s="130"/>
      <c r="M13" s="339"/>
    </row>
    <row r="14" spans="1:15" x14ac:dyDescent="0.2">
      <c r="A14" s="58" t="s">
        <v>72</v>
      </c>
      <c r="B14" s="226">
        <f>+'[1]Podklady QZ'!B330</f>
        <v>12.96</v>
      </c>
      <c r="C14" s="243">
        <f>+'[1]Podklady QZ'!C330</f>
        <v>0.17970049916805325</v>
      </c>
      <c r="D14" s="244">
        <f>+'[1]Podklady QZ'!D330</f>
        <v>8.9499999999999993</v>
      </c>
      <c r="E14" s="243">
        <f>+'[1]Podklady QZ'!E330</f>
        <v>0.12804005722460657</v>
      </c>
      <c r="F14" s="244">
        <f>+'[1]Podklady QZ'!F330</f>
        <v>3</v>
      </c>
      <c r="G14" s="74">
        <f>+'[1]Podklady QZ'!G330</f>
        <v>6.5659881812212745E-2</v>
      </c>
      <c r="H14" s="244">
        <f>+'[1]Podklady QZ'!H330</f>
        <v>24.91</v>
      </c>
      <c r="I14" s="74">
        <f>+'[1]Podklady QZ'!I330</f>
        <v>0.1327047040647808</v>
      </c>
      <c r="J14" s="130"/>
      <c r="K14" s="340"/>
      <c r="L14" s="130"/>
      <c r="M14" s="339"/>
    </row>
    <row r="15" spans="1:15" x14ac:dyDescent="0.2">
      <c r="A15" s="58" t="s">
        <v>41</v>
      </c>
      <c r="B15" s="226">
        <f>+'[1]Podklady QZ'!B331</f>
        <v>82068.160000000003</v>
      </c>
      <c r="C15" s="243">
        <f>+'[1]Podklady QZ'!C331</f>
        <v>7.3773048888738216E-2</v>
      </c>
      <c r="D15" s="244">
        <f>+'[1]Podklady QZ'!D331</f>
        <v>65298.58</v>
      </c>
      <c r="E15" s="243">
        <f>+'[1]Podklady QZ'!E331</f>
        <v>5.6462566280982382E-2</v>
      </c>
      <c r="F15" s="244">
        <f>+'[1]Podklady QZ'!F331</f>
        <v>100002.89000000001</v>
      </c>
      <c r="G15" s="74">
        <f>+'[1]Podklady QZ'!G331</f>
        <v>6.0470722793703448E-2</v>
      </c>
      <c r="H15" s="244">
        <f>+'[1]Podklady QZ'!H331</f>
        <v>247369.63</v>
      </c>
      <c r="I15" s="74">
        <f>+'[1]Podklady QZ'!I331</f>
        <v>6.3061466701081995E-2</v>
      </c>
      <c r="J15" s="130"/>
      <c r="K15" s="340"/>
      <c r="L15" s="130"/>
      <c r="M15" s="339"/>
    </row>
    <row r="16" spans="1:15" x14ac:dyDescent="0.2">
      <c r="A16" s="58" t="s">
        <v>84</v>
      </c>
      <c r="B16" s="226">
        <f>+'[1]Podklady QZ'!B332</f>
        <v>0</v>
      </c>
      <c r="C16" s="243">
        <f>+'[1]Podklady QZ'!C332</f>
        <v>0</v>
      </c>
      <c r="D16" s="244">
        <f>+'[1]Podklady QZ'!D332</f>
        <v>0</v>
      </c>
      <c r="E16" s="243">
        <f>+'[1]Podklady QZ'!E332</f>
        <v>0</v>
      </c>
      <c r="F16" s="244">
        <f>+'[1]Podklady QZ'!F332</f>
        <v>0</v>
      </c>
      <c r="G16" s="74">
        <f>+'[1]Podklady QZ'!G332</f>
        <v>0</v>
      </c>
      <c r="H16" s="244">
        <f>+'[1]Podklady QZ'!H332</f>
        <v>0</v>
      </c>
      <c r="I16" s="74">
        <f>+'[1]Podklady QZ'!I332</f>
        <v>0</v>
      </c>
      <c r="J16" s="130"/>
      <c r="K16" s="340"/>
      <c r="L16" s="130"/>
      <c r="M16" s="339"/>
    </row>
    <row r="17" spans="1:13" x14ac:dyDescent="0.2">
      <c r="A17" s="58" t="s">
        <v>40</v>
      </c>
      <c r="B17" s="226">
        <f>+'[1]Podklady QZ'!B333</f>
        <v>0</v>
      </c>
      <c r="C17" s="243">
        <f>+'[1]Podklady QZ'!C333</f>
        <v>0</v>
      </c>
      <c r="D17" s="244">
        <f>+'[1]Podklady QZ'!D333</f>
        <v>0</v>
      </c>
      <c r="E17" s="243">
        <f>+'[1]Podklady QZ'!E333</f>
        <v>0</v>
      </c>
      <c r="F17" s="244">
        <f>+'[1]Podklady QZ'!F333</f>
        <v>0</v>
      </c>
      <c r="G17" s="74">
        <f>+'[1]Podklady QZ'!G333</f>
        <v>0</v>
      </c>
      <c r="H17" s="244">
        <f>+'[1]Podklady QZ'!H333</f>
        <v>0</v>
      </c>
      <c r="I17" s="74">
        <f>+'[1]Podklady QZ'!I333</f>
        <v>0</v>
      </c>
      <c r="J17" s="130"/>
      <c r="K17" s="340"/>
      <c r="L17" s="130"/>
      <c r="M17" s="339"/>
    </row>
    <row r="18" spans="1:13" x14ac:dyDescent="0.2">
      <c r="A18" s="58" t="s">
        <v>39</v>
      </c>
      <c r="B18" s="226">
        <f>+'[1]Podklady QZ'!B334</f>
        <v>27.68</v>
      </c>
      <c r="C18" s="243">
        <f>+'[1]Podklady QZ'!C334</f>
        <v>5.237038424499048E-4</v>
      </c>
      <c r="D18" s="244">
        <f>+'[1]Podklady QZ'!D334</f>
        <v>18.95</v>
      </c>
      <c r="E18" s="243">
        <f>+'[1]Podklady QZ'!E334</f>
        <v>3.7796822988542332E-4</v>
      </c>
      <c r="F18" s="244">
        <f>+'[1]Podklady QZ'!F334</f>
        <v>34.68</v>
      </c>
      <c r="G18" s="74">
        <f>+'[1]Podklady QZ'!G334</f>
        <v>6.4350177784066015E-4</v>
      </c>
      <c r="H18" s="244">
        <f>+'[1]Podklady QZ'!H334</f>
        <v>81.31</v>
      </c>
      <c r="I18" s="74">
        <f>+'[1]Podklady QZ'!I334</f>
        <v>5.1828295883464136E-4</v>
      </c>
      <c r="J18" s="130"/>
      <c r="K18" s="340"/>
      <c r="L18" s="130"/>
      <c r="M18" s="339"/>
    </row>
    <row r="19" spans="1:13" x14ac:dyDescent="0.2">
      <c r="A19" s="58" t="s">
        <v>38</v>
      </c>
      <c r="B19" s="226">
        <f>+'[1]Podklady QZ'!B335</f>
        <v>0</v>
      </c>
      <c r="C19" s="243">
        <f>+'[1]Podklady QZ'!C335</f>
        <v>0</v>
      </c>
      <c r="D19" s="244">
        <f>+'[1]Podklady QZ'!D335</f>
        <v>0</v>
      </c>
      <c r="E19" s="243">
        <f>+'[1]Podklady QZ'!E335</f>
        <v>0</v>
      </c>
      <c r="F19" s="244">
        <f>+'[1]Podklady QZ'!F335</f>
        <v>0</v>
      </c>
      <c r="G19" s="74">
        <f>+'[1]Podklady QZ'!G335</f>
        <v>0</v>
      </c>
      <c r="H19" s="244">
        <f>+'[1]Podklady QZ'!H335</f>
        <v>0</v>
      </c>
      <c r="I19" s="74">
        <f>+'[1]Podklady QZ'!I335</f>
        <v>0</v>
      </c>
      <c r="J19" s="130"/>
      <c r="K19" s="340"/>
      <c r="L19" s="130"/>
      <c r="M19" s="339"/>
    </row>
    <row r="20" spans="1:13" x14ac:dyDescent="0.2">
      <c r="A20" s="58" t="s">
        <v>37</v>
      </c>
      <c r="B20" s="226">
        <f>+'[1]Podklady QZ'!B336</f>
        <v>0</v>
      </c>
      <c r="C20" s="243">
        <f>+'[1]Podklady QZ'!C336</f>
        <v>0</v>
      </c>
      <c r="D20" s="244">
        <f>+'[1]Podklady QZ'!D336</f>
        <v>0</v>
      </c>
      <c r="E20" s="243">
        <f>+'[1]Podklady QZ'!E336</f>
        <v>0</v>
      </c>
      <c r="F20" s="244">
        <f>+'[1]Podklady QZ'!F336</f>
        <v>0</v>
      </c>
      <c r="G20" s="74">
        <f>+'[1]Podklady QZ'!G336</f>
        <v>0</v>
      </c>
      <c r="H20" s="244">
        <f>+'[1]Podklady QZ'!H336</f>
        <v>0</v>
      </c>
      <c r="I20" s="74">
        <f>+'[1]Podklady QZ'!I336</f>
        <v>0</v>
      </c>
      <c r="J20" s="130"/>
      <c r="K20" s="340"/>
      <c r="L20" s="130"/>
      <c r="M20" s="339"/>
    </row>
    <row r="21" spans="1:13" x14ac:dyDescent="0.2">
      <c r="A21" s="58" t="s">
        <v>36</v>
      </c>
      <c r="B21" s="226">
        <f>+'[1]Podklady QZ'!B337</f>
        <v>4409.04</v>
      </c>
      <c r="C21" s="243">
        <f>+'[1]Podklady QZ'!C337</f>
        <v>1.5463820713478927E-2</v>
      </c>
      <c r="D21" s="244">
        <f>+'[1]Podklady QZ'!D337</f>
        <v>2289.19</v>
      </c>
      <c r="E21" s="243">
        <f>+'[1]Podklady QZ'!E337</f>
        <v>7.3032242401949686E-3</v>
      </c>
      <c r="F21" s="244">
        <f>+'[1]Podklady QZ'!F337</f>
        <v>10541.04</v>
      </c>
      <c r="G21" s="74">
        <f>+'[1]Podklady QZ'!G337</f>
        <v>4.5461403591638236E-2</v>
      </c>
      <c r="H21" s="244">
        <f>+'[1]Podklady QZ'!H337</f>
        <v>17239.27</v>
      </c>
      <c r="I21" s="74">
        <f>+'[1]Podklady QZ'!I337</f>
        <v>2.0759279210628555E-2</v>
      </c>
      <c r="J21" s="130"/>
      <c r="K21" s="340"/>
      <c r="L21" s="130"/>
      <c r="M21" s="339"/>
    </row>
    <row r="22" spans="1:13" x14ac:dyDescent="0.2">
      <c r="A22" s="58" t="s">
        <v>3</v>
      </c>
      <c r="B22" s="226">
        <f>+'[1]Podklady QZ'!B338</f>
        <v>0</v>
      </c>
      <c r="C22" s="243">
        <f>+'[1]Podklady QZ'!C338</f>
        <v>0</v>
      </c>
      <c r="D22" s="244">
        <f>+'[1]Podklady QZ'!D338</f>
        <v>0</v>
      </c>
      <c r="E22" s="243">
        <f>+'[1]Podklady QZ'!E338</f>
        <v>0</v>
      </c>
      <c r="F22" s="244">
        <f>+'[1]Podklady QZ'!F338</f>
        <v>0</v>
      </c>
      <c r="G22" s="74">
        <f>+'[1]Podklady QZ'!G338</f>
        <v>0</v>
      </c>
      <c r="H22" s="244">
        <f>+'[1]Podklady QZ'!H338</f>
        <v>0</v>
      </c>
      <c r="I22" s="74">
        <f>+'[1]Podklady QZ'!I338</f>
        <v>0</v>
      </c>
      <c r="J22" s="130"/>
      <c r="K22" s="340"/>
      <c r="L22" s="130"/>
      <c r="M22" s="339"/>
    </row>
    <row r="23" spans="1:13" x14ac:dyDescent="0.2">
      <c r="A23" s="58" t="s">
        <v>35</v>
      </c>
      <c r="B23" s="226">
        <f>+'[1]Podklady QZ'!B339</f>
        <v>0</v>
      </c>
      <c r="C23" s="243">
        <f>+'[1]Podklady QZ'!C339</f>
        <v>0</v>
      </c>
      <c r="D23" s="244">
        <f>+'[1]Podklady QZ'!D339</f>
        <v>0</v>
      </c>
      <c r="E23" s="243">
        <f>+'[1]Podklady QZ'!E339</f>
        <v>0</v>
      </c>
      <c r="F23" s="244">
        <f>+'[1]Podklady QZ'!F339</f>
        <v>0</v>
      </c>
      <c r="G23" s="74">
        <f>+'[1]Podklady QZ'!G339</f>
        <v>0</v>
      </c>
      <c r="H23" s="244">
        <f>+'[1]Podklady QZ'!H339</f>
        <v>0</v>
      </c>
      <c r="I23" s="74">
        <f>+'[1]Podklady QZ'!I339</f>
        <v>0</v>
      </c>
      <c r="J23" s="130"/>
      <c r="K23" s="340"/>
      <c r="L23" s="130"/>
      <c r="M23" s="339"/>
    </row>
    <row r="24" spans="1:13" x14ac:dyDescent="0.2">
      <c r="A24" s="228" t="s">
        <v>34</v>
      </c>
      <c r="B24" s="229">
        <f>+'[1]Podklady QZ'!B340</f>
        <v>18405.086812000001</v>
      </c>
      <c r="C24" s="230">
        <f>+'[1]Podklady QZ'!C340</f>
        <v>2.2463010880813605E-2</v>
      </c>
      <c r="D24" s="231">
        <f>+'[1]Podklady QZ'!D340</f>
        <v>27810.181360000002</v>
      </c>
      <c r="E24" s="230">
        <f>+'[1]Podklady QZ'!E340</f>
        <v>3.7365492763001579E-2</v>
      </c>
      <c r="F24" s="231">
        <f>+'[1]Podklady QZ'!F340</f>
        <v>20550.850451999999</v>
      </c>
      <c r="G24" s="230">
        <f>+'[1]Podklady QZ'!G340</f>
        <v>2.5009932298573997E-2</v>
      </c>
      <c r="H24" s="231">
        <f>+'[1]Podklady QZ'!H340</f>
        <v>66766.118623999995</v>
      </c>
      <c r="I24" s="230">
        <f>+'[1]Podklady QZ'!I340</f>
        <v>2.799027347680879E-2</v>
      </c>
      <c r="J24" s="130"/>
      <c r="K24" s="340"/>
      <c r="L24" s="130"/>
      <c r="M24" s="176"/>
    </row>
    <row r="25" spans="1:13" ht="13.5" customHeight="1" x14ac:dyDescent="0.2">
      <c r="A25" s="342" t="s">
        <v>212</v>
      </c>
      <c r="B25" s="214">
        <f>+'[1]Podklady QZ'!B341</f>
        <v>59057.640999999989</v>
      </c>
      <c r="C25" s="201">
        <f>+'[1]Podklady QZ'!C341</f>
        <v>2.7276208695048657E-2</v>
      </c>
      <c r="D25" s="64">
        <f>+'[1]Podklady QZ'!D341</f>
        <v>61547.572</v>
      </c>
      <c r="E25" s="201">
        <f>+'[1]Podklady QZ'!E341</f>
        <v>2.8240935732351521E-2</v>
      </c>
      <c r="F25" s="64">
        <f>+'[1]Podklady QZ'!F341</f>
        <v>83896.182000000001</v>
      </c>
      <c r="G25" s="201">
        <f>+'[1]Podklady QZ'!G341</f>
        <v>3.2701257599095923E-2</v>
      </c>
      <c r="H25" s="64">
        <f>+'[1]Podklady QZ'!H341</f>
        <v>204501.39499999999</v>
      </c>
      <c r="I25" s="201">
        <f>+'[1]Podklady QZ'!I341</f>
        <v>2.9594655213942216E-2</v>
      </c>
      <c r="J25" s="130"/>
      <c r="K25" s="130"/>
      <c r="L25" s="130"/>
      <c r="M25" s="130"/>
    </row>
    <row r="26" spans="1:13" ht="12.75" customHeight="1" x14ac:dyDescent="0.2">
      <c r="A26" s="58" t="s">
        <v>29</v>
      </c>
      <c r="B26" s="226">
        <f>+'[1]Podklady QZ'!B342</f>
        <v>2105.0500000000002</v>
      </c>
      <c r="C26" s="74">
        <f>+'[1]Podklady QZ'!C342</f>
        <v>1.8736705527270096E-3</v>
      </c>
      <c r="D26" s="34">
        <f>+'[1]Podklady QZ'!D342</f>
        <v>2152.44</v>
      </c>
      <c r="E26" s="74">
        <f>+'[1]Podklady QZ'!E342</f>
        <v>1.8868479653264595E-3</v>
      </c>
      <c r="F26" s="34">
        <f>+'[1]Podklady QZ'!F342</f>
        <v>3373.53</v>
      </c>
      <c r="G26" s="74">
        <f>+'[1]Podklady QZ'!G342</f>
        <v>3.0746336609305193E-3</v>
      </c>
      <c r="H26" s="34">
        <f>+'[1]Podklady QZ'!H342</f>
        <v>7631.02</v>
      </c>
      <c r="I26" s="74">
        <f>+'[1]Podklady QZ'!I342</f>
        <v>2.2701483017955903E-3</v>
      </c>
      <c r="J26" s="130"/>
      <c r="K26" s="130"/>
      <c r="L26" s="130"/>
      <c r="M26" s="130"/>
    </row>
    <row r="27" spans="1:13" ht="12.75" customHeight="1" x14ac:dyDescent="0.2">
      <c r="A27" s="58" t="s">
        <v>0</v>
      </c>
      <c r="B27" s="226">
        <f>+'[1]Podklady QZ'!B343</f>
        <v>6254.34</v>
      </c>
      <c r="C27" s="243">
        <f>+'[1]Podklady QZ'!C343</f>
        <v>9.6046747130033805E-2</v>
      </c>
      <c r="D27" s="244">
        <f>+'[1]Podklady QZ'!D343</f>
        <v>11341.97</v>
      </c>
      <c r="E27" s="243">
        <f>+'[1]Podklady QZ'!E343</f>
        <v>0.10285265989225977</v>
      </c>
      <c r="F27" s="244">
        <f>+'[1]Podklady QZ'!F343</f>
        <v>6953.31</v>
      </c>
      <c r="G27" s="74">
        <f>+'[1]Podklady QZ'!G343</f>
        <v>8.4490501670274679E-2</v>
      </c>
      <c r="H27" s="244">
        <f>+'[1]Podklady QZ'!H343</f>
        <v>24549.62</v>
      </c>
      <c r="I27" s="74">
        <f>+'[1]Podklady QZ'!I343</f>
        <v>9.5268564649713131E-2</v>
      </c>
      <c r="J27" s="130"/>
      <c r="K27" s="130"/>
      <c r="L27" s="130"/>
      <c r="M27" s="130"/>
    </row>
    <row r="28" spans="1:13" ht="12.75" customHeight="1" x14ac:dyDescent="0.2">
      <c r="A28" s="58" t="s">
        <v>1</v>
      </c>
      <c r="B28" s="226">
        <f>+'[1]Podklady QZ'!B344</f>
        <v>327.03499999999997</v>
      </c>
      <c r="C28" s="243">
        <f>+'[1]Podklady QZ'!C344</f>
        <v>5.1455588902830932E-2</v>
      </c>
      <c r="D28" s="244">
        <f>+'[1]Podklady QZ'!D344</f>
        <v>320.82299999999998</v>
      </c>
      <c r="E28" s="243">
        <f>+'[1]Podklady QZ'!E344</f>
        <v>4.1406464366019295E-2</v>
      </c>
      <c r="F28" s="244">
        <f>+'[1]Podklady QZ'!F344</f>
        <v>607.30700000000002</v>
      </c>
      <c r="G28" s="74">
        <f>+'[1]Podklady QZ'!G344</f>
        <v>6.1158947179943413E-2</v>
      </c>
      <c r="H28" s="244">
        <f>+'[1]Podklady QZ'!H344</f>
        <v>1255.165</v>
      </c>
      <c r="I28" s="74">
        <f>+'[1]Podklady QZ'!I344</f>
        <v>5.2225011027182522E-2</v>
      </c>
      <c r="J28" s="130"/>
      <c r="K28" s="130"/>
      <c r="L28" s="130"/>
      <c r="M28" s="130"/>
    </row>
    <row r="29" spans="1:13" ht="12.75" customHeight="1" x14ac:dyDescent="0.2">
      <c r="A29" s="58" t="s">
        <v>2</v>
      </c>
      <c r="B29" s="226">
        <f>+'[1]Podklady QZ'!B345</f>
        <v>267</v>
      </c>
      <c r="C29" s="243">
        <f>+'[1]Podklady QZ'!C345</f>
        <v>3.2837988066896515E-2</v>
      </c>
      <c r="D29" s="244">
        <f>+'[1]Podklady QZ'!D345</f>
        <v>356.22</v>
      </c>
      <c r="E29" s="243">
        <f>+'[1]Podklady QZ'!E345</f>
        <v>1.9100450395719597E-2</v>
      </c>
      <c r="F29" s="244">
        <f>+'[1]Podklady QZ'!F345</f>
        <v>548.65</v>
      </c>
      <c r="G29" s="74">
        <f>+'[1]Podklady QZ'!G345</f>
        <v>4.5745787660502135E-2</v>
      </c>
      <c r="H29" s="244">
        <f>+'[1]Podklady QZ'!H345</f>
        <v>1171.8699999999999</v>
      </c>
      <c r="I29" s="74">
        <f>+'[1]Podklady QZ'!I345</f>
        <v>3.0223007351066252E-2</v>
      </c>
      <c r="J29" s="130"/>
      <c r="K29" s="130"/>
      <c r="L29" s="130"/>
    </row>
    <row r="30" spans="1:13" x14ac:dyDescent="0.2">
      <c r="A30" s="58" t="s">
        <v>6</v>
      </c>
      <c r="B30" s="226">
        <f>+'[1]Podklady QZ'!B346</f>
        <v>394.06</v>
      </c>
      <c r="C30" s="243">
        <f>+'[1]Podklady QZ'!C346</f>
        <v>4.6518342966712437E-2</v>
      </c>
      <c r="D30" s="244">
        <f>+'[1]Podklady QZ'!D346</f>
        <v>387.32</v>
      </c>
      <c r="E30" s="243">
        <f>+'[1]Podklady QZ'!E346</f>
        <v>4.6503418839335557E-2</v>
      </c>
      <c r="F30" s="244">
        <f>+'[1]Podklady QZ'!F346</f>
        <v>558.61</v>
      </c>
      <c r="G30" s="74">
        <f>+'[1]Podklady QZ'!G346</f>
        <v>5.1328767366220711E-2</v>
      </c>
      <c r="H30" s="244">
        <f>+'[1]Podklady QZ'!H346</f>
        <v>1339.99</v>
      </c>
      <c r="I30" s="74">
        <f>+'[1]Podklady QZ'!I346</f>
        <v>4.8404975519542787E-2</v>
      </c>
      <c r="J30" s="130"/>
      <c r="K30" s="130"/>
      <c r="L30" s="130"/>
    </row>
    <row r="31" spans="1:13" x14ac:dyDescent="0.2">
      <c r="A31" s="58" t="s">
        <v>28</v>
      </c>
      <c r="B31" s="226">
        <f>+'[1]Podklady QZ'!B347</f>
        <v>28281.065999999995</v>
      </c>
      <c r="C31" s="243">
        <f>+'[1]Podklady QZ'!C347</f>
        <v>4.5617799418912107E-2</v>
      </c>
      <c r="D31" s="244">
        <f>+'[1]Podklady QZ'!D347</f>
        <v>27084.248000000003</v>
      </c>
      <c r="E31" s="243">
        <f>+'[1]Podklady QZ'!E347</f>
        <v>4.715054897514831E-2</v>
      </c>
      <c r="F31" s="244">
        <f>+'[1]Podklady QZ'!F347</f>
        <v>41262.433999999994</v>
      </c>
      <c r="G31" s="74">
        <f>+'[1]Podklady QZ'!G347</f>
        <v>4.7960295996879704E-2</v>
      </c>
      <c r="H31" s="244">
        <f>+'[1]Podklady QZ'!H347</f>
        <v>96627.747999999992</v>
      </c>
      <c r="I31" s="74">
        <f>+'[1]Podklady QZ'!I347</f>
        <v>4.7027137611794535E-2</v>
      </c>
      <c r="J31" s="130"/>
      <c r="K31" s="130"/>
      <c r="L31" s="130"/>
    </row>
    <row r="32" spans="1:13" x14ac:dyDescent="0.2">
      <c r="A32" s="58" t="s">
        <v>5</v>
      </c>
      <c r="B32" s="226">
        <f>+'[1]Podklady QZ'!B348</f>
        <v>17362.78</v>
      </c>
      <c r="C32" s="243">
        <f>+'[1]Podklady QZ'!C348</f>
        <v>5.5943026253199843E-2</v>
      </c>
      <c r="D32" s="244">
        <f>+'[1]Podklady QZ'!D348</f>
        <v>15841.311000000002</v>
      </c>
      <c r="E32" s="243">
        <f>+'[1]Podklady QZ'!E348</f>
        <v>5.3349017230104427E-2</v>
      </c>
      <c r="F32" s="244">
        <f>+'[1]Podklady QZ'!F348</f>
        <v>24502.601000000002</v>
      </c>
      <c r="G32" s="74">
        <f>+'[1]Podklady QZ'!G348</f>
        <v>5.4364574145170201E-2</v>
      </c>
      <c r="H32" s="244">
        <f>+'[1]Podklady QZ'!H348</f>
        <v>57706.692000000003</v>
      </c>
      <c r="I32" s="74">
        <f>+'[1]Podklady QZ'!I348</f>
        <v>5.4542587537962518E-2</v>
      </c>
      <c r="J32" s="130"/>
      <c r="K32" s="130"/>
      <c r="L32" s="130"/>
    </row>
    <row r="33" spans="1:12" ht="12.75" thickBot="1" x14ac:dyDescent="0.25">
      <c r="A33" s="59" t="s">
        <v>3</v>
      </c>
      <c r="B33" s="227">
        <f>+'[1]Podklady QZ'!B349</f>
        <v>4066.3100000000004</v>
      </c>
      <c r="C33" s="75">
        <f>+'[1]Podklady QZ'!C349</f>
        <v>0.17464676240496629</v>
      </c>
      <c r="D33" s="44">
        <f>+'[1]Podklady QZ'!D349</f>
        <v>4063.24</v>
      </c>
      <c r="E33" s="75">
        <f>+'[1]Podklady QZ'!E349</f>
        <v>0.18256754150728713</v>
      </c>
      <c r="F33" s="44">
        <f>+'[1]Podklady QZ'!F349</f>
        <v>6089.74</v>
      </c>
      <c r="G33" s="75">
        <f>+'[1]Podklady QZ'!G349</f>
        <v>0.14443616898700198</v>
      </c>
      <c r="H33" s="44">
        <f>+'[1]Podklady QZ'!H349</f>
        <v>14219.29</v>
      </c>
      <c r="I33" s="75">
        <f>+'[1]Podklady QZ'!I349</f>
        <v>0.1621331724843304</v>
      </c>
      <c r="J33" s="130"/>
      <c r="K33" s="130"/>
      <c r="L33" s="130"/>
    </row>
    <row r="34" spans="1:12" ht="15" customHeight="1" x14ac:dyDescent="0.2">
      <c r="A34" s="436" t="s">
        <v>268</v>
      </c>
      <c r="B34" s="436"/>
      <c r="C34" s="436"/>
      <c r="D34" s="436"/>
      <c r="E34" s="344"/>
      <c r="F34" s="14"/>
      <c r="H34" s="13"/>
      <c r="I34" s="4" t="s">
        <v>87</v>
      </c>
    </row>
    <row r="35" spans="1:12" x14ac:dyDescent="0.2">
      <c r="A35" s="437"/>
      <c r="B35" s="437"/>
      <c r="C35" s="437"/>
      <c r="D35" s="437"/>
    </row>
    <row r="36" spans="1:12" x14ac:dyDescent="0.2">
      <c r="B36" s="130"/>
      <c r="D36" s="130"/>
      <c r="F36" s="130"/>
      <c r="G36" s="187" t="s">
        <v>192</v>
      </c>
      <c r="H36" s="232">
        <f>+'[1]Podklady QZ'!L318</f>
        <v>5.2535905590816244E-2</v>
      </c>
    </row>
    <row r="37" spans="1:12" x14ac:dyDescent="0.2">
      <c r="B37" s="130"/>
      <c r="C37" s="130"/>
      <c r="D37" s="130"/>
      <c r="E37" s="130"/>
      <c r="F37" s="130"/>
      <c r="G37" s="187" t="s">
        <v>190</v>
      </c>
      <c r="H37" s="232">
        <f>+'[1]Podklady QZ'!L319</f>
        <v>0.12051984697850156</v>
      </c>
    </row>
    <row r="38" spans="1:12" x14ac:dyDescent="0.2">
      <c r="B38" s="130"/>
      <c r="C38" s="130"/>
      <c r="D38" s="130"/>
      <c r="E38" s="130"/>
      <c r="F38" s="130"/>
      <c r="G38" s="187" t="s">
        <v>191</v>
      </c>
      <c r="H38" s="232">
        <f>+'[1]Podklady QZ'!L320</f>
        <v>3.8487867665829678E-2</v>
      </c>
    </row>
    <row r="39" spans="1:12" x14ac:dyDescent="0.2">
      <c r="B39" s="240"/>
      <c r="C39" s="157"/>
      <c r="D39" s="240"/>
      <c r="E39" s="157"/>
      <c r="F39" s="240"/>
    </row>
    <row r="40" spans="1:12" x14ac:dyDescent="0.2">
      <c r="B40" s="130"/>
      <c r="D40" s="130"/>
      <c r="F40" s="130"/>
    </row>
  </sheetData>
  <mergeCells count="5">
    <mergeCell ref="B4:C4"/>
    <mergeCell ref="D4:E4"/>
    <mergeCell ref="F4:G4"/>
    <mergeCell ref="H4:I4"/>
    <mergeCell ref="A34:D35"/>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{C3D3471E-F6AA-4CF5-9DCA-7604B368EF88}</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{305CDDC4-4292-40F3-9931-CCF1DD7C5172}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C3D3471E-F6AA-4CF5-9DCA-7604B368EF88}">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305CDDC4-4292-40F3-9931-CCF1DD7C5172}">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A2" sqref="A2"/>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234</v>
      </c>
      <c r="I1" s="113" t="str">
        <f>Obsah!$A$1</f>
        <v>III. čtvrtletí 2018</v>
      </c>
    </row>
    <row r="2" spans="1:15" ht="18.75" x14ac:dyDescent="0.3">
      <c r="A2" s="167"/>
      <c r="B2" s="181" t="str">
        <f>+B4</f>
        <v>Červenec</v>
      </c>
      <c r="C2" s="181" t="str">
        <f>+D4</f>
        <v>Srpen</v>
      </c>
      <c r="D2" s="181" t="str">
        <f>+F4</f>
        <v>Září</v>
      </c>
      <c r="I2" s="335"/>
    </row>
    <row r="3" spans="1:15" ht="7.5" customHeight="1" x14ac:dyDescent="0.2"/>
    <row r="4" spans="1:15" x14ac:dyDescent="0.2">
      <c r="A4" s="26"/>
      <c r="B4" s="417" t="str">
        <f>'[1]Podklady QZ'!B250:C250</f>
        <v>Červenec</v>
      </c>
      <c r="C4" s="419"/>
      <c r="D4" s="417" t="str">
        <f>'[1]Podklady QZ'!D250:E250</f>
        <v>Srpen</v>
      </c>
      <c r="E4" s="419"/>
      <c r="F4" s="417" t="str">
        <f>'[1]Podklady QZ'!F250:G250</f>
        <v>Září</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QZ'!B672</f>
        <v>6295.1259999999975</v>
      </c>
      <c r="C6" s="202">
        <f>+'[1]Podklady QZ'!C672</f>
        <v>0.10507088566816485</v>
      </c>
      <c r="D6" s="203">
        <f>+'[1]Podklady QZ'!D672</f>
        <v>6295.1259999999975</v>
      </c>
      <c r="E6" s="202">
        <f>+'[1]Podklady QZ'!E672</f>
        <v>0.10505725752091642</v>
      </c>
      <c r="F6" s="203">
        <f>+'[1]Podklady QZ'!F672</f>
        <v>6273.0969999999979</v>
      </c>
      <c r="G6" s="202">
        <f>+'[1]Podklady QZ'!G672</f>
        <v>0.10484589375267273</v>
      </c>
      <c r="H6" s="203">
        <f>+'[1]Podklady QZ'!H672</f>
        <v>6273.0969999999979</v>
      </c>
      <c r="I6" s="202">
        <f>+'[1]Podklady QZ'!I672</f>
        <v>0.10484589375267273</v>
      </c>
      <c r="J6" s="337"/>
      <c r="K6" s="338"/>
      <c r="L6" s="337"/>
      <c r="M6" s="338"/>
      <c r="N6" s="2"/>
    </row>
    <row r="7" spans="1:15" x14ac:dyDescent="0.2">
      <c r="A7" s="342" t="s">
        <v>106</v>
      </c>
      <c r="B7" s="225">
        <f>+'[1]Podklady QZ'!B673</f>
        <v>158097.91640662597</v>
      </c>
      <c r="C7" s="202">
        <f>+'[1]Podklady QZ'!C673</f>
        <v>2.0059870354524285E-2</v>
      </c>
      <c r="D7" s="203">
        <f>+'[1]Podklady QZ'!D673</f>
        <v>142336.31196789921</v>
      </c>
      <c r="E7" s="202">
        <f>+'[1]Podklady QZ'!E673</f>
        <v>1.8448278314397201E-2</v>
      </c>
      <c r="F7" s="203">
        <f>+'[1]Podklady QZ'!F673</f>
        <v>176609.59532459662</v>
      </c>
      <c r="G7" s="202">
        <f>+'[1]Podklady QZ'!G673</f>
        <v>2.0427016067823947E-2</v>
      </c>
      <c r="H7" s="203">
        <f>+'[1]Podklady QZ'!H673</f>
        <v>477043.82369912183</v>
      </c>
      <c r="I7" s="202">
        <f>+'[1]Podklady QZ'!I673</f>
        <v>1.9677905773293355E-2</v>
      </c>
      <c r="J7" s="337"/>
      <c r="K7" s="337"/>
      <c r="L7" s="337"/>
      <c r="M7" s="338"/>
      <c r="N7" s="2"/>
    </row>
    <row r="8" spans="1:15" x14ac:dyDescent="0.2">
      <c r="A8" s="342" t="s">
        <v>194</v>
      </c>
      <c r="B8" s="214">
        <f>+'[1]Podklady QZ'!B674</f>
        <v>36477.64</v>
      </c>
      <c r="C8" s="201">
        <f>+'[1]Podklady QZ'!C674</f>
        <v>1.2179031658478603E-2</v>
      </c>
      <c r="D8" s="64">
        <f>+'[1]Podklady QZ'!D674</f>
        <v>32897.807000000001</v>
      </c>
      <c r="E8" s="201">
        <f>+'[1]Podklady QZ'!E674</f>
        <v>1.1180769861512303E-2</v>
      </c>
      <c r="F8" s="64">
        <f>+'[1]Podklady QZ'!F674</f>
        <v>46268.46</v>
      </c>
      <c r="G8" s="201">
        <f>+'[1]Podklady QZ'!G674</f>
        <v>1.2774473166287197E-2</v>
      </c>
      <c r="H8" s="64">
        <f>+'[1]Podklady QZ'!H674</f>
        <v>115643.90700000001</v>
      </c>
      <c r="I8" s="201">
        <f>+'[1]Podklady QZ'!I674</f>
        <v>1.2097375627499294E-2</v>
      </c>
      <c r="J8" s="130"/>
      <c r="K8" s="130"/>
      <c r="L8" s="130"/>
      <c r="M8" s="339"/>
      <c r="N8" s="176"/>
      <c r="O8" s="176"/>
    </row>
    <row r="9" spans="1:15" x14ac:dyDescent="0.2">
      <c r="A9" s="58" t="s">
        <v>44</v>
      </c>
      <c r="B9" s="226">
        <f>+'[1]Podklady QZ'!B675</f>
        <v>8884</v>
      </c>
      <c r="C9" s="74">
        <f>+'[1]Podklady QZ'!C675</f>
        <v>3.8772274107391348E-2</v>
      </c>
      <c r="D9" s="34">
        <f>+'[1]Podklady QZ'!D675</f>
        <v>7357</v>
      </c>
      <c r="E9" s="74">
        <f>+'[1]Podklady QZ'!E675</f>
        <v>3.4640158462363062E-2</v>
      </c>
      <c r="F9" s="34">
        <f>+'[1]Podklady QZ'!F675</f>
        <v>10959.4</v>
      </c>
      <c r="G9" s="74">
        <f>+'[1]Podklady QZ'!G675</f>
        <v>3.5245818810615087E-2</v>
      </c>
      <c r="H9" s="34">
        <f>+'[1]Podklady QZ'!H675</f>
        <v>27200.400000000001</v>
      </c>
      <c r="I9" s="74">
        <f>+'[1]Podklady QZ'!I675</f>
        <v>3.614871852637333E-2</v>
      </c>
      <c r="J9" s="130"/>
      <c r="K9" s="340"/>
      <c r="L9" s="130"/>
      <c r="M9" s="339"/>
    </row>
    <row r="10" spans="1:15" x14ac:dyDescent="0.2">
      <c r="A10" s="58" t="s">
        <v>43</v>
      </c>
      <c r="B10" s="226">
        <f>+'[1]Podklady QZ'!B676</f>
        <v>3725.5460000000003</v>
      </c>
      <c r="C10" s="243">
        <f>+'[1]Podklady QZ'!C676</f>
        <v>0.14312754429551672</v>
      </c>
      <c r="D10" s="244">
        <f>+'[1]Podklady QZ'!D676</f>
        <v>3110.8020000000001</v>
      </c>
      <c r="E10" s="243">
        <f>+'[1]Podklady QZ'!E676</f>
        <v>0.13559224368231126</v>
      </c>
      <c r="F10" s="244">
        <f>+'[1]Podklady QZ'!F676</f>
        <v>3481.7650000000003</v>
      </c>
      <c r="G10" s="74">
        <f>+'[1]Podklady QZ'!G676</f>
        <v>0.11249461398108414</v>
      </c>
      <c r="H10" s="244">
        <f>+'[1]Podklady QZ'!H676</f>
        <v>10318.113000000001</v>
      </c>
      <c r="I10" s="74">
        <f>+'[1]Podklady QZ'!I676</f>
        <v>0.12910166209124865</v>
      </c>
      <c r="J10" s="130"/>
      <c r="K10" s="340"/>
      <c r="L10" s="130"/>
      <c r="M10" s="339"/>
    </row>
    <row r="11" spans="1:15" x14ac:dyDescent="0.2">
      <c r="A11" s="58" t="s">
        <v>42</v>
      </c>
      <c r="B11" s="226">
        <f>+'[1]Podklady QZ'!B677</f>
        <v>0</v>
      </c>
      <c r="C11" s="243">
        <f>+'[1]Podklady QZ'!C677</f>
        <v>0</v>
      </c>
      <c r="D11" s="244">
        <f>+'[1]Podklady QZ'!D677</f>
        <v>0</v>
      </c>
      <c r="E11" s="243">
        <f>+'[1]Podklady QZ'!E677</f>
        <v>0</v>
      </c>
      <c r="F11" s="244">
        <f>+'[1]Podklady QZ'!F677</f>
        <v>0</v>
      </c>
      <c r="G11" s="74">
        <f>+'[1]Podklady QZ'!G677</f>
        <v>0</v>
      </c>
      <c r="H11" s="244">
        <f>+'[1]Podklady QZ'!H677</f>
        <v>0</v>
      </c>
      <c r="I11" s="74">
        <f>+'[1]Podklady QZ'!I677</f>
        <v>0</v>
      </c>
      <c r="J11" s="130"/>
      <c r="K11" s="340"/>
      <c r="L11" s="130"/>
      <c r="M11" s="339"/>
    </row>
    <row r="12" spans="1:15" x14ac:dyDescent="0.2">
      <c r="A12" s="58" t="s">
        <v>70</v>
      </c>
      <c r="B12" s="226">
        <f>+'[1]Podklady QZ'!B678</f>
        <v>1</v>
      </c>
      <c r="C12" s="243">
        <f>+'[1]Podklady QZ'!C678</f>
        <v>1.1657131133399545E-3</v>
      </c>
      <c r="D12" s="244">
        <f>+'[1]Podklady QZ'!D678</f>
        <v>4</v>
      </c>
      <c r="E12" s="243">
        <f>+'[1]Podklady QZ'!E678</f>
        <v>1.9735475553419738E-3</v>
      </c>
      <c r="F12" s="244">
        <f>+'[1]Podklady QZ'!F678</f>
        <v>9</v>
      </c>
      <c r="G12" s="74">
        <f>+'[1]Podklady QZ'!G678</f>
        <v>8.9318765773445923E-3</v>
      </c>
      <c r="H12" s="244">
        <f>+'[1]Podklady QZ'!H678</f>
        <v>14</v>
      </c>
      <c r="I12" s="74">
        <f>+'[1]Podklady QZ'!I678</f>
        <v>3.59686538320233E-3</v>
      </c>
      <c r="J12" s="130"/>
      <c r="K12" s="340"/>
      <c r="L12" s="130"/>
      <c r="M12" s="339"/>
    </row>
    <row r="13" spans="1:15" x14ac:dyDescent="0.2">
      <c r="A13" s="58" t="s">
        <v>71</v>
      </c>
      <c r="B13" s="226">
        <f>+'[1]Podklady QZ'!B679</f>
        <v>0</v>
      </c>
      <c r="C13" s="243">
        <f>+'[1]Podklady QZ'!C679</f>
        <v>0</v>
      </c>
      <c r="D13" s="244">
        <f>+'[1]Podklady QZ'!D679</f>
        <v>0</v>
      </c>
      <c r="E13" s="243">
        <f>+'[1]Podklady QZ'!E679</f>
        <v>0</v>
      </c>
      <c r="F13" s="244">
        <f>+'[1]Podklady QZ'!F679</f>
        <v>0</v>
      </c>
      <c r="G13" s="74">
        <f>+'[1]Podklady QZ'!G679</f>
        <v>0</v>
      </c>
      <c r="H13" s="244">
        <f>+'[1]Podklady QZ'!H679</f>
        <v>0</v>
      </c>
      <c r="I13" s="74">
        <f>+'[1]Podklady QZ'!I679</f>
        <v>0</v>
      </c>
      <c r="J13" s="130"/>
      <c r="K13" s="340"/>
      <c r="L13" s="130"/>
      <c r="M13" s="339"/>
    </row>
    <row r="14" spans="1:15" x14ac:dyDescent="0.2">
      <c r="A14" s="58" t="s">
        <v>72</v>
      </c>
      <c r="B14" s="226">
        <f>+'[1]Podklady QZ'!B680</f>
        <v>21.8</v>
      </c>
      <c r="C14" s="243">
        <f>+'[1]Podklady QZ'!C680</f>
        <v>0.30227398779811426</v>
      </c>
      <c r="D14" s="244">
        <f>+'[1]Podklady QZ'!D680</f>
        <v>23.5</v>
      </c>
      <c r="E14" s="243">
        <f>+'[1]Podklady QZ'!E680</f>
        <v>0.33619456366237477</v>
      </c>
      <c r="F14" s="244">
        <f>+'[1]Podklady QZ'!F680</f>
        <v>17.7</v>
      </c>
      <c r="G14" s="74">
        <f>+'[1]Podklady QZ'!G680</f>
        <v>0.38739330269205519</v>
      </c>
      <c r="H14" s="244">
        <f>+'[1]Podklady QZ'!H680</f>
        <v>63</v>
      </c>
      <c r="I14" s="74">
        <f>+'[1]Podklady QZ'!I680</f>
        <v>0.33562410100687229</v>
      </c>
      <c r="J14" s="130"/>
      <c r="K14" s="340"/>
      <c r="L14" s="130"/>
      <c r="M14" s="339"/>
    </row>
    <row r="15" spans="1:15" x14ac:dyDescent="0.2">
      <c r="A15" s="58" t="s">
        <v>41</v>
      </c>
      <c r="B15" s="226">
        <f>+'[1]Podklady QZ'!B681</f>
        <v>468</v>
      </c>
      <c r="C15" s="243">
        <f>+'[1]Podklady QZ'!C681</f>
        <v>4.2069649033107948E-4</v>
      </c>
      <c r="D15" s="244">
        <f>+'[1]Podklady QZ'!D681</f>
        <v>447</v>
      </c>
      <c r="E15" s="243">
        <f>+'[1]Podklady QZ'!E681</f>
        <v>3.8651326150735776E-4</v>
      </c>
      <c r="F15" s="244">
        <f>+'[1]Podklady QZ'!F681</f>
        <v>4577.1980000000003</v>
      </c>
      <c r="G15" s="74">
        <f>+'[1]Podklady QZ'!G681</f>
        <v>2.7677847253203759E-3</v>
      </c>
      <c r="H15" s="244">
        <f>+'[1]Podklady QZ'!H681</f>
        <v>5492.1980000000003</v>
      </c>
      <c r="I15" s="74">
        <f>+'[1]Podklady QZ'!I681</f>
        <v>1.400115532746478E-3</v>
      </c>
      <c r="J15" s="130"/>
      <c r="K15" s="340"/>
      <c r="L15" s="130"/>
      <c r="M15" s="339"/>
    </row>
    <row r="16" spans="1:15" x14ac:dyDescent="0.2">
      <c r="A16" s="58" t="s">
        <v>84</v>
      </c>
      <c r="B16" s="226">
        <f>+'[1]Podklady QZ'!B682</f>
        <v>1314.19</v>
      </c>
      <c r="C16" s="243">
        <f>+'[1]Podklady QZ'!C682</f>
        <v>0.20970302748882622</v>
      </c>
      <c r="D16" s="244">
        <f>+'[1]Podklady QZ'!D682</f>
        <v>1311.48</v>
      </c>
      <c r="E16" s="243">
        <f>+'[1]Podklady QZ'!E682</f>
        <v>0.20917346909480655</v>
      </c>
      <c r="F16" s="244">
        <f>+'[1]Podklady QZ'!F682</f>
        <v>1577.3</v>
      </c>
      <c r="G16" s="74">
        <f>+'[1]Podklady QZ'!G682</f>
        <v>0.1884254475298503</v>
      </c>
      <c r="H16" s="244">
        <f>+'[1]Podklady QZ'!H682</f>
        <v>4202.97</v>
      </c>
      <c r="I16" s="74">
        <f>+'[1]Podklady QZ'!I682</f>
        <v>0.20102517352475266</v>
      </c>
      <c r="J16" s="130"/>
      <c r="K16" s="340"/>
      <c r="L16" s="130"/>
      <c r="M16" s="339"/>
    </row>
    <row r="17" spans="1:13" x14ac:dyDescent="0.2">
      <c r="A17" s="58" t="s">
        <v>40</v>
      </c>
      <c r="B17" s="226">
        <f>+'[1]Podklady QZ'!B683</f>
        <v>0</v>
      </c>
      <c r="C17" s="243">
        <f>+'[1]Podklady QZ'!C683</f>
        <v>0</v>
      </c>
      <c r="D17" s="244">
        <f>+'[1]Podklady QZ'!D683</f>
        <v>0</v>
      </c>
      <c r="E17" s="243">
        <f>+'[1]Podklady QZ'!E683</f>
        <v>0</v>
      </c>
      <c r="F17" s="244">
        <f>+'[1]Podklady QZ'!F683</f>
        <v>0</v>
      </c>
      <c r="G17" s="74">
        <f>+'[1]Podklady QZ'!G683</f>
        <v>0</v>
      </c>
      <c r="H17" s="244">
        <f>+'[1]Podklady QZ'!H683</f>
        <v>0</v>
      </c>
      <c r="I17" s="74">
        <f>+'[1]Podklady QZ'!I683</f>
        <v>0</v>
      </c>
      <c r="J17" s="130"/>
      <c r="K17" s="340"/>
      <c r="L17" s="130"/>
      <c r="M17" s="339"/>
    </row>
    <row r="18" spans="1:13" x14ac:dyDescent="0.2">
      <c r="A18" s="58" t="s">
        <v>39</v>
      </c>
      <c r="B18" s="226">
        <f>+'[1]Podklady QZ'!B684</f>
        <v>1473.6289999999999</v>
      </c>
      <c r="C18" s="243">
        <f>+'[1]Podklady QZ'!C684</f>
        <v>2.7880967111474378E-2</v>
      </c>
      <c r="D18" s="244">
        <f>+'[1]Podklady QZ'!D684</f>
        <v>2122.819</v>
      </c>
      <c r="E18" s="243">
        <f>+'[1]Podklady QZ'!E684</f>
        <v>4.2340798933886245E-2</v>
      </c>
      <c r="F18" s="244">
        <f>+'[1]Podklady QZ'!F684</f>
        <v>2075.0050000000001</v>
      </c>
      <c r="G18" s="74">
        <f>+'[1]Podklady QZ'!G684</f>
        <v>3.8502578042914036E-2</v>
      </c>
      <c r="H18" s="244">
        <f>+'[1]Podklady QZ'!H684</f>
        <v>5671.4529999999995</v>
      </c>
      <c r="I18" s="74">
        <f>+'[1]Podklady QZ'!I684</f>
        <v>3.6150749498605368E-2</v>
      </c>
      <c r="J18" s="130"/>
      <c r="K18" s="340"/>
      <c r="L18" s="130"/>
      <c r="M18" s="339"/>
    </row>
    <row r="19" spans="1:13" x14ac:dyDescent="0.2">
      <c r="A19" s="58" t="s">
        <v>38</v>
      </c>
      <c r="B19" s="226">
        <f>+'[1]Podklady QZ'!B685</f>
        <v>0</v>
      </c>
      <c r="C19" s="243">
        <f>+'[1]Podklady QZ'!C685</f>
        <v>0</v>
      </c>
      <c r="D19" s="244">
        <f>+'[1]Podklady QZ'!D685</f>
        <v>0</v>
      </c>
      <c r="E19" s="243">
        <f>+'[1]Podklady QZ'!E685</f>
        <v>0</v>
      </c>
      <c r="F19" s="244">
        <f>+'[1]Podklady QZ'!F685</f>
        <v>0</v>
      </c>
      <c r="G19" s="74">
        <f>+'[1]Podklady QZ'!G685</f>
        <v>0</v>
      </c>
      <c r="H19" s="244">
        <f>+'[1]Podklady QZ'!H685</f>
        <v>0</v>
      </c>
      <c r="I19" s="74">
        <f>+'[1]Podklady QZ'!I685</f>
        <v>0</v>
      </c>
      <c r="J19" s="130"/>
      <c r="K19" s="340"/>
      <c r="L19" s="130"/>
      <c r="M19" s="339"/>
    </row>
    <row r="20" spans="1:13" x14ac:dyDescent="0.2">
      <c r="A20" s="58" t="s">
        <v>37</v>
      </c>
      <c r="B20" s="226">
        <f>+'[1]Podklady QZ'!B686</f>
        <v>145</v>
      </c>
      <c r="C20" s="243">
        <f>+'[1]Podklady QZ'!C686</f>
        <v>6.7729793995394095E-4</v>
      </c>
      <c r="D20" s="244">
        <f>+'[1]Podklady QZ'!D686</f>
        <v>122</v>
      </c>
      <c r="E20" s="243">
        <f>+'[1]Podklady QZ'!E686</f>
        <v>5.9577148454157834E-4</v>
      </c>
      <c r="F20" s="244">
        <f>+'[1]Podklady QZ'!F686</f>
        <v>132</v>
      </c>
      <c r="G20" s="74">
        <f>+'[1]Podklady QZ'!G686</f>
        <v>7.0975453456660783E-4</v>
      </c>
      <c r="H20" s="244">
        <f>+'[1]Podklady QZ'!H686</f>
        <v>399</v>
      </c>
      <c r="I20" s="74">
        <f>+'[1]Podklady QZ'!I686</f>
        <v>6.5967610379460875E-4</v>
      </c>
      <c r="J20" s="130"/>
      <c r="K20" s="340"/>
      <c r="L20" s="130"/>
      <c r="M20" s="339"/>
    </row>
    <row r="21" spans="1:13" x14ac:dyDescent="0.2">
      <c r="A21" s="58" t="s">
        <v>36</v>
      </c>
      <c r="B21" s="226">
        <f>+'[1]Podklady QZ'!B687</f>
        <v>0</v>
      </c>
      <c r="C21" s="243">
        <f>+'[1]Podklady QZ'!C687</f>
        <v>0</v>
      </c>
      <c r="D21" s="244">
        <f>+'[1]Podklady QZ'!D687</f>
        <v>0</v>
      </c>
      <c r="E21" s="243">
        <f>+'[1]Podklady QZ'!E687</f>
        <v>0</v>
      </c>
      <c r="F21" s="244">
        <f>+'[1]Podklady QZ'!F687</f>
        <v>0</v>
      </c>
      <c r="G21" s="74">
        <f>+'[1]Podklady QZ'!G687</f>
        <v>0</v>
      </c>
      <c r="H21" s="244">
        <f>+'[1]Podklady QZ'!H687</f>
        <v>0</v>
      </c>
      <c r="I21" s="74">
        <f>+'[1]Podklady QZ'!I687</f>
        <v>0</v>
      </c>
      <c r="J21" s="130"/>
      <c r="K21" s="340"/>
      <c r="L21" s="130"/>
      <c r="M21" s="339"/>
    </row>
    <row r="22" spans="1:13" x14ac:dyDescent="0.2">
      <c r="A22" s="58" t="s">
        <v>3</v>
      </c>
      <c r="B22" s="226">
        <f>+'[1]Podklady QZ'!B688</f>
        <v>0</v>
      </c>
      <c r="C22" s="243">
        <f>+'[1]Podklady QZ'!C688</f>
        <v>0</v>
      </c>
      <c r="D22" s="244">
        <f>+'[1]Podklady QZ'!D688</f>
        <v>0</v>
      </c>
      <c r="E22" s="243">
        <f>+'[1]Podklady QZ'!E688</f>
        <v>0</v>
      </c>
      <c r="F22" s="244">
        <f>+'[1]Podklady QZ'!F688</f>
        <v>0</v>
      </c>
      <c r="G22" s="74">
        <f>+'[1]Podklady QZ'!G688</f>
        <v>0</v>
      </c>
      <c r="H22" s="244">
        <f>+'[1]Podklady QZ'!H688</f>
        <v>0</v>
      </c>
      <c r="I22" s="74">
        <f>+'[1]Podklady QZ'!I688</f>
        <v>0</v>
      </c>
      <c r="J22" s="130"/>
      <c r="K22" s="340"/>
      <c r="L22" s="130"/>
      <c r="M22" s="339"/>
    </row>
    <row r="23" spans="1:13" x14ac:dyDescent="0.2">
      <c r="A23" s="58" t="s">
        <v>35</v>
      </c>
      <c r="B23" s="226">
        <f>+'[1]Podklady QZ'!B689</f>
        <v>1099</v>
      </c>
      <c r="C23" s="243">
        <f>+'[1]Podklady QZ'!C689</f>
        <v>0.12633840829009874</v>
      </c>
      <c r="D23" s="244">
        <f>+'[1]Podklady QZ'!D689</f>
        <v>947</v>
      </c>
      <c r="E23" s="243">
        <f>+'[1]Podklady QZ'!E689</f>
        <v>0.17953055886896127</v>
      </c>
      <c r="F23" s="244">
        <f>+'[1]Podklady QZ'!F689</f>
        <v>454</v>
      </c>
      <c r="G23" s="74">
        <f>+'[1]Podklady QZ'!G689</f>
        <v>8.2824225830650355E-2</v>
      </c>
      <c r="H23" s="244">
        <f>+'[1]Podklady QZ'!H689</f>
        <v>2500</v>
      </c>
      <c r="I23" s="74">
        <f>+'[1]Podklady QZ'!I689</f>
        <v>0.1285002504469881</v>
      </c>
      <c r="J23" s="130"/>
      <c r="K23" s="340"/>
      <c r="L23" s="130"/>
      <c r="M23" s="339"/>
    </row>
    <row r="24" spans="1:13" x14ac:dyDescent="0.2">
      <c r="A24" s="228" t="s">
        <v>34</v>
      </c>
      <c r="B24" s="229">
        <f>+'[1]Podklady QZ'!B690</f>
        <v>19345.474999999995</v>
      </c>
      <c r="C24" s="230">
        <f>+'[1]Podklady QZ'!C690</f>
        <v>2.3610734350689323E-2</v>
      </c>
      <c r="D24" s="231">
        <f>+'[1]Podklady QZ'!D690</f>
        <v>17452.205999999998</v>
      </c>
      <c r="E24" s="230">
        <f>+'[1]Podklady QZ'!E690</f>
        <v>2.3448616481493257E-2</v>
      </c>
      <c r="F24" s="231">
        <f>+'[1]Podklady QZ'!F690</f>
        <v>22985.091999999997</v>
      </c>
      <c r="G24" s="230">
        <f>+'[1]Podklady QZ'!G690</f>
        <v>2.7972350640143459E-2</v>
      </c>
      <c r="H24" s="231">
        <f>+'[1]Podklady QZ'!H690</f>
        <v>59782.772999999994</v>
      </c>
      <c r="I24" s="230">
        <f>+'[1]Podklady QZ'!I690</f>
        <v>2.5062654531343039E-2</v>
      </c>
      <c r="J24" s="130"/>
      <c r="K24" s="340"/>
      <c r="L24" s="130"/>
      <c r="M24" s="176"/>
    </row>
    <row r="25" spans="1:13" ht="13.5" customHeight="1" x14ac:dyDescent="0.2">
      <c r="A25" s="342" t="s">
        <v>212</v>
      </c>
      <c r="B25" s="214">
        <f>+'[1]Podklady QZ'!B691</f>
        <v>23415.316999999999</v>
      </c>
      <c r="C25" s="201">
        <f>+'[1]Podklady QZ'!C691</f>
        <v>1.0814537498250577E-2</v>
      </c>
      <c r="D25" s="64">
        <f>+'[1]Podklady QZ'!D691</f>
        <v>22123.546000000002</v>
      </c>
      <c r="E25" s="201">
        <f>+'[1]Podklady QZ'!E691</f>
        <v>1.0151328808839488E-2</v>
      </c>
      <c r="F25" s="64">
        <f>+'[1]Podklady QZ'!F691</f>
        <v>31563.086999999996</v>
      </c>
      <c r="G25" s="201">
        <f>+'[1]Podklady QZ'!G691</f>
        <v>1.2302736715833809E-2</v>
      </c>
      <c r="H25" s="64">
        <f>+'[1]Podklady QZ'!H691</f>
        <v>77101.95</v>
      </c>
      <c r="I25" s="201">
        <f>+'[1]Podklady QZ'!I691</f>
        <v>1.1157897610295578E-2</v>
      </c>
      <c r="J25" s="130"/>
      <c r="K25" s="130"/>
      <c r="L25" s="130"/>
      <c r="M25" s="130"/>
    </row>
    <row r="26" spans="1:13" ht="12.75" customHeight="1" x14ac:dyDescent="0.2">
      <c r="A26" s="58" t="s">
        <v>29</v>
      </c>
      <c r="B26" s="226">
        <f>+'[1]Podklady QZ'!B692</f>
        <v>1652.3709999999999</v>
      </c>
      <c r="C26" s="74">
        <f>+'[1]Podklady QZ'!C692</f>
        <v>1.4707483835918772E-3</v>
      </c>
      <c r="D26" s="34">
        <f>+'[1]Podklady QZ'!D692</f>
        <v>1259.8620000000001</v>
      </c>
      <c r="E26" s="74">
        <f>+'[1]Podklady QZ'!E692</f>
        <v>1.1044061861385794E-3</v>
      </c>
      <c r="F26" s="34">
        <f>+'[1]Podklady QZ'!F692</f>
        <v>1658.2740000000001</v>
      </c>
      <c r="G26" s="74">
        <f>+'[1]Podklady QZ'!G692</f>
        <v>1.5113501464181125E-3</v>
      </c>
      <c r="H26" s="34">
        <f>+'[1]Podklady QZ'!H692</f>
        <v>4570.5070000000005</v>
      </c>
      <c r="I26" s="74">
        <f>+'[1]Podklady QZ'!I692</f>
        <v>1.3596778287037457E-3</v>
      </c>
      <c r="J26" s="130"/>
      <c r="K26" s="130"/>
      <c r="L26" s="130"/>
      <c r="M26" s="130"/>
    </row>
    <row r="27" spans="1:13" ht="12.75" customHeight="1" x14ac:dyDescent="0.2">
      <c r="A27" s="58" t="s">
        <v>0</v>
      </c>
      <c r="B27" s="226">
        <f>+'[1]Podklady QZ'!B693</f>
        <v>1314.19</v>
      </c>
      <c r="C27" s="243">
        <f>+'[1]Podklady QZ'!C693</f>
        <v>2.0181773714064016E-2</v>
      </c>
      <c r="D27" s="244">
        <f>+'[1]Podklady QZ'!D693</f>
        <v>1311.48</v>
      </c>
      <c r="E27" s="243">
        <f>+'[1]Podklady QZ'!E693</f>
        <v>1.1892925690642882E-2</v>
      </c>
      <c r="F27" s="244">
        <f>+'[1]Podklady QZ'!F693</f>
        <v>1577.3</v>
      </c>
      <c r="G27" s="74">
        <f>+'[1]Podklady QZ'!G693</f>
        <v>1.9165961000519791E-2</v>
      </c>
      <c r="H27" s="244">
        <f>+'[1]Podklady QZ'!H693</f>
        <v>4202.97</v>
      </c>
      <c r="I27" s="74">
        <f>+'[1]Podklady QZ'!I693</f>
        <v>1.6310269534347367E-2</v>
      </c>
      <c r="J27" s="130"/>
      <c r="K27" s="130"/>
      <c r="L27" s="130"/>
      <c r="M27" s="130"/>
    </row>
    <row r="28" spans="1:13" ht="12.75" customHeight="1" x14ac:dyDescent="0.2">
      <c r="A28" s="58" t="s">
        <v>1</v>
      </c>
      <c r="B28" s="226">
        <f>+'[1]Podklady QZ'!B694</f>
        <v>14.63</v>
      </c>
      <c r="C28" s="243">
        <f>+'[1]Podklady QZ'!C694</f>
        <v>2.3018798160698902E-3</v>
      </c>
      <c r="D28" s="244">
        <f>+'[1]Podklady QZ'!D694</f>
        <v>15.99</v>
      </c>
      <c r="E28" s="243">
        <f>+'[1]Podklady QZ'!E694</f>
        <v>2.0637216322166693E-3</v>
      </c>
      <c r="F28" s="244">
        <f>+'[1]Podklady QZ'!F694</f>
        <v>17.04</v>
      </c>
      <c r="G28" s="74">
        <f>+'[1]Podklady QZ'!G694</f>
        <v>1.7160158864400305E-3</v>
      </c>
      <c r="H28" s="244">
        <f>+'[1]Podklady QZ'!H694</f>
        <v>47.66</v>
      </c>
      <c r="I28" s="74">
        <f>+'[1]Podklady QZ'!I694</f>
        <v>1.9830412938183577E-3</v>
      </c>
      <c r="J28" s="130"/>
      <c r="K28" s="130"/>
      <c r="L28" s="130"/>
      <c r="M28" s="130"/>
    </row>
    <row r="29" spans="1:13" ht="12.75" customHeight="1" x14ac:dyDescent="0.2">
      <c r="A29" s="58" t="s">
        <v>2</v>
      </c>
      <c r="B29" s="226">
        <f>+'[1]Podklady QZ'!B695</f>
        <v>13.8</v>
      </c>
      <c r="C29" s="243">
        <f>+'[1]Podklady QZ'!C695</f>
        <v>1.6972443270530783E-3</v>
      </c>
      <c r="D29" s="244">
        <f>+'[1]Podklady QZ'!D695</f>
        <v>14.4</v>
      </c>
      <c r="E29" s="243">
        <f>+'[1]Podklady QZ'!E695</f>
        <v>7.7212533181281846E-4</v>
      </c>
      <c r="F29" s="244">
        <f>+'[1]Podklady QZ'!F695</f>
        <v>58.8</v>
      </c>
      <c r="G29" s="74">
        <f>+'[1]Podklady QZ'!G695</f>
        <v>4.9026744088900495E-3</v>
      </c>
      <c r="H29" s="244">
        <f>+'[1]Podklady QZ'!H695</f>
        <v>87</v>
      </c>
      <c r="I29" s="74">
        <f>+'[1]Podklady QZ'!I695</f>
        <v>2.2437656391432188E-3</v>
      </c>
      <c r="J29" s="130"/>
      <c r="K29" s="130"/>
      <c r="L29" s="130"/>
    </row>
    <row r="30" spans="1:13" x14ac:dyDescent="0.2">
      <c r="A30" s="58" t="s">
        <v>6</v>
      </c>
      <c r="B30" s="226">
        <f>+'[1]Podklady QZ'!B696</f>
        <v>509.05</v>
      </c>
      <c r="C30" s="243">
        <f>+'[1]Podklady QZ'!C696</f>
        <v>6.0092784061323068E-2</v>
      </c>
      <c r="D30" s="244">
        <f>+'[1]Podklady QZ'!D696</f>
        <v>627.48</v>
      </c>
      <c r="E30" s="243">
        <f>+'[1]Podklady QZ'!E696</f>
        <v>7.5338131914970241E-2</v>
      </c>
      <c r="F30" s="244">
        <f>+'[1]Podklady QZ'!F696</f>
        <v>618.76400000000001</v>
      </c>
      <c r="G30" s="74">
        <f>+'[1]Podklady QZ'!G696</f>
        <v>5.6856113228535454E-2</v>
      </c>
      <c r="H30" s="244">
        <f>+'[1]Podklady QZ'!H696</f>
        <v>1755.2939999999999</v>
      </c>
      <c r="I30" s="74">
        <f>+'[1]Podklady QZ'!I696</f>
        <v>6.3407162068075382E-2</v>
      </c>
      <c r="J30" s="130"/>
      <c r="K30" s="130"/>
      <c r="L30" s="130"/>
    </row>
    <row r="31" spans="1:13" x14ac:dyDescent="0.2">
      <c r="A31" s="58" t="s">
        <v>28</v>
      </c>
      <c r="B31" s="226">
        <f>+'[1]Podklady QZ'!B697</f>
        <v>15735.704999999998</v>
      </c>
      <c r="C31" s="243">
        <f>+'[1]Podklady QZ'!C697</f>
        <v>2.5381936961116403E-2</v>
      </c>
      <c r="D31" s="244">
        <f>+'[1]Podklady QZ'!D697</f>
        <v>14888.324000000002</v>
      </c>
      <c r="E31" s="243">
        <f>+'[1]Podklady QZ'!E697</f>
        <v>2.5918853272938427E-2</v>
      </c>
      <c r="F31" s="244">
        <f>+'[1]Podklady QZ'!F697</f>
        <v>20625.674999999996</v>
      </c>
      <c r="G31" s="74">
        <f>+'[1]Podklady QZ'!G697</f>
        <v>2.3973706401698009E-2</v>
      </c>
      <c r="H31" s="244">
        <f>+'[1]Podklady QZ'!H697</f>
        <v>51249.703999999998</v>
      </c>
      <c r="I31" s="74">
        <f>+'[1]Podklady QZ'!I697</f>
        <v>2.4942389038930486E-2</v>
      </c>
      <c r="J31" s="130"/>
      <c r="K31" s="130"/>
      <c r="L31" s="130"/>
    </row>
    <row r="32" spans="1:13" x14ac:dyDescent="0.2">
      <c r="A32" s="58" t="s">
        <v>5</v>
      </c>
      <c r="B32" s="226">
        <f>+'[1]Podklady QZ'!B698</f>
        <v>4175.5709999999999</v>
      </c>
      <c r="C32" s="243">
        <f>+'[1]Podklady QZ'!C698</f>
        <v>1.3453725617389608E-2</v>
      </c>
      <c r="D32" s="244">
        <f>+'[1]Podklady QZ'!D698</f>
        <v>4006.01</v>
      </c>
      <c r="E32" s="243">
        <f>+'[1]Podklady QZ'!E698</f>
        <v>1.3491099096152499E-2</v>
      </c>
      <c r="F32" s="244">
        <f>+'[1]Podklady QZ'!F698</f>
        <v>7006.5339999999997</v>
      </c>
      <c r="G32" s="74">
        <f>+'[1]Podklady QZ'!G698</f>
        <v>1.5545583799191598E-2</v>
      </c>
      <c r="H32" s="244">
        <f>+'[1]Podklady QZ'!H698</f>
        <v>15188.115</v>
      </c>
      <c r="I32" s="74">
        <f>+'[1]Podklady QZ'!I698</f>
        <v>1.435533840553781E-2</v>
      </c>
      <c r="J32" s="130"/>
      <c r="K32" s="130"/>
      <c r="L32" s="130"/>
    </row>
    <row r="33" spans="1:12" ht="12.75" thickBot="1" x14ac:dyDescent="0.25">
      <c r="A33" s="59" t="s">
        <v>3</v>
      </c>
      <c r="B33" s="227">
        <f>+'[1]Podklady QZ'!B699</f>
        <v>0</v>
      </c>
      <c r="C33" s="75">
        <f>+'[1]Podklady QZ'!C699</f>
        <v>0</v>
      </c>
      <c r="D33" s="44">
        <f>+'[1]Podklady QZ'!D699</f>
        <v>0</v>
      </c>
      <c r="E33" s="75">
        <f>+'[1]Podklady QZ'!E699</f>
        <v>0</v>
      </c>
      <c r="F33" s="44">
        <f>+'[1]Podklady QZ'!F699</f>
        <v>0.7</v>
      </c>
      <c r="G33" s="75">
        <f>+'[1]Podklady QZ'!G699</f>
        <v>1.6602567316650856E-5</v>
      </c>
      <c r="H33" s="44">
        <f>+'[1]Podklady QZ'!H699</f>
        <v>0.7</v>
      </c>
      <c r="I33" s="75">
        <f>+'[1]Podklady QZ'!I699</f>
        <v>7.9816376724176281E-6</v>
      </c>
      <c r="J33" s="130"/>
      <c r="K33" s="130"/>
      <c r="L33" s="130"/>
    </row>
    <row r="34" spans="1:12" ht="15" customHeight="1" x14ac:dyDescent="0.2">
      <c r="A34" s="343" t="s">
        <v>268</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QZ'!L668</f>
        <v>0.10484589375267273</v>
      </c>
    </row>
    <row r="37" spans="1:12" x14ac:dyDescent="0.2">
      <c r="B37" s="130"/>
      <c r="C37" s="130"/>
      <c r="D37" s="130"/>
      <c r="E37" s="130"/>
      <c r="F37" s="130"/>
      <c r="G37" s="187" t="s">
        <v>190</v>
      </c>
      <c r="H37" s="232">
        <f>+'[1]Podklady QZ'!L669</f>
        <v>1.9677905773293355E-2</v>
      </c>
    </row>
    <row r="38" spans="1:12" x14ac:dyDescent="0.2">
      <c r="B38" s="130"/>
      <c r="C38" s="130"/>
      <c r="D38" s="130"/>
      <c r="E38" s="130"/>
      <c r="F38" s="130"/>
      <c r="G38" s="187" t="s">
        <v>191</v>
      </c>
      <c r="H38" s="232">
        <f>+'[1]Podklady QZ'!L670</f>
        <v>1.2097375627499294E-2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{A17E9A48-DE9A-4138-B7E1-4F5A0FEECEFC}</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{C56CFCF6-5885-42C5-8EC5-B159B3EF14C9}</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A17E9A48-DE9A-4138-B7E1-4F5A0FEECEFC}">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C56CFCF6-5885-42C5-8EC5-B159B3EF14C9}">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M24" sqref="M24"/>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235</v>
      </c>
      <c r="I1" s="113" t="str">
        <f>Obsah!$A$1</f>
        <v>III. čtvrtletí 2018</v>
      </c>
    </row>
    <row r="2" spans="1:15" ht="18.75" x14ac:dyDescent="0.3">
      <c r="A2" s="167"/>
      <c r="B2" s="181" t="str">
        <f>+B4</f>
        <v>Červenec</v>
      </c>
      <c r="C2" s="181" t="str">
        <f>+D4</f>
        <v>Srpen</v>
      </c>
      <c r="D2" s="181" t="str">
        <f>+F4</f>
        <v>Září</v>
      </c>
      <c r="I2" s="335"/>
    </row>
    <row r="3" spans="1:15" ht="7.5" customHeight="1" x14ac:dyDescent="0.2"/>
    <row r="4" spans="1:15" x14ac:dyDescent="0.2">
      <c r="A4" s="26"/>
      <c r="B4" s="417" t="str">
        <f>'[1]Podklady QZ'!B250:C250</f>
        <v>Červenec</v>
      </c>
      <c r="C4" s="419"/>
      <c r="D4" s="417" t="str">
        <f>'[1]Podklady QZ'!D250:E250</f>
        <v>Srpen</v>
      </c>
      <c r="E4" s="419"/>
      <c r="F4" s="417" t="str">
        <f>'[1]Podklady QZ'!F250:G250</f>
        <v>Září</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QZ'!B357</f>
        <v>1136.3594999999989</v>
      </c>
      <c r="C6" s="202">
        <f>'[1]Podklady QZ'!C357</f>
        <v>1.8966784636627272E-2</v>
      </c>
      <c r="D6" s="203">
        <f>'[1]Podklady QZ'!D357</f>
        <v>1136.3594999999989</v>
      </c>
      <c r="E6" s="202">
        <f>'[1]Podklady QZ'!E357</f>
        <v>1.8964324562818879E-2</v>
      </c>
      <c r="F6" s="203">
        <f>'[1]Podklady QZ'!F357</f>
        <v>1133.1834999999987</v>
      </c>
      <c r="G6" s="202">
        <f>'[1]Podklady QZ'!G357</f>
        <v>1.893955040760277E-2</v>
      </c>
      <c r="H6" s="203">
        <f>'[1]Podklady QZ'!H357</f>
        <v>1133.1834999999987</v>
      </c>
      <c r="I6" s="202">
        <f>'[1]Podklady QZ'!I357</f>
        <v>1.893955040760277E-2</v>
      </c>
      <c r="J6" s="337"/>
      <c r="K6" s="338"/>
      <c r="L6" s="337"/>
      <c r="M6" s="338"/>
      <c r="N6" s="2"/>
    </row>
    <row r="7" spans="1:15" x14ac:dyDescent="0.2">
      <c r="A7" s="342" t="s">
        <v>106</v>
      </c>
      <c r="B7" s="225">
        <f>'[1]Podklady QZ'!B358</f>
        <v>182601.68599999999</v>
      </c>
      <c r="C7" s="202">
        <f>'[1]Podklady QZ'!C358</f>
        <v>2.3168971678642788E-2</v>
      </c>
      <c r="D7" s="203">
        <f>'[1]Podklady QZ'!D358</f>
        <v>177912.16400000008</v>
      </c>
      <c r="E7" s="202">
        <f>'[1]Podklady QZ'!E358</f>
        <v>2.3059281722354174E-2</v>
      </c>
      <c r="F7" s="203">
        <f>'[1]Podklady QZ'!F358</f>
        <v>222259.68300000002</v>
      </c>
      <c r="G7" s="202">
        <f>'[1]Podklady QZ'!G358</f>
        <v>2.5706995746896156E-2</v>
      </c>
      <c r="H7" s="203">
        <f>'[1]Podklady QZ'!H358</f>
        <v>582773.53300000005</v>
      </c>
      <c r="I7" s="202">
        <f>'[1]Podklady QZ'!I358</f>
        <v>2.4039222603532005E-2</v>
      </c>
      <c r="J7" s="337"/>
      <c r="K7" s="337"/>
      <c r="L7" s="337"/>
      <c r="M7" s="338"/>
      <c r="N7" s="2"/>
    </row>
    <row r="8" spans="1:15" x14ac:dyDescent="0.2">
      <c r="A8" s="342" t="s">
        <v>194</v>
      </c>
      <c r="B8" s="214">
        <f>'[1]Podklady QZ'!B359</f>
        <v>108944.05100000001</v>
      </c>
      <c r="C8" s="201">
        <f>'[1]Podklady QZ'!C359</f>
        <v>3.6373873039262074E-2</v>
      </c>
      <c r="D8" s="64">
        <f>'[1]Podklady QZ'!D359</f>
        <v>106042.67400000001</v>
      </c>
      <c r="E8" s="201">
        <f>'[1]Podklady QZ'!E359</f>
        <v>3.604005377906723E-2</v>
      </c>
      <c r="F8" s="64">
        <f>'[1]Podklady QZ'!F359</f>
        <v>134152.10200000001</v>
      </c>
      <c r="G8" s="201">
        <f>'[1]Podklady QZ'!G359</f>
        <v>3.7038674449074459E-2</v>
      </c>
      <c r="H8" s="64">
        <f>'[1]Podklady QZ'!H359</f>
        <v>349138.82700000005</v>
      </c>
      <c r="I8" s="201">
        <f>'[1]Podklady QZ'!I359</f>
        <v>3.6523009693571605E-2</v>
      </c>
      <c r="J8" s="130"/>
      <c r="K8" s="130"/>
      <c r="L8" s="130"/>
      <c r="M8" s="339"/>
      <c r="N8" s="176"/>
      <c r="O8" s="176"/>
    </row>
    <row r="9" spans="1:15" x14ac:dyDescent="0.2">
      <c r="A9" s="58" t="s">
        <v>44</v>
      </c>
      <c r="B9" s="226">
        <f>'[1]Podklady QZ'!B360</f>
        <v>6669.51</v>
      </c>
      <c r="C9" s="74">
        <f>'[1]Podklady QZ'!C360</f>
        <v>2.9107617051101715E-2</v>
      </c>
      <c r="D9" s="34">
        <f>'[1]Podklady QZ'!D360</f>
        <v>140</v>
      </c>
      <c r="E9" s="74">
        <f>'[1]Podklady QZ'!E360</f>
        <v>6.5918474714296972E-4</v>
      </c>
      <c r="F9" s="34">
        <f>'[1]Podklady QZ'!F360</f>
        <v>33904.22</v>
      </c>
      <c r="G9" s="74">
        <f>'[1]Podklady QZ'!G360</f>
        <v>0.10903717311488149</v>
      </c>
      <c r="H9" s="34">
        <f>'[1]Podklady QZ'!H360</f>
        <v>40713.730000000003</v>
      </c>
      <c r="I9" s="74">
        <f>'[1]Podklady QZ'!I360</f>
        <v>5.4107629517535102E-2</v>
      </c>
      <c r="J9" s="130"/>
      <c r="K9" s="340"/>
      <c r="L9" s="130"/>
      <c r="M9" s="339"/>
    </row>
    <row r="10" spans="1:15" x14ac:dyDescent="0.2">
      <c r="A10" s="58" t="s">
        <v>43</v>
      </c>
      <c r="B10" s="226">
        <f>'[1]Podklady QZ'!B361</f>
        <v>4211.8899999999994</v>
      </c>
      <c r="C10" s="243">
        <f>'[1]Podklady QZ'!C361</f>
        <v>0.16181184517459826</v>
      </c>
      <c r="D10" s="244">
        <f>'[1]Podklady QZ'!D361</f>
        <v>2666.748</v>
      </c>
      <c r="E10" s="243">
        <f>'[1]Podklady QZ'!E361</f>
        <v>0.11623701690281676</v>
      </c>
      <c r="F10" s="244">
        <f>'[1]Podklady QZ'!F361</f>
        <v>3785.2579999999998</v>
      </c>
      <c r="G10" s="74">
        <f>'[1]Podklady QZ'!G361</f>
        <v>0.12230036706348951</v>
      </c>
      <c r="H10" s="244">
        <f>'[1]Podklady QZ'!H361</f>
        <v>10663.895999999999</v>
      </c>
      <c r="I10" s="74">
        <f>'[1]Podklady QZ'!I361</f>
        <v>0.133428146984649</v>
      </c>
      <c r="J10" s="130"/>
      <c r="K10" s="340"/>
      <c r="L10" s="130"/>
      <c r="M10" s="339"/>
    </row>
    <row r="11" spans="1:15" x14ac:dyDescent="0.2">
      <c r="A11" s="58" t="s">
        <v>42</v>
      </c>
      <c r="B11" s="226">
        <f>'[1]Podklady QZ'!B362</f>
        <v>0</v>
      </c>
      <c r="C11" s="243">
        <f>'[1]Podklady QZ'!C362</f>
        <v>0</v>
      </c>
      <c r="D11" s="244">
        <f>'[1]Podklady QZ'!D362</f>
        <v>0</v>
      </c>
      <c r="E11" s="243">
        <f>'[1]Podklady QZ'!E362</f>
        <v>0</v>
      </c>
      <c r="F11" s="244">
        <f>'[1]Podklady QZ'!F362</f>
        <v>0</v>
      </c>
      <c r="G11" s="74">
        <f>'[1]Podklady QZ'!G362</f>
        <v>0</v>
      </c>
      <c r="H11" s="244">
        <f>'[1]Podklady QZ'!H362</f>
        <v>0</v>
      </c>
      <c r="I11" s="74">
        <f>'[1]Podklady QZ'!I362</f>
        <v>0</v>
      </c>
      <c r="J11" s="130"/>
      <c r="K11" s="340"/>
      <c r="L11" s="130"/>
      <c r="M11" s="339"/>
    </row>
    <row r="12" spans="1:15" x14ac:dyDescent="0.2">
      <c r="A12" s="58" t="s">
        <v>70</v>
      </c>
      <c r="B12" s="226">
        <f>'[1]Podklady QZ'!B363</f>
        <v>0</v>
      </c>
      <c r="C12" s="243">
        <f>'[1]Podklady QZ'!C363</f>
        <v>0</v>
      </c>
      <c r="D12" s="244">
        <f>'[1]Podklady QZ'!D363</f>
        <v>0</v>
      </c>
      <c r="E12" s="243">
        <f>'[1]Podklady QZ'!E363</f>
        <v>0</v>
      </c>
      <c r="F12" s="244">
        <f>'[1]Podklady QZ'!F363</f>
        <v>0</v>
      </c>
      <c r="G12" s="74">
        <f>'[1]Podklady QZ'!G363</f>
        <v>0</v>
      </c>
      <c r="H12" s="244">
        <f>'[1]Podklady QZ'!H363</f>
        <v>0</v>
      </c>
      <c r="I12" s="74">
        <f>'[1]Podklady QZ'!I363</f>
        <v>0</v>
      </c>
      <c r="J12" s="130"/>
      <c r="K12" s="340"/>
      <c r="L12" s="130"/>
      <c r="M12" s="339"/>
    </row>
    <row r="13" spans="1:15" x14ac:dyDescent="0.2">
      <c r="A13" s="58" t="s">
        <v>71</v>
      </c>
      <c r="B13" s="226">
        <f>'[1]Podklady QZ'!B364</f>
        <v>0</v>
      </c>
      <c r="C13" s="243">
        <f>'[1]Podklady QZ'!C364</f>
        <v>0</v>
      </c>
      <c r="D13" s="244">
        <f>'[1]Podklady QZ'!D364</f>
        <v>0</v>
      </c>
      <c r="E13" s="243">
        <f>'[1]Podklady QZ'!E364</f>
        <v>0</v>
      </c>
      <c r="F13" s="244">
        <f>'[1]Podklady QZ'!F364</f>
        <v>0</v>
      </c>
      <c r="G13" s="74">
        <f>'[1]Podklady QZ'!G364</f>
        <v>0</v>
      </c>
      <c r="H13" s="244">
        <f>'[1]Podklady QZ'!H364</f>
        <v>0</v>
      </c>
      <c r="I13" s="74">
        <f>'[1]Podklady QZ'!I364</f>
        <v>0</v>
      </c>
      <c r="J13" s="130"/>
      <c r="K13" s="340"/>
      <c r="L13" s="130"/>
      <c r="M13" s="339"/>
    </row>
    <row r="14" spans="1:15" x14ac:dyDescent="0.2">
      <c r="A14" s="58" t="s">
        <v>72</v>
      </c>
      <c r="B14" s="226">
        <f>'[1]Podklady QZ'!B365</f>
        <v>0</v>
      </c>
      <c r="C14" s="243">
        <f>'[1]Podklady QZ'!C365</f>
        <v>0</v>
      </c>
      <c r="D14" s="244">
        <f>'[1]Podklady QZ'!D365</f>
        <v>0</v>
      </c>
      <c r="E14" s="243">
        <f>'[1]Podklady QZ'!E365</f>
        <v>0</v>
      </c>
      <c r="F14" s="244">
        <f>'[1]Podklady QZ'!F365</f>
        <v>0</v>
      </c>
      <c r="G14" s="74">
        <f>'[1]Podklady QZ'!G365</f>
        <v>0</v>
      </c>
      <c r="H14" s="244">
        <f>'[1]Podklady QZ'!H365</f>
        <v>0</v>
      </c>
      <c r="I14" s="74">
        <f>'[1]Podklady QZ'!I365</f>
        <v>0</v>
      </c>
      <c r="J14" s="130"/>
      <c r="K14" s="340"/>
      <c r="L14" s="130"/>
      <c r="M14" s="339"/>
    </row>
    <row r="15" spans="1:15" x14ac:dyDescent="0.2">
      <c r="A15" s="58" t="s">
        <v>41</v>
      </c>
      <c r="B15" s="226">
        <f>'[1]Podklady QZ'!B366</f>
        <v>60284.08</v>
      </c>
      <c r="C15" s="243">
        <f>'[1]Podklady QZ'!C366</f>
        <v>5.4190813843670985E-2</v>
      </c>
      <c r="D15" s="244">
        <f>'[1]Podklady QZ'!D366</f>
        <v>67675.63</v>
      </c>
      <c r="E15" s="243">
        <f>'[1]Podklady QZ'!E366</f>
        <v>5.8517960796118991E-2</v>
      </c>
      <c r="F15" s="244">
        <f>'[1]Podklady QZ'!F366</f>
        <v>56210.32</v>
      </c>
      <c r="G15" s="74">
        <f>'[1]Podklady QZ'!G366</f>
        <v>3.3989804483304069E-2</v>
      </c>
      <c r="H15" s="244">
        <f>'[1]Podklady QZ'!H366</f>
        <v>184170.03</v>
      </c>
      <c r="I15" s="74">
        <f>'[1]Podklady QZ'!I366</f>
        <v>4.6950113537309622E-2</v>
      </c>
      <c r="J15" s="130"/>
      <c r="K15" s="340"/>
      <c r="L15" s="130"/>
      <c r="M15" s="339"/>
    </row>
    <row r="16" spans="1:15" x14ac:dyDescent="0.2">
      <c r="A16" s="58" t="s">
        <v>84</v>
      </c>
      <c r="B16" s="226">
        <f>'[1]Podklady QZ'!B367</f>
        <v>0</v>
      </c>
      <c r="C16" s="243">
        <f>'[1]Podklady QZ'!C367</f>
        <v>0</v>
      </c>
      <c r="D16" s="244">
        <f>'[1]Podklady QZ'!D367</f>
        <v>0</v>
      </c>
      <c r="E16" s="243">
        <f>'[1]Podklady QZ'!E367</f>
        <v>0</v>
      </c>
      <c r="F16" s="244">
        <f>'[1]Podklady QZ'!F367</f>
        <v>0</v>
      </c>
      <c r="G16" s="74">
        <f>'[1]Podklady QZ'!G367</f>
        <v>0</v>
      </c>
      <c r="H16" s="244">
        <f>'[1]Podklady QZ'!H367</f>
        <v>0</v>
      </c>
      <c r="I16" s="74">
        <f>'[1]Podklady QZ'!I367</f>
        <v>0</v>
      </c>
      <c r="J16" s="130"/>
      <c r="K16" s="340"/>
      <c r="L16" s="130"/>
      <c r="M16" s="339"/>
    </row>
    <row r="17" spans="1:13" x14ac:dyDescent="0.2">
      <c r="A17" s="58" t="s">
        <v>40</v>
      </c>
      <c r="B17" s="226">
        <f>'[1]Podklady QZ'!B368</f>
        <v>0</v>
      </c>
      <c r="C17" s="243">
        <f>'[1]Podklady QZ'!C368</f>
        <v>0</v>
      </c>
      <c r="D17" s="244">
        <f>'[1]Podklady QZ'!D368</f>
        <v>0</v>
      </c>
      <c r="E17" s="243">
        <f>'[1]Podklady QZ'!E368</f>
        <v>0</v>
      </c>
      <c r="F17" s="244">
        <f>'[1]Podklady QZ'!F368</f>
        <v>0</v>
      </c>
      <c r="G17" s="74">
        <f>'[1]Podklady QZ'!G368</f>
        <v>0</v>
      </c>
      <c r="H17" s="244">
        <f>'[1]Podklady QZ'!H368</f>
        <v>0</v>
      </c>
      <c r="I17" s="74">
        <f>'[1]Podklady QZ'!I368</f>
        <v>0</v>
      </c>
      <c r="J17" s="130"/>
      <c r="K17" s="340"/>
      <c r="L17" s="130"/>
      <c r="M17" s="339"/>
    </row>
    <row r="18" spans="1:13" x14ac:dyDescent="0.2">
      <c r="A18" s="58" t="s">
        <v>39</v>
      </c>
      <c r="B18" s="226">
        <f>'[1]Podklady QZ'!B369</f>
        <v>0</v>
      </c>
      <c r="C18" s="243">
        <f>'[1]Podklady QZ'!C369</f>
        <v>0</v>
      </c>
      <c r="D18" s="244">
        <f>'[1]Podklady QZ'!D369</f>
        <v>0</v>
      </c>
      <c r="E18" s="243">
        <f>'[1]Podklady QZ'!E369</f>
        <v>0</v>
      </c>
      <c r="F18" s="244">
        <f>'[1]Podklady QZ'!F369</f>
        <v>0</v>
      </c>
      <c r="G18" s="74">
        <f>'[1]Podklady QZ'!G369</f>
        <v>0</v>
      </c>
      <c r="H18" s="244">
        <f>'[1]Podklady QZ'!H369</f>
        <v>0</v>
      </c>
      <c r="I18" s="74">
        <f>'[1]Podklady QZ'!I369</f>
        <v>0</v>
      </c>
      <c r="J18" s="130"/>
      <c r="K18" s="340"/>
      <c r="L18" s="130"/>
      <c r="M18" s="339"/>
    </row>
    <row r="19" spans="1:13" x14ac:dyDescent="0.2">
      <c r="A19" s="58" t="s">
        <v>38</v>
      </c>
      <c r="B19" s="226">
        <f>'[1]Podklady QZ'!B370</f>
        <v>0</v>
      </c>
      <c r="C19" s="243">
        <f>'[1]Podklady QZ'!C370</f>
        <v>0</v>
      </c>
      <c r="D19" s="244">
        <f>'[1]Podklady QZ'!D370</f>
        <v>0</v>
      </c>
      <c r="E19" s="243">
        <f>'[1]Podklady QZ'!E370</f>
        <v>0</v>
      </c>
      <c r="F19" s="244">
        <f>'[1]Podklady QZ'!F370</f>
        <v>0</v>
      </c>
      <c r="G19" s="74">
        <f>'[1]Podklady QZ'!G370</f>
        <v>0</v>
      </c>
      <c r="H19" s="244">
        <f>'[1]Podklady QZ'!H370</f>
        <v>0</v>
      </c>
      <c r="I19" s="74">
        <f>'[1]Podklady QZ'!I370</f>
        <v>0</v>
      </c>
      <c r="J19" s="130"/>
      <c r="K19" s="340"/>
      <c r="L19" s="130"/>
      <c r="M19" s="339"/>
    </row>
    <row r="20" spans="1:13" x14ac:dyDescent="0.2">
      <c r="A20" s="58" t="s">
        <v>37</v>
      </c>
      <c r="B20" s="226">
        <f>'[1]Podklady QZ'!B371</f>
        <v>0</v>
      </c>
      <c r="C20" s="243">
        <f>'[1]Podklady QZ'!C371</f>
        <v>0</v>
      </c>
      <c r="D20" s="244">
        <f>'[1]Podklady QZ'!D371</f>
        <v>0</v>
      </c>
      <c r="E20" s="243">
        <f>'[1]Podklady QZ'!E371</f>
        <v>0</v>
      </c>
      <c r="F20" s="244">
        <f>'[1]Podklady QZ'!F371</f>
        <v>0</v>
      </c>
      <c r="G20" s="74">
        <f>'[1]Podklady QZ'!G371</f>
        <v>0</v>
      </c>
      <c r="H20" s="244">
        <f>'[1]Podklady QZ'!H371</f>
        <v>0</v>
      </c>
      <c r="I20" s="74">
        <f>'[1]Podklady QZ'!I371</f>
        <v>0</v>
      </c>
      <c r="J20" s="130"/>
      <c r="K20" s="340"/>
      <c r="L20" s="130"/>
      <c r="M20" s="339"/>
    </row>
    <row r="21" spans="1:13" x14ac:dyDescent="0.2">
      <c r="A21" s="58" t="s">
        <v>36</v>
      </c>
      <c r="B21" s="226">
        <f>'[1]Podklady QZ'!B372</f>
        <v>0</v>
      </c>
      <c r="C21" s="243">
        <f>'[1]Podklady QZ'!C372</f>
        <v>0</v>
      </c>
      <c r="D21" s="244">
        <f>'[1]Podklady QZ'!D372</f>
        <v>0</v>
      </c>
      <c r="E21" s="243">
        <f>'[1]Podklady QZ'!E372</f>
        <v>0</v>
      </c>
      <c r="F21" s="244">
        <f>'[1]Podklady QZ'!F372</f>
        <v>0</v>
      </c>
      <c r="G21" s="74">
        <f>'[1]Podklady QZ'!G372</f>
        <v>0</v>
      </c>
      <c r="H21" s="244">
        <f>'[1]Podklady QZ'!H372</f>
        <v>0</v>
      </c>
      <c r="I21" s="74">
        <f>'[1]Podklady QZ'!I372</f>
        <v>0</v>
      </c>
      <c r="J21" s="130"/>
      <c r="K21" s="340"/>
      <c r="L21" s="130"/>
      <c r="M21" s="339"/>
    </row>
    <row r="22" spans="1:13" x14ac:dyDescent="0.2">
      <c r="A22" s="58" t="s">
        <v>3</v>
      </c>
      <c r="B22" s="226">
        <f>'[1]Podklady QZ'!B373</f>
        <v>0</v>
      </c>
      <c r="C22" s="243">
        <f>'[1]Podklady QZ'!C373</f>
        <v>0</v>
      </c>
      <c r="D22" s="244">
        <f>'[1]Podklady QZ'!D373</f>
        <v>0</v>
      </c>
      <c r="E22" s="243">
        <f>'[1]Podklady QZ'!E373</f>
        <v>0</v>
      </c>
      <c r="F22" s="244">
        <f>'[1]Podklady QZ'!F373</f>
        <v>0</v>
      </c>
      <c r="G22" s="74">
        <f>'[1]Podklady QZ'!G373</f>
        <v>0</v>
      </c>
      <c r="H22" s="244">
        <f>'[1]Podklady QZ'!H373</f>
        <v>0</v>
      </c>
      <c r="I22" s="74">
        <f>'[1]Podklady QZ'!I373</f>
        <v>0</v>
      </c>
      <c r="J22" s="130"/>
      <c r="K22" s="340"/>
      <c r="L22" s="130"/>
      <c r="M22" s="339"/>
    </row>
    <row r="23" spans="1:13" x14ac:dyDescent="0.2">
      <c r="A23" s="58" t="s">
        <v>35</v>
      </c>
      <c r="B23" s="226">
        <f>'[1]Podklady QZ'!B374</f>
        <v>0</v>
      </c>
      <c r="C23" s="243">
        <f>'[1]Podklady QZ'!C374</f>
        <v>0</v>
      </c>
      <c r="D23" s="244">
        <f>'[1]Podklady QZ'!D374</f>
        <v>0</v>
      </c>
      <c r="E23" s="243">
        <f>'[1]Podklady QZ'!E374</f>
        <v>0</v>
      </c>
      <c r="F23" s="244">
        <f>'[1]Podklady QZ'!F374</f>
        <v>0</v>
      </c>
      <c r="G23" s="74">
        <f>'[1]Podklady QZ'!G374</f>
        <v>0</v>
      </c>
      <c r="H23" s="244">
        <f>'[1]Podklady QZ'!H374</f>
        <v>0</v>
      </c>
      <c r="I23" s="74">
        <f>'[1]Podklady QZ'!I374</f>
        <v>0</v>
      </c>
      <c r="J23" s="130"/>
      <c r="K23" s="340"/>
      <c r="L23" s="130"/>
      <c r="M23" s="339"/>
    </row>
    <row r="24" spans="1:13" x14ac:dyDescent="0.2">
      <c r="A24" s="228" t="s">
        <v>34</v>
      </c>
      <c r="B24" s="229">
        <f>'[1]Podklady QZ'!B375</f>
        <v>37778.571000000004</v>
      </c>
      <c r="C24" s="230">
        <f>'[1]Podklady QZ'!C375</f>
        <v>4.6107929840422932E-2</v>
      </c>
      <c r="D24" s="231">
        <f>'[1]Podklady QZ'!D375</f>
        <v>35560.296000000002</v>
      </c>
      <c r="E24" s="230">
        <f>'[1]Podklady QZ'!E375</f>
        <v>4.7778472410443633E-2</v>
      </c>
      <c r="F24" s="231">
        <f>'[1]Podklady QZ'!F375</f>
        <v>40252.303999999996</v>
      </c>
      <c r="G24" s="230">
        <f>'[1]Podklady QZ'!G375</f>
        <v>4.8986167275799866E-2</v>
      </c>
      <c r="H24" s="231">
        <f>'[1]Podklady QZ'!H375</f>
        <v>113591.171</v>
      </c>
      <c r="I24" s="230">
        <f>'[1]Podklady QZ'!I375</f>
        <v>4.7620679565728949E-2</v>
      </c>
      <c r="J24" s="130"/>
      <c r="K24" s="340"/>
      <c r="L24" s="130"/>
      <c r="M24" s="176"/>
    </row>
    <row r="25" spans="1:13" ht="13.5" customHeight="1" x14ac:dyDescent="0.2">
      <c r="A25" s="342" t="s">
        <v>212</v>
      </c>
      <c r="B25" s="214">
        <f>'[1]Podklady QZ'!B376</f>
        <v>60751.010999999991</v>
      </c>
      <c r="C25" s="201">
        <f>'[1]Podklady QZ'!C376</f>
        <v>2.8058304165437233E-2</v>
      </c>
      <c r="D25" s="64">
        <f>'[1]Podklady QZ'!D376</f>
        <v>51231.553</v>
      </c>
      <c r="E25" s="201">
        <f>'[1]Podklady QZ'!E376</f>
        <v>2.3507458519103904E-2</v>
      </c>
      <c r="F25" s="64">
        <f>'[1]Podklady QZ'!F376</f>
        <v>70328.792000000001</v>
      </c>
      <c r="G25" s="201">
        <f>'[1]Podklady QZ'!G376</f>
        <v>2.741292737046409E-2</v>
      </c>
      <c r="H25" s="64">
        <f>'[1]Podklady QZ'!H376</f>
        <v>182311.35599999997</v>
      </c>
      <c r="I25" s="201">
        <f>'[1]Podklady QZ'!I376</f>
        <v>2.6383398129906522E-2</v>
      </c>
      <c r="J25" s="130"/>
      <c r="K25" s="130"/>
      <c r="L25" s="130"/>
      <c r="M25" s="130"/>
    </row>
    <row r="26" spans="1:13" ht="12.75" customHeight="1" x14ac:dyDescent="0.2">
      <c r="A26" s="58" t="s">
        <v>29</v>
      </c>
      <c r="B26" s="226">
        <f>'[1]Podklady QZ'!B377</f>
        <v>36431.428999999996</v>
      </c>
      <c r="C26" s="74">
        <f>'[1]Podklady QZ'!C377</f>
        <v>3.2427018698398993E-2</v>
      </c>
      <c r="D26" s="34">
        <f>'[1]Podklady QZ'!D377</f>
        <v>30881.034</v>
      </c>
      <c r="E26" s="74">
        <f>'[1]Podklady QZ'!E377</f>
        <v>2.7070587877049863E-2</v>
      </c>
      <c r="F26" s="34">
        <f>'[1]Podklady QZ'!F377</f>
        <v>38959.784</v>
      </c>
      <c r="G26" s="74">
        <f>'[1]Podklady QZ'!G377</f>
        <v>3.550792887835065E-2</v>
      </c>
      <c r="H26" s="34">
        <f>'[1]Podklady QZ'!H377</f>
        <v>106272.24699999999</v>
      </c>
      <c r="I26" s="74">
        <f>'[1]Podklady QZ'!I377</f>
        <v>3.1614877310641491E-2</v>
      </c>
      <c r="J26" s="130"/>
      <c r="K26" s="130"/>
      <c r="L26" s="130"/>
      <c r="M26" s="130"/>
    </row>
    <row r="27" spans="1:13" ht="12.75" customHeight="1" x14ac:dyDescent="0.2">
      <c r="A27" s="58" t="s">
        <v>0</v>
      </c>
      <c r="B27" s="226">
        <f>'[1]Podklady QZ'!B378</f>
        <v>441.34</v>
      </c>
      <c r="C27" s="243">
        <f>'[1]Podklady QZ'!C378</f>
        <v>6.7775770710209416E-3</v>
      </c>
      <c r="D27" s="244">
        <f>'[1]Podklady QZ'!D378</f>
        <v>521.05999999999995</v>
      </c>
      <c r="E27" s="243">
        <f>'[1]Podklady QZ'!E378</f>
        <v>4.7251409555360202E-3</v>
      </c>
      <c r="F27" s="244">
        <f>'[1]Podklady QZ'!F378</f>
        <v>607.27</v>
      </c>
      <c r="G27" s="74">
        <f>'[1]Podklady QZ'!G378</f>
        <v>7.3790104208366529E-3</v>
      </c>
      <c r="H27" s="244">
        <f>'[1]Podklady QZ'!H378</f>
        <v>1569.6699999999998</v>
      </c>
      <c r="I27" s="74">
        <f>'[1]Podklady QZ'!I378</f>
        <v>6.0913451154728741E-3</v>
      </c>
      <c r="J27" s="130"/>
      <c r="K27" s="130"/>
      <c r="L27" s="130"/>
      <c r="M27" s="130"/>
    </row>
    <row r="28" spans="1:13" ht="12.75" customHeight="1" x14ac:dyDescent="0.2">
      <c r="A28" s="58" t="s">
        <v>1</v>
      </c>
      <c r="B28" s="226">
        <f>'[1]Podklady QZ'!B379</f>
        <v>93.2</v>
      </c>
      <c r="C28" s="243">
        <f>'[1]Podklady QZ'!C379</f>
        <v>1.4664060072297593E-2</v>
      </c>
      <c r="D28" s="244">
        <f>'[1]Podklady QZ'!D379</f>
        <v>71.900000000000006</v>
      </c>
      <c r="E28" s="243">
        <f>'[1]Podklady QZ'!E379</f>
        <v>9.2796488653144795E-3</v>
      </c>
      <c r="F28" s="244">
        <f>'[1]Podklady QZ'!F379</f>
        <v>87.6</v>
      </c>
      <c r="G28" s="74">
        <f>'[1]Podklady QZ'!G379</f>
        <v>8.8217718105719888E-3</v>
      </c>
      <c r="H28" s="244">
        <f>'[1]Podklady QZ'!H379</f>
        <v>252.70000000000002</v>
      </c>
      <c r="I28" s="74">
        <f>'[1]Podklady QZ'!I379</f>
        <v>1.051436288182751E-2</v>
      </c>
      <c r="J28" s="130"/>
      <c r="K28" s="130"/>
      <c r="L28" s="130"/>
      <c r="M28" s="130"/>
    </row>
    <row r="29" spans="1:13" ht="12.75" customHeight="1" x14ac:dyDescent="0.2">
      <c r="A29" s="58" t="s">
        <v>2</v>
      </c>
      <c r="B29" s="226">
        <f>'[1]Podklady QZ'!B380</f>
        <v>7</v>
      </c>
      <c r="C29" s="243">
        <f>'[1]Podklady QZ'!C380</f>
        <v>8.6092103546170644E-4</v>
      </c>
      <c r="D29" s="244">
        <f>'[1]Podklady QZ'!D380</f>
        <v>7</v>
      </c>
      <c r="E29" s="243">
        <f>'[1]Podklady QZ'!E380</f>
        <v>3.7533870296456456E-4</v>
      </c>
      <c r="F29" s="244">
        <f>'[1]Podklady QZ'!F380</f>
        <v>32</v>
      </c>
      <c r="G29" s="74">
        <f>'[1]Podklady QZ'!G380</f>
        <v>2.6681221272871016E-3</v>
      </c>
      <c r="H29" s="244">
        <f>'[1]Podklady QZ'!H380</f>
        <v>46</v>
      </c>
      <c r="I29" s="74">
        <f>'[1]Podklady QZ'!I380</f>
        <v>1.1863588436849203E-3</v>
      </c>
      <c r="J29" s="130"/>
      <c r="K29" s="130"/>
      <c r="L29" s="130"/>
    </row>
    <row r="30" spans="1:13" x14ac:dyDescent="0.2">
      <c r="A30" s="58" t="s">
        <v>6</v>
      </c>
      <c r="B30" s="226">
        <f>'[1]Podklady QZ'!B381</f>
        <v>0</v>
      </c>
      <c r="C30" s="243">
        <f>'[1]Podklady QZ'!C381</f>
        <v>0</v>
      </c>
      <c r="D30" s="244">
        <f>'[1]Podklady QZ'!D381</f>
        <v>0</v>
      </c>
      <c r="E30" s="243">
        <f>'[1]Podklady QZ'!E381</f>
        <v>0</v>
      </c>
      <c r="F30" s="244">
        <f>'[1]Podklady QZ'!F381</f>
        <v>0</v>
      </c>
      <c r="G30" s="74">
        <f>'[1]Podklady QZ'!G381</f>
        <v>0</v>
      </c>
      <c r="H30" s="244">
        <f>'[1]Podklady QZ'!H381</f>
        <v>0</v>
      </c>
      <c r="I30" s="74">
        <f>'[1]Podklady QZ'!I381</f>
        <v>0</v>
      </c>
      <c r="J30" s="130"/>
      <c r="K30" s="130"/>
      <c r="L30" s="130"/>
    </row>
    <row r="31" spans="1:13" x14ac:dyDescent="0.2">
      <c r="A31" s="58" t="s">
        <v>28</v>
      </c>
      <c r="B31" s="226">
        <f>'[1]Podklady QZ'!B382</f>
        <v>16156.959999999997</v>
      </c>
      <c r="C31" s="243">
        <f>'[1]Podklady QZ'!C382</f>
        <v>2.6061427829466757E-2</v>
      </c>
      <c r="D31" s="244">
        <f>'[1]Podklady QZ'!D382</f>
        <v>13265.87</v>
      </c>
      <c r="E31" s="243">
        <f>'[1]Podklady QZ'!E382</f>
        <v>2.3094348166245959E-2</v>
      </c>
      <c r="F31" s="244">
        <f>'[1]Podklady QZ'!F382</f>
        <v>20054.46</v>
      </c>
      <c r="G31" s="74">
        <f>'[1]Podklady QZ'!G382</f>
        <v>2.3309769793453873E-2</v>
      </c>
      <c r="H31" s="244">
        <f>'[1]Podklady QZ'!H382</f>
        <v>49477.289999999994</v>
      </c>
      <c r="I31" s="74">
        <f>'[1]Podklady QZ'!I382</f>
        <v>2.4079784261231731E-2</v>
      </c>
      <c r="J31" s="130"/>
      <c r="K31" s="130"/>
      <c r="L31" s="130"/>
    </row>
    <row r="32" spans="1:13" x14ac:dyDescent="0.2">
      <c r="A32" s="58" t="s">
        <v>5</v>
      </c>
      <c r="B32" s="226">
        <f>'[1]Podklady QZ'!B383</f>
        <v>7043.2129999999997</v>
      </c>
      <c r="C32" s="243">
        <f>'[1]Podklady QZ'!C383</f>
        <v>2.2693292765667616E-2</v>
      </c>
      <c r="D32" s="244">
        <f>'[1]Podklady QZ'!D383</f>
        <v>6084.99</v>
      </c>
      <c r="E32" s="243">
        <f>'[1]Podklady QZ'!E383</f>
        <v>2.0492510774835059E-2</v>
      </c>
      <c r="F32" s="244">
        <f>'[1]Podklady QZ'!F383</f>
        <v>9637.51</v>
      </c>
      <c r="G32" s="74">
        <f>'[1]Podklady QZ'!G383</f>
        <v>2.1383000399419604E-2</v>
      </c>
      <c r="H32" s="244">
        <f>'[1]Podklady QZ'!H383</f>
        <v>22765.713</v>
      </c>
      <c r="I32" s="74">
        <f>'[1]Podklady QZ'!I383</f>
        <v>2.1517450595966083E-2</v>
      </c>
      <c r="J32" s="130"/>
      <c r="K32" s="130"/>
      <c r="L32" s="130"/>
    </row>
    <row r="33" spans="1:12" ht="12.75" thickBot="1" x14ac:dyDescent="0.25">
      <c r="A33" s="59" t="s">
        <v>3</v>
      </c>
      <c r="B33" s="227">
        <f>'[1]Podklady QZ'!B384</f>
        <v>577.86900000000003</v>
      </c>
      <c r="C33" s="75">
        <f>'[1]Podklady QZ'!C384</f>
        <v>2.4819295613023963E-2</v>
      </c>
      <c r="D33" s="44">
        <f>'[1]Podklady QZ'!D384</f>
        <v>399.69900000000001</v>
      </c>
      <c r="E33" s="75">
        <f>'[1]Podklady QZ'!E384</f>
        <v>1.7959082843474951E-2</v>
      </c>
      <c r="F33" s="44">
        <f>'[1]Podklady QZ'!F384</f>
        <v>950.16799999999989</v>
      </c>
      <c r="G33" s="75">
        <f>'[1]Podklady QZ'!G384</f>
        <v>2.2536040260182157E-2</v>
      </c>
      <c r="H33" s="44">
        <f>'[1]Podklady QZ'!H384</f>
        <v>1927.7359999999999</v>
      </c>
      <c r="I33" s="75">
        <f>'[1]Podklady QZ'!I384</f>
        <v>2.1980700400108098E-2</v>
      </c>
      <c r="J33" s="130"/>
      <c r="K33" s="130"/>
      <c r="L33" s="130"/>
    </row>
    <row r="34" spans="1:12" ht="15" customHeight="1" x14ac:dyDescent="0.2">
      <c r="A34" s="347" t="s">
        <v>269</v>
      </c>
      <c r="B34" s="344"/>
      <c r="C34" s="344"/>
      <c r="D34" s="344"/>
      <c r="E34" s="344"/>
      <c r="F34" s="14"/>
      <c r="H34" s="13"/>
      <c r="I34" s="4" t="s">
        <v>87</v>
      </c>
    </row>
    <row r="35" spans="1:12" x14ac:dyDescent="0.2">
      <c r="A35" s="345"/>
      <c r="B35" s="345"/>
      <c r="C35" s="345"/>
      <c r="D35" s="345"/>
    </row>
    <row r="36" spans="1:12" x14ac:dyDescent="0.2">
      <c r="B36" s="130"/>
      <c r="D36" s="130"/>
      <c r="F36" s="130"/>
      <c r="G36" s="187" t="s">
        <v>192</v>
      </c>
      <c r="H36" s="232">
        <f>+'[1]Podklady QZ'!L353</f>
        <v>1.893955040760277E-2</v>
      </c>
    </row>
    <row r="37" spans="1:12" x14ac:dyDescent="0.2">
      <c r="B37" s="130"/>
      <c r="C37" s="130"/>
      <c r="D37" s="130"/>
      <c r="E37" s="130"/>
      <c r="F37" s="130"/>
      <c r="G37" s="187" t="s">
        <v>190</v>
      </c>
      <c r="H37" s="232">
        <f>+'[1]Podklady QZ'!L354</f>
        <v>2.4039222603532005E-2</v>
      </c>
    </row>
    <row r="38" spans="1:12" x14ac:dyDescent="0.2">
      <c r="B38" s="130"/>
      <c r="C38" s="130"/>
      <c r="D38" s="130"/>
      <c r="E38" s="130"/>
      <c r="F38" s="130"/>
      <c r="G38" s="187" t="s">
        <v>191</v>
      </c>
      <c r="H38" s="232">
        <f>+'[1]Podklady QZ'!L355</f>
        <v>3.6523009693571605E-2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{98A85F69-7352-4537-8691-B4CB4659FF60}</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{25D4B2FB-D147-4188-B447-335E6181A870}</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98A85F69-7352-4537-8691-B4CB4659FF60}">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25D4B2FB-D147-4188-B447-335E6181A870}">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K18" sqref="K18"/>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236</v>
      </c>
      <c r="I1" s="113" t="str">
        <f>Obsah!$A$1</f>
        <v>III. čtvrtletí 2018</v>
      </c>
    </row>
    <row r="2" spans="1:15" ht="18.75" x14ac:dyDescent="0.3">
      <c r="A2" s="167"/>
      <c r="B2" s="181" t="str">
        <f>+B4</f>
        <v>Červenec</v>
      </c>
      <c r="C2" s="181" t="str">
        <f>+D4</f>
        <v>Srpen</v>
      </c>
      <c r="D2" s="181" t="str">
        <f>+F4</f>
        <v>Září</v>
      </c>
      <c r="I2" s="335"/>
    </row>
    <row r="3" spans="1:15" ht="7.5" customHeight="1" x14ac:dyDescent="0.2"/>
    <row r="4" spans="1:15" x14ac:dyDescent="0.2">
      <c r="A4" s="26"/>
      <c r="B4" s="417" t="str">
        <f>'[1]Podklady QZ'!B250:C250</f>
        <v>Červenec</v>
      </c>
      <c r="C4" s="419"/>
      <c r="D4" s="417" t="str">
        <f>'[1]Podklady QZ'!D250:E250</f>
        <v>Srpen</v>
      </c>
      <c r="E4" s="419"/>
      <c r="F4" s="417" t="str">
        <f>'[1]Podklady QZ'!F250:G250</f>
        <v>Září</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QZ'!B392</f>
        <v>604.09300000000053</v>
      </c>
      <c r="C6" s="202">
        <f>+'[1]Podklady QZ'!C392</f>
        <v>1.0082814313158909E-2</v>
      </c>
      <c r="D6" s="203">
        <f>+'[1]Podklady QZ'!D392</f>
        <v>604.06100000000049</v>
      </c>
      <c r="E6" s="202">
        <f>+'[1]Podklady QZ'!E392</f>
        <v>1.0080972491311908E-2</v>
      </c>
      <c r="F6" s="203">
        <f>+'[1]Podklady QZ'!F392</f>
        <v>587.58100000000047</v>
      </c>
      <c r="G6" s="202">
        <f>+'[1]Podklady QZ'!G392</f>
        <v>9.8205806632815119E-3</v>
      </c>
      <c r="H6" s="203">
        <f>+'[1]Podklady QZ'!H392</f>
        <v>587.58100000000047</v>
      </c>
      <c r="I6" s="202">
        <f>+'[1]Podklady QZ'!I392</f>
        <v>9.8205806632815119E-3</v>
      </c>
      <c r="J6" s="337"/>
      <c r="K6" s="338"/>
      <c r="L6" s="337"/>
      <c r="M6" s="338"/>
      <c r="N6" s="2"/>
    </row>
    <row r="7" spans="1:15" x14ac:dyDescent="0.2">
      <c r="A7" s="342" t="s">
        <v>106</v>
      </c>
      <c r="B7" s="225">
        <f>+'[1]Podklady QZ'!B393</f>
        <v>105430.83700000004</v>
      </c>
      <c r="C7" s="202">
        <f>+'[1]Podklady QZ'!C393</f>
        <v>1.3377335828698784E-2</v>
      </c>
      <c r="D7" s="203">
        <f>+'[1]Podklady QZ'!D393</f>
        <v>109575.47599999998</v>
      </c>
      <c r="E7" s="202">
        <f>+'[1]Podklady QZ'!E393</f>
        <v>1.4202130501571871E-2</v>
      </c>
      <c r="F7" s="203">
        <f>+'[1]Podklady QZ'!F393</f>
        <v>110378.91399999999</v>
      </c>
      <c r="G7" s="202">
        <f>+'[1]Podklady QZ'!G393</f>
        <v>1.2766644109471785E-2</v>
      </c>
      <c r="H7" s="203">
        <f>+'[1]Podklady QZ'!H393</f>
        <v>325385.22700000001</v>
      </c>
      <c r="I7" s="202">
        <f>+'[1]Podklady QZ'!I393</f>
        <v>1.3422036967752604E-2</v>
      </c>
      <c r="J7" s="337"/>
      <c r="K7" s="337"/>
      <c r="L7" s="337"/>
      <c r="M7" s="338"/>
      <c r="N7" s="2"/>
    </row>
    <row r="8" spans="1:15" x14ac:dyDescent="0.2">
      <c r="A8" s="342" t="s">
        <v>194</v>
      </c>
      <c r="B8" s="214">
        <f>+'[1]Podklady QZ'!B394</f>
        <v>64506.763397267263</v>
      </c>
      <c r="C8" s="201">
        <f>+'[1]Podklady QZ'!C394</f>
        <v>2.1537301031571858E-2</v>
      </c>
      <c r="D8" s="64">
        <f>+'[1]Podklady QZ'!D394</f>
        <v>62882.368378963831</v>
      </c>
      <c r="E8" s="201">
        <f>+'[1]Podklady QZ'!E394</f>
        <v>2.1371433335724568E-2</v>
      </c>
      <c r="F8" s="64">
        <f>+'[1]Podklady QZ'!F394</f>
        <v>73157.833816992148</v>
      </c>
      <c r="G8" s="201">
        <f>+'[1]Podklady QZ'!G394</f>
        <v>2.0198484777726865E-2</v>
      </c>
      <c r="H8" s="64">
        <f>+'[1]Podklady QZ'!H394</f>
        <v>200546.96559322323</v>
      </c>
      <c r="I8" s="201">
        <f>+'[1]Podklady QZ'!I394</f>
        <v>2.0978986586266048E-2</v>
      </c>
      <c r="J8" s="130"/>
      <c r="K8" s="130"/>
      <c r="L8" s="130"/>
      <c r="M8" s="339"/>
      <c r="N8" s="176"/>
      <c r="O8" s="176"/>
    </row>
    <row r="9" spans="1:15" x14ac:dyDescent="0.2">
      <c r="A9" s="58" t="s">
        <v>44</v>
      </c>
      <c r="B9" s="226">
        <f>+'[1]Podklady QZ'!B395</f>
        <v>0</v>
      </c>
      <c r="C9" s="74">
        <f>+'[1]Podklady QZ'!C395</f>
        <v>0</v>
      </c>
      <c r="D9" s="34">
        <f>+'[1]Podklady QZ'!D395</f>
        <v>0</v>
      </c>
      <c r="E9" s="74">
        <f>+'[1]Podklady QZ'!E395</f>
        <v>0</v>
      </c>
      <c r="F9" s="34">
        <f>+'[1]Podklady QZ'!F395</f>
        <v>3.58</v>
      </c>
      <c r="G9" s="74">
        <f>+'[1]Podklady QZ'!G395</f>
        <v>1.1513406878296441E-5</v>
      </c>
      <c r="H9" s="34">
        <f>+'[1]Podklady QZ'!H395</f>
        <v>3.58</v>
      </c>
      <c r="I9" s="74">
        <f>+'[1]Podklady QZ'!I395</f>
        <v>4.757739309878404E-6</v>
      </c>
      <c r="J9" s="130"/>
      <c r="K9" s="340"/>
      <c r="L9" s="130"/>
      <c r="M9" s="339"/>
    </row>
    <row r="10" spans="1:15" x14ac:dyDescent="0.2">
      <c r="A10" s="58" t="s">
        <v>43</v>
      </c>
      <c r="B10" s="226">
        <f>+'[1]Podklady QZ'!B396</f>
        <v>949.81</v>
      </c>
      <c r="C10" s="243">
        <f>+'[1]Podklady QZ'!C396</f>
        <v>3.6489677713635732E-2</v>
      </c>
      <c r="D10" s="244">
        <f>+'[1]Podklady QZ'!D396</f>
        <v>965.53</v>
      </c>
      <c r="E10" s="243">
        <f>+'[1]Podklady QZ'!E396</f>
        <v>4.2085089003601639E-2</v>
      </c>
      <c r="F10" s="244">
        <f>+'[1]Podklady QZ'!F396</f>
        <v>1115.23</v>
      </c>
      <c r="G10" s="74">
        <f>+'[1]Podklady QZ'!G396</f>
        <v>3.6032692714793924E-2</v>
      </c>
      <c r="H10" s="244">
        <f>+'[1]Podklady QZ'!H396</f>
        <v>3030.5699999999997</v>
      </c>
      <c r="I10" s="74">
        <f>+'[1]Podklady QZ'!I396</f>
        <v>3.7918912506955033E-2</v>
      </c>
      <c r="J10" s="130"/>
      <c r="K10" s="340"/>
      <c r="L10" s="130"/>
      <c r="M10" s="339"/>
    </row>
    <row r="11" spans="1:15" x14ac:dyDescent="0.2">
      <c r="A11" s="58" t="s">
        <v>42</v>
      </c>
      <c r="B11" s="226">
        <f>+'[1]Podklady QZ'!B397</f>
        <v>0</v>
      </c>
      <c r="C11" s="243">
        <f>+'[1]Podklady QZ'!C397</f>
        <v>0</v>
      </c>
      <c r="D11" s="244">
        <f>+'[1]Podklady QZ'!D397</f>
        <v>0</v>
      </c>
      <c r="E11" s="243">
        <f>+'[1]Podklady QZ'!E397</f>
        <v>0</v>
      </c>
      <c r="F11" s="244">
        <f>+'[1]Podklady QZ'!F397</f>
        <v>0</v>
      </c>
      <c r="G11" s="74">
        <f>+'[1]Podklady QZ'!G397</f>
        <v>0</v>
      </c>
      <c r="H11" s="244">
        <f>+'[1]Podklady QZ'!H397</f>
        <v>0</v>
      </c>
      <c r="I11" s="74">
        <f>+'[1]Podklady QZ'!I397</f>
        <v>0</v>
      </c>
      <c r="J11" s="130"/>
      <c r="K11" s="340"/>
      <c r="L11" s="130"/>
      <c r="M11" s="339"/>
    </row>
    <row r="12" spans="1:15" x14ac:dyDescent="0.2">
      <c r="A12" s="58" t="s">
        <v>70</v>
      </c>
      <c r="B12" s="226">
        <f>+'[1]Podklady QZ'!B398</f>
        <v>0</v>
      </c>
      <c r="C12" s="243">
        <f>+'[1]Podklady QZ'!C398</f>
        <v>0</v>
      </c>
      <c r="D12" s="244">
        <f>+'[1]Podklady QZ'!D398</f>
        <v>0</v>
      </c>
      <c r="E12" s="243">
        <f>+'[1]Podklady QZ'!E398</f>
        <v>0</v>
      </c>
      <c r="F12" s="244">
        <f>+'[1]Podklady QZ'!F398</f>
        <v>0</v>
      </c>
      <c r="G12" s="74">
        <f>+'[1]Podklady QZ'!G398</f>
        <v>0</v>
      </c>
      <c r="H12" s="244">
        <f>+'[1]Podklady QZ'!H398</f>
        <v>0</v>
      </c>
      <c r="I12" s="74">
        <f>+'[1]Podklady QZ'!I398</f>
        <v>0</v>
      </c>
      <c r="J12" s="130"/>
      <c r="K12" s="340"/>
      <c r="L12" s="130"/>
      <c r="M12" s="339"/>
    </row>
    <row r="13" spans="1:15" x14ac:dyDescent="0.2">
      <c r="A13" s="58" t="s">
        <v>71</v>
      </c>
      <c r="B13" s="226">
        <f>+'[1]Podklady QZ'!B399</f>
        <v>0</v>
      </c>
      <c r="C13" s="243">
        <f>+'[1]Podklady QZ'!C399</f>
        <v>0</v>
      </c>
      <c r="D13" s="244">
        <f>+'[1]Podklady QZ'!D399</f>
        <v>0</v>
      </c>
      <c r="E13" s="243">
        <f>+'[1]Podklady QZ'!E399</f>
        <v>0</v>
      </c>
      <c r="F13" s="244">
        <f>+'[1]Podklady QZ'!F399</f>
        <v>0</v>
      </c>
      <c r="G13" s="74">
        <f>+'[1]Podklady QZ'!G399</f>
        <v>0</v>
      </c>
      <c r="H13" s="244">
        <f>+'[1]Podklady QZ'!H399</f>
        <v>0</v>
      </c>
      <c r="I13" s="74">
        <f>+'[1]Podklady QZ'!I399</f>
        <v>0</v>
      </c>
      <c r="J13" s="130"/>
      <c r="K13" s="340"/>
      <c r="L13" s="130"/>
      <c r="M13" s="339"/>
    </row>
    <row r="14" spans="1:15" x14ac:dyDescent="0.2">
      <c r="A14" s="58" t="s">
        <v>72</v>
      </c>
      <c r="B14" s="226">
        <f>+'[1]Podklady QZ'!B400</f>
        <v>0</v>
      </c>
      <c r="C14" s="243">
        <f>+'[1]Podklady QZ'!C400</f>
        <v>0</v>
      </c>
      <c r="D14" s="244">
        <f>+'[1]Podklady QZ'!D400</f>
        <v>0</v>
      </c>
      <c r="E14" s="243">
        <f>+'[1]Podklady QZ'!E400</f>
        <v>0</v>
      </c>
      <c r="F14" s="244">
        <f>+'[1]Podklady QZ'!F400</f>
        <v>0</v>
      </c>
      <c r="G14" s="74">
        <f>+'[1]Podklady QZ'!G400</f>
        <v>0</v>
      </c>
      <c r="H14" s="244">
        <f>+'[1]Podklady QZ'!H400</f>
        <v>0</v>
      </c>
      <c r="I14" s="74">
        <f>+'[1]Podklady QZ'!I400</f>
        <v>0</v>
      </c>
      <c r="J14" s="130"/>
      <c r="K14" s="340"/>
      <c r="L14" s="130"/>
      <c r="M14" s="339"/>
    </row>
    <row r="15" spans="1:15" x14ac:dyDescent="0.2">
      <c r="A15" s="58" t="s">
        <v>41</v>
      </c>
      <c r="B15" s="226">
        <f>+'[1]Podklady QZ'!B401</f>
        <v>2346.6800000000003</v>
      </c>
      <c r="C15" s="243">
        <f>+'[1]Podklady QZ'!C401</f>
        <v>2.1094872648079865E-3</v>
      </c>
      <c r="D15" s="244">
        <f>+'[1]Podklady QZ'!D401</f>
        <v>2607.4479999999999</v>
      </c>
      <c r="E15" s="243">
        <f>+'[1]Podklady QZ'!E401</f>
        <v>2.2546157286148479E-3</v>
      </c>
      <c r="F15" s="244">
        <f>+'[1]Podklady QZ'!F401</f>
        <v>2653.35</v>
      </c>
      <c r="G15" s="74">
        <f>+'[1]Podklady QZ'!G401</f>
        <v>1.604453554539004E-3</v>
      </c>
      <c r="H15" s="244">
        <f>+'[1]Podklady QZ'!H401</f>
        <v>7607.478000000001</v>
      </c>
      <c r="I15" s="74">
        <f>+'[1]Podklady QZ'!I401</f>
        <v>1.9393598178410743E-3</v>
      </c>
      <c r="J15" s="130"/>
      <c r="K15" s="340"/>
      <c r="L15" s="130"/>
      <c r="M15" s="339"/>
    </row>
    <row r="16" spans="1:15" x14ac:dyDescent="0.2">
      <c r="A16" s="58" t="s">
        <v>84</v>
      </c>
      <c r="B16" s="226">
        <f>+'[1]Podklady QZ'!B402</f>
        <v>0</v>
      </c>
      <c r="C16" s="243">
        <f>+'[1]Podklady QZ'!C402</f>
        <v>0</v>
      </c>
      <c r="D16" s="244">
        <f>+'[1]Podklady QZ'!D402</f>
        <v>0</v>
      </c>
      <c r="E16" s="243">
        <f>+'[1]Podklady QZ'!E402</f>
        <v>0</v>
      </c>
      <c r="F16" s="244">
        <f>+'[1]Podklady QZ'!F402</f>
        <v>0</v>
      </c>
      <c r="G16" s="74">
        <f>+'[1]Podklady QZ'!G402</f>
        <v>0</v>
      </c>
      <c r="H16" s="244">
        <f>+'[1]Podklady QZ'!H402</f>
        <v>0</v>
      </c>
      <c r="I16" s="74">
        <f>+'[1]Podklady QZ'!I402</f>
        <v>0</v>
      </c>
      <c r="J16" s="130"/>
      <c r="K16" s="340"/>
      <c r="L16" s="130"/>
      <c r="M16" s="339"/>
    </row>
    <row r="17" spans="1:13" x14ac:dyDescent="0.2">
      <c r="A17" s="58" t="s">
        <v>40</v>
      </c>
      <c r="B17" s="226">
        <f>+'[1]Podklady QZ'!B403</f>
        <v>0</v>
      </c>
      <c r="C17" s="243">
        <f>+'[1]Podklady QZ'!C403</f>
        <v>0</v>
      </c>
      <c r="D17" s="244">
        <f>+'[1]Podklady QZ'!D403</f>
        <v>0</v>
      </c>
      <c r="E17" s="243">
        <f>+'[1]Podklady QZ'!E403</f>
        <v>0</v>
      </c>
      <c r="F17" s="244">
        <f>+'[1]Podklady QZ'!F403</f>
        <v>0</v>
      </c>
      <c r="G17" s="74">
        <f>+'[1]Podklady QZ'!G403</f>
        <v>0</v>
      </c>
      <c r="H17" s="244">
        <f>+'[1]Podklady QZ'!H403</f>
        <v>0</v>
      </c>
      <c r="I17" s="74">
        <f>+'[1]Podklady QZ'!I403</f>
        <v>0</v>
      </c>
      <c r="J17" s="130"/>
      <c r="K17" s="340"/>
      <c r="L17" s="130"/>
      <c r="M17" s="339"/>
    </row>
    <row r="18" spans="1:13" x14ac:dyDescent="0.2">
      <c r="A18" s="58" t="s">
        <v>39</v>
      </c>
      <c r="B18" s="226">
        <f>+'[1]Podklady QZ'!B404</f>
        <v>88.3</v>
      </c>
      <c r="C18" s="243">
        <f>+'[1]Podklady QZ'!C404</f>
        <v>1.6706303933644001E-3</v>
      </c>
      <c r="D18" s="244">
        <f>+'[1]Podklady QZ'!D404</f>
        <v>107.8</v>
      </c>
      <c r="E18" s="243">
        <f>+'[1]Podklady QZ'!E404</f>
        <v>2.150130616445838E-3</v>
      </c>
      <c r="F18" s="244">
        <f>+'[1]Podklady QZ'!F404</f>
        <v>149.30000000000001</v>
      </c>
      <c r="G18" s="74">
        <f>+'[1]Podklady QZ'!G404</f>
        <v>2.7703233976819654E-3</v>
      </c>
      <c r="H18" s="244">
        <f>+'[1]Podklady QZ'!H404</f>
        <v>345.4</v>
      </c>
      <c r="I18" s="74">
        <f>+'[1]Podklady QZ'!I404</f>
        <v>2.2016349032282019E-3</v>
      </c>
      <c r="J18" s="130"/>
      <c r="K18" s="340"/>
      <c r="L18" s="130"/>
      <c r="M18" s="339"/>
    </row>
    <row r="19" spans="1:13" x14ac:dyDescent="0.2">
      <c r="A19" s="58" t="s">
        <v>38</v>
      </c>
      <c r="B19" s="226">
        <f>+'[1]Podklady QZ'!B405</f>
        <v>0</v>
      </c>
      <c r="C19" s="243">
        <f>+'[1]Podklady QZ'!C405</f>
        <v>0</v>
      </c>
      <c r="D19" s="244">
        <f>+'[1]Podklady QZ'!D405</f>
        <v>0</v>
      </c>
      <c r="E19" s="243">
        <f>+'[1]Podklady QZ'!E405</f>
        <v>0</v>
      </c>
      <c r="F19" s="244">
        <f>+'[1]Podklady QZ'!F405</f>
        <v>0</v>
      </c>
      <c r="G19" s="74">
        <f>+'[1]Podklady QZ'!G405</f>
        <v>0</v>
      </c>
      <c r="H19" s="244">
        <f>+'[1]Podklady QZ'!H405</f>
        <v>0</v>
      </c>
      <c r="I19" s="74">
        <f>+'[1]Podklady QZ'!I405</f>
        <v>0</v>
      </c>
      <c r="J19" s="130"/>
      <c r="K19" s="340"/>
      <c r="L19" s="130"/>
      <c r="M19" s="339"/>
    </row>
    <row r="20" spans="1:13" x14ac:dyDescent="0.2">
      <c r="A20" s="58" t="s">
        <v>37</v>
      </c>
      <c r="B20" s="226">
        <f>+'[1]Podklady QZ'!B406</f>
        <v>32035</v>
      </c>
      <c r="C20" s="243">
        <f>+'[1]Podklady QZ'!C406</f>
        <v>0.14963613452706551</v>
      </c>
      <c r="D20" s="244">
        <f>+'[1]Podklady QZ'!D406</f>
        <v>31823</v>
      </c>
      <c r="E20" s="243">
        <f>+'[1]Podklady QZ'!E406</f>
        <v>0.15540357338169383</v>
      </c>
      <c r="F20" s="244">
        <f>+'[1]Podklady QZ'!F406</f>
        <v>11213</v>
      </c>
      <c r="G20" s="74">
        <f>+'[1]Podklady QZ'!G406</f>
        <v>6.0291496940116471E-2</v>
      </c>
      <c r="H20" s="244">
        <f>+'[1]Podklady QZ'!H406</f>
        <v>75071</v>
      </c>
      <c r="I20" s="74">
        <f>+'[1]Podklady QZ'!I406</f>
        <v>0.1241166536039225</v>
      </c>
      <c r="J20" s="130"/>
      <c r="K20" s="340"/>
      <c r="L20" s="130"/>
      <c r="M20" s="339"/>
    </row>
    <row r="21" spans="1:13" x14ac:dyDescent="0.2">
      <c r="A21" s="58" t="s">
        <v>36</v>
      </c>
      <c r="B21" s="226">
        <f>+'[1]Podklady QZ'!B407</f>
        <v>0</v>
      </c>
      <c r="C21" s="243">
        <f>+'[1]Podklady QZ'!C407</f>
        <v>0</v>
      </c>
      <c r="D21" s="244">
        <f>+'[1]Podklady QZ'!D407</f>
        <v>0</v>
      </c>
      <c r="E21" s="243">
        <f>+'[1]Podklady QZ'!E407</f>
        <v>0</v>
      </c>
      <c r="F21" s="244">
        <f>+'[1]Podklady QZ'!F407</f>
        <v>0</v>
      </c>
      <c r="G21" s="74">
        <f>+'[1]Podklady QZ'!G407</f>
        <v>0</v>
      </c>
      <c r="H21" s="244">
        <f>+'[1]Podklady QZ'!H407</f>
        <v>0</v>
      </c>
      <c r="I21" s="74">
        <f>+'[1]Podklady QZ'!I407</f>
        <v>0</v>
      </c>
      <c r="J21" s="130"/>
      <c r="K21" s="340"/>
      <c r="L21" s="130"/>
      <c r="M21" s="339"/>
    </row>
    <row r="22" spans="1:13" x14ac:dyDescent="0.2">
      <c r="A22" s="58" t="s">
        <v>3</v>
      </c>
      <c r="B22" s="226">
        <f>+'[1]Podklady QZ'!B408</f>
        <v>0</v>
      </c>
      <c r="C22" s="243">
        <f>+'[1]Podklady QZ'!C408</f>
        <v>0</v>
      </c>
      <c r="D22" s="244">
        <f>+'[1]Podklady QZ'!D408</f>
        <v>0</v>
      </c>
      <c r="E22" s="243">
        <f>+'[1]Podklady QZ'!E408</f>
        <v>0</v>
      </c>
      <c r="F22" s="244">
        <f>+'[1]Podklady QZ'!F408</f>
        <v>0</v>
      </c>
      <c r="G22" s="74">
        <f>+'[1]Podklady QZ'!G408</f>
        <v>0</v>
      </c>
      <c r="H22" s="244">
        <f>+'[1]Podklady QZ'!H408</f>
        <v>0</v>
      </c>
      <c r="I22" s="74">
        <f>+'[1]Podklady QZ'!I408</f>
        <v>0</v>
      </c>
      <c r="J22" s="130"/>
      <c r="K22" s="340"/>
      <c r="L22" s="130"/>
      <c r="M22" s="339"/>
    </row>
    <row r="23" spans="1:13" x14ac:dyDescent="0.2">
      <c r="A23" s="58" t="s">
        <v>35</v>
      </c>
      <c r="B23" s="226">
        <f>+'[1]Podklady QZ'!B409</f>
        <v>0</v>
      </c>
      <c r="C23" s="243">
        <f>+'[1]Podklady QZ'!C409</f>
        <v>0</v>
      </c>
      <c r="D23" s="244">
        <f>+'[1]Podklady QZ'!D409</f>
        <v>0</v>
      </c>
      <c r="E23" s="243">
        <f>+'[1]Podklady QZ'!E409</f>
        <v>0</v>
      </c>
      <c r="F23" s="244">
        <f>+'[1]Podklady QZ'!F409</f>
        <v>0</v>
      </c>
      <c r="G23" s="74">
        <f>+'[1]Podklady QZ'!G409</f>
        <v>0</v>
      </c>
      <c r="H23" s="244">
        <f>+'[1]Podklady QZ'!H409</f>
        <v>0</v>
      </c>
      <c r="I23" s="74">
        <f>+'[1]Podklady QZ'!I409</f>
        <v>0</v>
      </c>
      <c r="J23" s="130"/>
      <c r="K23" s="340"/>
      <c r="L23" s="130"/>
      <c r="M23" s="339"/>
    </row>
    <row r="24" spans="1:13" x14ac:dyDescent="0.2">
      <c r="A24" s="228" t="s">
        <v>34</v>
      </c>
      <c r="B24" s="229">
        <f>+'[1]Podklady QZ'!B410</f>
        <v>29086.973397267258</v>
      </c>
      <c r="C24" s="230">
        <f>+'[1]Podklady QZ'!C410</f>
        <v>3.5500022715826043E-2</v>
      </c>
      <c r="D24" s="231">
        <f>+'[1]Podklady QZ'!D410</f>
        <v>27378.590378963832</v>
      </c>
      <c r="E24" s="230">
        <f>+'[1]Podklady QZ'!E410</f>
        <v>3.6785611263139117E-2</v>
      </c>
      <c r="F24" s="231">
        <f>+'[1]Podklady QZ'!F410</f>
        <v>58023.373816992149</v>
      </c>
      <c r="G24" s="230">
        <f>+'[1]Podklady QZ'!G410</f>
        <v>7.0613167775574887E-2</v>
      </c>
      <c r="H24" s="231">
        <f>+'[1]Podklady QZ'!H410</f>
        <v>114488.93759322324</v>
      </c>
      <c r="I24" s="230">
        <f>+'[1]Podklady QZ'!I410</f>
        <v>4.7997049092377279E-2</v>
      </c>
      <c r="J24" s="130"/>
      <c r="K24" s="340"/>
      <c r="L24" s="130"/>
      <c r="M24" s="176"/>
    </row>
    <row r="25" spans="1:13" ht="13.5" customHeight="1" x14ac:dyDescent="0.2">
      <c r="A25" s="342" t="s">
        <v>212</v>
      </c>
      <c r="B25" s="214">
        <f>+'[1]Podklady QZ'!B411</f>
        <v>39819.280000000006</v>
      </c>
      <c r="C25" s="201">
        <f>+'[1]Podklady QZ'!C411</f>
        <v>1.8390829247083837E-2</v>
      </c>
      <c r="D25" s="64">
        <f>+'[1]Podklady QZ'!D411</f>
        <v>39324.197999999989</v>
      </c>
      <c r="E25" s="201">
        <f>+'[1]Podklady QZ'!E411</f>
        <v>1.8043801117682855E-2</v>
      </c>
      <c r="F25" s="64">
        <f>+'[1]Podklady QZ'!F411</f>
        <v>55867</v>
      </c>
      <c r="G25" s="201">
        <f>+'[1]Podklady QZ'!G411</f>
        <v>2.1775974957819799E-2</v>
      </c>
      <c r="H25" s="64">
        <f>+'[1]Podklady QZ'!H411</f>
        <v>135010.478</v>
      </c>
      <c r="I25" s="201">
        <f>+'[1]Podklady QZ'!I411</f>
        <v>1.9538197021489907E-2</v>
      </c>
      <c r="J25" s="130"/>
      <c r="K25" s="130"/>
      <c r="L25" s="130"/>
      <c r="M25" s="130"/>
    </row>
    <row r="26" spans="1:13" ht="12.75" customHeight="1" x14ac:dyDescent="0.2">
      <c r="A26" s="58" t="s">
        <v>29</v>
      </c>
      <c r="B26" s="226">
        <f>+'[1]Podklady QZ'!B412</f>
        <v>3507.2170000000001</v>
      </c>
      <c r="C26" s="74">
        <f>+'[1]Podklady QZ'!C412</f>
        <v>3.1217164508793448E-3</v>
      </c>
      <c r="D26" s="34">
        <f>+'[1]Podklady QZ'!D412</f>
        <v>4862.6639999999998</v>
      </c>
      <c r="E26" s="74">
        <f>+'[1]Podklady QZ'!E412</f>
        <v>4.2626543246112418E-3</v>
      </c>
      <c r="F26" s="34">
        <f>+'[1]Podklady QZ'!F412</f>
        <v>3716.8649999999998</v>
      </c>
      <c r="G26" s="74">
        <f>+'[1]Podklady QZ'!G412</f>
        <v>3.3875490190199914E-3</v>
      </c>
      <c r="H26" s="34">
        <f>+'[1]Podklady QZ'!H412</f>
        <v>12086.745999999999</v>
      </c>
      <c r="I26" s="74">
        <f>+'[1]Podklady QZ'!I412</f>
        <v>3.5956799885381819E-3</v>
      </c>
      <c r="J26" s="130"/>
      <c r="K26" s="130"/>
      <c r="L26" s="130"/>
      <c r="M26" s="130"/>
    </row>
    <row r="27" spans="1:13" ht="12.75" customHeight="1" x14ac:dyDescent="0.2">
      <c r="A27" s="58" t="s">
        <v>0</v>
      </c>
      <c r="B27" s="226">
        <f>+'[1]Podklady QZ'!B413</f>
        <v>51</v>
      </c>
      <c r="C27" s="243">
        <f>+'[1]Podklady QZ'!C413</f>
        <v>7.8319760416474386E-4</v>
      </c>
      <c r="D27" s="244">
        <f>+'[1]Podklady QZ'!D413</f>
        <v>47</v>
      </c>
      <c r="E27" s="243">
        <f>+'[1]Podklady QZ'!E413</f>
        <v>4.2621123269909981E-4</v>
      </c>
      <c r="F27" s="244">
        <f>+'[1]Podklady QZ'!F413</f>
        <v>157</v>
      </c>
      <c r="G27" s="74">
        <f>+'[1]Podklady QZ'!G413</f>
        <v>1.9077257827183206E-3</v>
      </c>
      <c r="H27" s="244">
        <f>+'[1]Podklady QZ'!H413</f>
        <v>255</v>
      </c>
      <c r="I27" s="74">
        <f>+'[1]Podklady QZ'!I413</f>
        <v>9.8956659963277821E-4</v>
      </c>
      <c r="J27" s="130"/>
      <c r="K27" s="130"/>
      <c r="L27" s="130"/>
      <c r="M27" s="130"/>
    </row>
    <row r="28" spans="1:13" ht="12.75" customHeight="1" x14ac:dyDescent="0.2">
      <c r="A28" s="58" t="s">
        <v>1</v>
      </c>
      <c r="B28" s="226">
        <f>+'[1]Podklady QZ'!B414</f>
        <v>0</v>
      </c>
      <c r="C28" s="243">
        <f>+'[1]Podklady QZ'!C414</f>
        <v>0</v>
      </c>
      <c r="D28" s="244">
        <f>+'[1]Podklady QZ'!D414</f>
        <v>0</v>
      </c>
      <c r="E28" s="243">
        <f>+'[1]Podklady QZ'!E414</f>
        <v>0</v>
      </c>
      <c r="F28" s="244">
        <f>+'[1]Podklady QZ'!F414</f>
        <v>39</v>
      </c>
      <c r="G28" s="74">
        <f>+'[1]Podklady QZ'!G414</f>
        <v>3.9275011485423233E-3</v>
      </c>
      <c r="H28" s="244">
        <f>+'[1]Podklady QZ'!H414</f>
        <v>39</v>
      </c>
      <c r="I28" s="74">
        <f>+'[1]Podklady QZ'!I414</f>
        <v>1.6227152844925715E-3</v>
      </c>
      <c r="J28" s="130"/>
      <c r="K28" s="130"/>
      <c r="L28" s="130"/>
      <c r="M28" s="130"/>
    </row>
    <row r="29" spans="1:13" ht="12.75" customHeight="1" x14ac:dyDescent="0.2">
      <c r="A29" s="58" t="s">
        <v>2</v>
      </c>
      <c r="B29" s="226">
        <f>+'[1]Podklady QZ'!B415</f>
        <v>0</v>
      </c>
      <c r="C29" s="243">
        <f>+'[1]Podklady QZ'!C415</f>
        <v>0</v>
      </c>
      <c r="D29" s="244">
        <f>+'[1]Podklady QZ'!D415</f>
        <v>0</v>
      </c>
      <c r="E29" s="243">
        <f>+'[1]Podklady QZ'!E415</f>
        <v>0</v>
      </c>
      <c r="F29" s="244">
        <f>+'[1]Podklady QZ'!F415</f>
        <v>0</v>
      </c>
      <c r="G29" s="74">
        <f>+'[1]Podklady QZ'!G415</f>
        <v>0</v>
      </c>
      <c r="H29" s="244">
        <f>+'[1]Podklady QZ'!H415</f>
        <v>0</v>
      </c>
      <c r="I29" s="74">
        <f>+'[1]Podklady QZ'!I415</f>
        <v>0</v>
      </c>
      <c r="J29" s="130"/>
      <c r="K29" s="130"/>
      <c r="L29" s="130"/>
    </row>
    <row r="30" spans="1:13" x14ac:dyDescent="0.2">
      <c r="A30" s="58" t="s">
        <v>6</v>
      </c>
      <c r="B30" s="226">
        <f>+'[1]Podklady QZ'!B416</f>
        <v>949.81</v>
      </c>
      <c r="C30" s="243">
        <f>+'[1]Podklady QZ'!C416</f>
        <v>0.11212400987974709</v>
      </c>
      <c r="D30" s="244">
        <f>+'[1]Podklady QZ'!D416</f>
        <v>965.53</v>
      </c>
      <c r="E30" s="243">
        <f>+'[1]Podklady QZ'!E416</f>
        <v>0.11592596817087591</v>
      </c>
      <c r="F30" s="244">
        <f>+'[1]Podklady QZ'!F416</f>
        <v>1115.23</v>
      </c>
      <c r="G30" s="74">
        <f>+'[1]Podklady QZ'!G416</f>
        <v>0.10247468042074136</v>
      </c>
      <c r="H30" s="244">
        <f>+'[1]Podklady QZ'!H416</f>
        <v>3030.5699999999997</v>
      </c>
      <c r="I30" s="74">
        <f>+'[1]Podklady QZ'!I416</f>
        <v>0.10947444880951407</v>
      </c>
      <c r="J30" s="130"/>
      <c r="K30" s="130"/>
      <c r="L30" s="130"/>
    </row>
    <row r="31" spans="1:13" x14ac:dyDescent="0.2">
      <c r="A31" s="58" t="s">
        <v>28</v>
      </c>
      <c r="B31" s="226">
        <f>+'[1]Podklady QZ'!B417</f>
        <v>25485.922000000006</v>
      </c>
      <c r="C31" s="243">
        <f>+'[1]Podklady QZ'!C417</f>
        <v>4.1109188663611185E-2</v>
      </c>
      <c r="D31" s="244">
        <f>+'[1]Podklady QZ'!D417</f>
        <v>23968.288999999997</v>
      </c>
      <c r="E31" s="243">
        <f>+'[1]Podklady QZ'!E417</f>
        <v>4.1726024083999239E-2</v>
      </c>
      <c r="F31" s="244">
        <f>+'[1]Podklady QZ'!F417</f>
        <v>36085.879999999997</v>
      </c>
      <c r="G31" s="74">
        <f>+'[1]Podklady QZ'!G417</f>
        <v>4.194346572254757E-2</v>
      </c>
      <c r="H31" s="244">
        <f>+'[1]Podklady QZ'!H417</f>
        <v>85540.091</v>
      </c>
      <c r="I31" s="74">
        <f>+'[1]Podklady QZ'!I417</f>
        <v>4.1630957090942736E-2</v>
      </c>
      <c r="J31" s="130"/>
      <c r="K31" s="130"/>
      <c r="L31" s="130"/>
    </row>
    <row r="32" spans="1:13" x14ac:dyDescent="0.2">
      <c r="A32" s="58" t="s">
        <v>5</v>
      </c>
      <c r="B32" s="226">
        <f>+'[1]Podklady QZ'!B418</f>
        <v>9668.7009999999991</v>
      </c>
      <c r="C32" s="243">
        <f>+'[1]Podklady QZ'!C418</f>
        <v>3.1152637646583065E-2</v>
      </c>
      <c r="D32" s="244">
        <f>+'[1]Podklady QZ'!D418</f>
        <v>9359.125</v>
      </c>
      <c r="E32" s="243">
        <f>+'[1]Podklady QZ'!E418</f>
        <v>3.1518863614488794E-2</v>
      </c>
      <c r="F32" s="244">
        <f>+'[1]Podklady QZ'!F418</f>
        <v>14394.115000000002</v>
      </c>
      <c r="G32" s="74">
        <f>+'[1]Podklady QZ'!G418</f>
        <v>3.1936606737040144E-2</v>
      </c>
      <c r="H32" s="244">
        <f>+'[1]Podklady QZ'!H418</f>
        <v>33421.941000000006</v>
      </c>
      <c r="I32" s="74">
        <f>+'[1]Podklady QZ'!I418</f>
        <v>3.1589389020620327E-2</v>
      </c>
      <c r="J32" s="130"/>
      <c r="K32" s="130"/>
      <c r="L32" s="130"/>
    </row>
    <row r="33" spans="1:12" ht="12.75" thickBot="1" x14ac:dyDescent="0.25">
      <c r="A33" s="59" t="s">
        <v>3</v>
      </c>
      <c r="B33" s="227">
        <f>+'[1]Podklady QZ'!B419</f>
        <v>156.63</v>
      </c>
      <c r="C33" s="75">
        <f>+'[1]Podklady QZ'!C419</f>
        <v>6.7272102706114065E-3</v>
      </c>
      <c r="D33" s="44">
        <f>+'[1]Podklady QZ'!D419</f>
        <v>121.59</v>
      </c>
      <c r="E33" s="75">
        <f>+'[1]Podklady QZ'!E419</f>
        <v>5.4632232828656559E-3</v>
      </c>
      <c r="F33" s="44">
        <f>+'[1]Podklady QZ'!F419</f>
        <v>358.90999999999997</v>
      </c>
      <c r="G33" s="75">
        <f>+'[1]Podklady QZ'!G419</f>
        <v>8.5126106223130833E-3</v>
      </c>
      <c r="H33" s="44">
        <f>+'[1]Podklady QZ'!H419</f>
        <v>637.13</v>
      </c>
      <c r="I33" s="75">
        <f>+'[1]Podklady QZ'!I419</f>
        <v>7.2647725860392051E-3</v>
      </c>
      <c r="J33" s="130"/>
      <c r="K33" s="130"/>
      <c r="L33" s="130"/>
    </row>
    <row r="34" spans="1:12" ht="15" customHeight="1" x14ac:dyDescent="0.2">
      <c r="A34" s="343" t="s">
        <v>268</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QZ'!L388</f>
        <v>9.8205806632815119E-3</v>
      </c>
    </row>
    <row r="37" spans="1:12" x14ac:dyDescent="0.2">
      <c r="B37" s="130"/>
      <c r="C37" s="130"/>
      <c r="D37" s="130"/>
      <c r="E37" s="130"/>
      <c r="F37" s="130"/>
      <c r="G37" s="187" t="s">
        <v>190</v>
      </c>
      <c r="H37" s="232">
        <f>+'[1]Podklady QZ'!L389</f>
        <v>1.3422036967752604E-2</v>
      </c>
    </row>
    <row r="38" spans="1:12" x14ac:dyDescent="0.2">
      <c r="B38" s="130"/>
      <c r="C38" s="130"/>
      <c r="D38" s="130"/>
      <c r="E38" s="130"/>
      <c r="F38" s="130"/>
      <c r="G38" s="187" t="s">
        <v>191</v>
      </c>
      <c r="H38" s="232">
        <f>+'[1]Podklady QZ'!L390</f>
        <v>2.0978986586266048E-2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{8925AE14-C3AD-4E5B-9F6F-1572CD3D5520}</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{F7D20694-6822-46D1-9C21-00A80EC121D2}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8925AE14-C3AD-4E5B-9F6F-1572CD3D5520}">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F7D20694-6822-46D1-9C21-00A80EC121D2}">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A2" sqref="A2"/>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241</v>
      </c>
      <c r="I1" s="113" t="str">
        <f>Obsah!$A$1</f>
        <v>III. čtvrtletí 2018</v>
      </c>
    </row>
    <row r="2" spans="1:15" ht="18.75" x14ac:dyDescent="0.3">
      <c r="A2" s="167"/>
      <c r="B2" s="181" t="str">
        <f>+B4</f>
        <v>Červenec</v>
      </c>
      <c r="C2" s="181" t="str">
        <f>+D4</f>
        <v>Srpen</v>
      </c>
      <c r="D2" s="181" t="str">
        <f>+F4</f>
        <v>Září</v>
      </c>
      <c r="I2" s="335"/>
    </row>
    <row r="3" spans="1:15" ht="7.5" customHeight="1" x14ac:dyDescent="0.2"/>
    <row r="4" spans="1:15" x14ac:dyDescent="0.2">
      <c r="A4" s="26"/>
      <c r="B4" s="417" t="str">
        <f>'[1]Podklady QZ'!B250:C250</f>
        <v>Červenec</v>
      </c>
      <c r="C4" s="419"/>
      <c r="D4" s="417" t="str">
        <f>'[1]Podklady QZ'!D250:E250</f>
        <v>Srpen</v>
      </c>
      <c r="E4" s="419"/>
      <c r="F4" s="417" t="str">
        <f>'[1]Podklady QZ'!F250:G250</f>
        <v>Září</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QZ'!B427</f>
        <v>7581.0569999999989</v>
      </c>
      <c r="C6" s="202">
        <f>+'[1]Podklady QZ'!C427</f>
        <v>0.12653414296883669</v>
      </c>
      <c r="D6" s="203">
        <f>+'[1]Podklady QZ'!D427</f>
        <v>7585.5199999999986</v>
      </c>
      <c r="E6" s="202">
        <f>+'[1]Podklady QZ'!E427</f>
        <v>0.12659221246247687</v>
      </c>
      <c r="F6" s="203">
        <f>+'[1]Podklady QZ'!F427</f>
        <v>7590.9439999999977</v>
      </c>
      <c r="G6" s="202">
        <f>+'[1]Podklady QZ'!G427</f>
        <v>0.12687183190479734</v>
      </c>
      <c r="H6" s="203">
        <f>+'[1]Podklady QZ'!H427</f>
        <v>7590.9439999999977</v>
      </c>
      <c r="I6" s="202">
        <f>+'[1]Podklady QZ'!I427</f>
        <v>0.12687183190479734</v>
      </c>
      <c r="J6" s="337"/>
      <c r="K6" s="338"/>
      <c r="L6" s="337"/>
      <c r="M6" s="338"/>
      <c r="N6" s="2"/>
    </row>
    <row r="7" spans="1:15" x14ac:dyDescent="0.2">
      <c r="A7" s="342" t="s">
        <v>106</v>
      </c>
      <c r="B7" s="225">
        <f>+'[1]Podklady QZ'!B428</f>
        <v>1794468.5680000009</v>
      </c>
      <c r="C7" s="202">
        <f>+'[1]Podklady QZ'!C428</f>
        <v>0.22768678833670081</v>
      </c>
      <c r="D7" s="203">
        <f>+'[1]Podklady QZ'!D428</f>
        <v>1702219.2559999987</v>
      </c>
      <c r="E7" s="202">
        <f>+'[1]Podklady QZ'!E428</f>
        <v>0.22062546199662927</v>
      </c>
      <c r="F7" s="203">
        <f>+'[1]Podklady QZ'!F428</f>
        <v>1768314.679</v>
      </c>
      <c r="G7" s="202">
        <f>+'[1]Podklady QZ'!G428</f>
        <v>0.20452678289938458</v>
      </c>
      <c r="H7" s="203">
        <f>+'[1]Podklady QZ'!H428</f>
        <v>5265002.5029999996</v>
      </c>
      <c r="I7" s="202">
        <f>+'[1]Podklady QZ'!I428</f>
        <v>0.21717967617065781</v>
      </c>
      <c r="J7" s="337"/>
      <c r="K7" s="337"/>
      <c r="L7" s="337"/>
      <c r="M7" s="338"/>
      <c r="N7" s="2"/>
    </row>
    <row r="8" spans="1:15" x14ac:dyDescent="0.2">
      <c r="A8" s="342" t="s">
        <v>194</v>
      </c>
      <c r="B8" s="214">
        <f>+'[1]Podklady QZ'!B429</f>
        <v>449334.34000000008</v>
      </c>
      <c r="C8" s="201">
        <f>+'[1]Podklady QZ'!C429</f>
        <v>0.15002223696767639</v>
      </c>
      <c r="D8" s="64">
        <f>+'[1]Podklady QZ'!D429</f>
        <v>443393.58199999999</v>
      </c>
      <c r="E8" s="201">
        <f>+'[1]Podklady QZ'!E429</f>
        <v>0.15069337595705343</v>
      </c>
      <c r="F8" s="64">
        <f>+'[1]Podklady QZ'!F429</f>
        <v>570871.46199999994</v>
      </c>
      <c r="G8" s="201">
        <f>+'[1]Podklady QZ'!G429</f>
        <v>0.15761454288122279</v>
      </c>
      <c r="H8" s="64">
        <f>+'[1]Podklady QZ'!H429</f>
        <v>1463599.3840000001</v>
      </c>
      <c r="I8" s="201">
        <f>+'[1]Podklady QZ'!I429</f>
        <v>0.15310544217798333</v>
      </c>
      <c r="J8" s="130"/>
      <c r="K8" s="130"/>
      <c r="L8" s="130"/>
      <c r="M8" s="339"/>
      <c r="N8" s="176"/>
      <c r="O8" s="176"/>
    </row>
    <row r="9" spans="1:15" x14ac:dyDescent="0.2">
      <c r="A9" s="58" t="s">
        <v>44</v>
      </c>
      <c r="B9" s="226">
        <f>+'[1]Podklady QZ'!B430</f>
        <v>40032.130000000005</v>
      </c>
      <c r="C9" s="74">
        <f>+'[1]Podklady QZ'!C430</f>
        <v>0.17471147202416981</v>
      </c>
      <c r="D9" s="34">
        <f>+'[1]Podklady QZ'!D430</f>
        <v>27471.955000000002</v>
      </c>
      <c r="E9" s="74">
        <f>+'[1]Podklady QZ'!E430</f>
        <v>0.12935066935855744</v>
      </c>
      <c r="F9" s="34">
        <f>+'[1]Podklady QZ'!F430</f>
        <v>52557.171000000002</v>
      </c>
      <c r="G9" s="74">
        <f>+'[1]Podklady QZ'!G430</f>
        <v>0.1690257246075984</v>
      </c>
      <c r="H9" s="34">
        <f>+'[1]Podklady QZ'!H430</f>
        <v>120061.25600000001</v>
      </c>
      <c r="I9" s="74">
        <f>+'[1]Podklady QZ'!I430</f>
        <v>0.15955870314652915</v>
      </c>
      <c r="J9" s="130"/>
      <c r="K9" s="340"/>
      <c r="L9" s="130"/>
      <c r="M9" s="339"/>
    </row>
    <row r="10" spans="1:15" x14ac:dyDescent="0.2">
      <c r="A10" s="58" t="s">
        <v>43</v>
      </c>
      <c r="B10" s="226">
        <f>+'[1]Podklady QZ'!B431</f>
        <v>0</v>
      </c>
      <c r="C10" s="243">
        <f>+'[1]Podklady QZ'!C431</f>
        <v>0</v>
      </c>
      <c r="D10" s="244">
        <f>+'[1]Podklady QZ'!D431</f>
        <v>0</v>
      </c>
      <c r="E10" s="243">
        <f>+'[1]Podklady QZ'!E431</f>
        <v>0</v>
      </c>
      <c r="F10" s="244">
        <f>+'[1]Podklady QZ'!F431</f>
        <v>0</v>
      </c>
      <c r="G10" s="74">
        <f>+'[1]Podklady QZ'!G431</f>
        <v>0</v>
      </c>
      <c r="H10" s="244">
        <f>+'[1]Podklady QZ'!H431</f>
        <v>0</v>
      </c>
      <c r="I10" s="74">
        <f>+'[1]Podklady QZ'!I431</f>
        <v>0</v>
      </c>
      <c r="J10" s="130"/>
      <c r="K10" s="340"/>
      <c r="L10" s="130"/>
      <c r="M10" s="339"/>
    </row>
    <row r="11" spans="1:15" x14ac:dyDescent="0.2">
      <c r="A11" s="58" t="s">
        <v>42</v>
      </c>
      <c r="B11" s="226">
        <f>+'[1]Podklady QZ'!B432</f>
        <v>200607.16300000003</v>
      </c>
      <c r="C11" s="243">
        <f>+'[1]Podklady QZ'!C432</f>
        <v>0.8721756717857363</v>
      </c>
      <c r="D11" s="244">
        <f>+'[1]Podklady QZ'!D432</f>
        <v>195719.57399999999</v>
      </c>
      <c r="E11" s="243">
        <f>+'[1]Podklady QZ'!E432</f>
        <v>0.88183209712717747</v>
      </c>
      <c r="F11" s="244">
        <f>+'[1]Podklady QZ'!F432</f>
        <v>266214.66700000002</v>
      </c>
      <c r="G11" s="74">
        <f>+'[1]Podklady QZ'!G432</f>
        <v>0.84698951364488251</v>
      </c>
      <c r="H11" s="244">
        <f>+'[1]Podklady QZ'!H432</f>
        <v>662541.4040000001</v>
      </c>
      <c r="I11" s="74">
        <f>+'[1]Podklady QZ'!I432</f>
        <v>0.86464172156355867</v>
      </c>
      <c r="J11" s="130"/>
      <c r="K11" s="340"/>
      <c r="L11" s="130"/>
      <c r="M11" s="339"/>
    </row>
    <row r="12" spans="1:15" x14ac:dyDescent="0.2">
      <c r="A12" s="58" t="s">
        <v>70</v>
      </c>
      <c r="B12" s="226">
        <f>+'[1]Podklady QZ'!B433</f>
        <v>17.167999999999999</v>
      </c>
      <c r="C12" s="243">
        <f>+'[1]Podklady QZ'!C433</f>
        <v>2.0012962729820338E-2</v>
      </c>
      <c r="D12" s="244">
        <f>+'[1]Podklady QZ'!D433</f>
        <v>14.494</v>
      </c>
      <c r="E12" s="243">
        <f>+'[1]Podklady QZ'!E433</f>
        <v>7.1511495667816415E-3</v>
      </c>
      <c r="F12" s="244">
        <f>+'[1]Podklady QZ'!F433</f>
        <v>13.759</v>
      </c>
      <c r="G12" s="74">
        <f>+'[1]Podklady QZ'!G433</f>
        <v>1.3654854425298251E-2</v>
      </c>
      <c r="H12" s="244">
        <f>+'[1]Podklady QZ'!H433</f>
        <v>45.420999999999999</v>
      </c>
      <c r="I12" s="74">
        <f>+'[1]Podklady QZ'!I433</f>
        <v>1.1669515897888073E-2</v>
      </c>
      <c r="J12" s="130"/>
      <c r="K12" s="340"/>
      <c r="L12" s="130"/>
      <c r="M12" s="339"/>
    </row>
    <row r="13" spans="1:15" x14ac:dyDescent="0.2">
      <c r="A13" s="58" t="s">
        <v>71</v>
      </c>
      <c r="B13" s="226">
        <f>+'[1]Podklady QZ'!B434</f>
        <v>0</v>
      </c>
      <c r="C13" s="243">
        <f>+'[1]Podklady QZ'!C434</f>
        <v>0</v>
      </c>
      <c r="D13" s="244">
        <f>+'[1]Podklady QZ'!D434</f>
        <v>0</v>
      </c>
      <c r="E13" s="243">
        <f>+'[1]Podklady QZ'!E434</f>
        <v>0</v>
      </c>
      <c r="F13" s="244">
        <f>+'[1]Podklady QZ'!F434</f>
        <v>0</v>
      </c>
      <c r="G13" s="74">
        <f>+'[1]Podklady QZ'!G434</f>
        <v>0</v>
      </c>
      <c r="H13" s="244">
        <f>+'[1]Podklady QZ'!H434</f>
        <v>0</v>
      </c>
      <c r="I13" s="74">
        <f>+'[1]Podklady QZ'!I434</f>
        <v>0</v>
      </c>
      <c r="J13" s="130"/>
      <c r="K13" s="340"/>
      <c r="L13" s="130"/>
      <c r="M13" s="339"/>
    </row>
    <row r="14" spans="1:15" x14ac:dyDescent="0.2">
      <c r="A14" s="58" t="s">
        <v>72</v>
      </c>
      <c r="B14" s="226">
        <f>+'[1]Podklady QZ'!B435</f>
        <v>0</v>
      </c>
      <c r="C14" s="243">
        <f>+'[1]Podklady QZ'!C435</f>
        <v>0</v>
      </c>
      <c r="D14" s="244">
        <f>+'[1]Podklady QZ'!D435</f>
        <v>0</v>
      </c>
      <c r="E14" s="243">
        <f>+'[1]Podklady QZ'!E435</f>
        <v>0</v>
      </c>
      <c r="F14" s="244">
        <f>+'[1]Podklady QZ'!F435</f>
        <v>0</v>
      </c>
      <c r="G14" s="74">
        <f>+'[1]Podklady QZ'!G435</f>
        <v>0</v>
      </c>
      <c r="H14" s="244">
        <f>+'[1]Podklady QZ'!H435</f>
        <v>0</v>
      </c>
      <c r="I14" s="74">
        <f>+'[1]Podklady QZ'!I435</f>
        <v>0</v>
      </c>
      <c r="J14" s="130"/>
      <c r="K14" s="340"/>
      <c r="L14" s="130"/>
      <c r="M14" s="339"/>
    </row>
    <row r="15" spans="1:15" x14ac:dyDescent="0.2">
      <c r="A15" s="58" t="s">
        <v>41</v>
      </c>
      <c r="B15" s="226">
        <f>+'[1]Podklady QZ'!B436</f>
        <v>3261.2000000000003</v>
      </c>
      <c r="C15" s="243">
        <f>+'[1]Podklady QZ'!C436</f>
        <v>2.9315713552728988E-3</v>
      </c>
      <c r="D15" s="244">
        <f>+'[1]Podklady QZ'!D436</f>
        <v>2505.13</v>
      </c>
      <c r="E15" s="243">
        <f>+'[1]Podklady QZ'!E436</f>
        <v>2.1661431024606872E-3</v>
      </c>
      <c r="F15" s="244">
        <f>+'[1]Podklady QZ'!F436</f>
        <v>24579.782999999999</v>
      </c>
      <c r="G15" s="74">
        <f>+'[1]Podklady QZ'!G436</f>
        <v>1.4863142896394135E-2</v>
      </c>
      <c r="H15" s="244">
        <f>+'[1]Podklady QZ'!H436</f>
        <v>30346.112999999998</v>
      </c>
      <c r="I15" s="74">
        <f>+'[1]Podklady QZ'!I436</f>
        <v>7.7360765525532425E-3</v>
      </c>
      <c r="J15" s="130"/>
      <c r="K15" s="340"/>
      <c r="L15" s="130"/>
      <c r="M15" s="339"/>
    </row>
    <row r="16" spans="1:15" x14ac:dyDescent="0.2">
      <c r="A16" s="58" t="s">
        <v>84</v>
      </c>
      <c r="B16" s="226">
        <f>+'[1]Podklady QZ'!B437</f>
        <v>0</v>
      </c>
      <c r="C16" s="243">
        <f>+'[1]Podklady QZ'!C437</f>
        <v>0</v>
      </c>
      <c r="D16" s="244">
        <f>+'[1]Podklady QZ'!D437</f>
        <v>0</v>
      </c>
      <c r="E16" s="243">
        <f>+'[1]Podklady QZ'!E437</f>
        <v>0</v>
      </c>
      <c r="F16" s="244">
        <f>+'[1]Podklady QZ'!F437</f>
        <v>0</v>
      </c>
      <c r="G16" s="74">
        <f>+'[1]Podklady QZ'!G437</f>
        <v>0</v>
      </c>
      <c r="H16" s="244">
        <f>+'[1]Podklady QZ'!H437</f>
        <v>0</v>
      </c>
      <c r="I16" s="74">
        <f>+'[1]Podklady QZ'!I437</f>
        <v>0</v>
      </c>
      <c r="J16" s="130"/>
      <c r="K16" s="340"/>
      <c r="L16" s="130"/>
      <c r="M16" s="339"/>
    </row>
    <row r="17" spans="1:13" x14ac:dyDescent="0.2">
      <c r="A17" s="58" t="s">
        <v>40</v>
      </c>
      <c r="B17" s="226">
        <f>+'[1]Podklady QZ'!B438</f>
        <v>0</v>
      </c>
      <c r="C17" s="243">
        <f>+'[1]Podklady QZ'!C438</f>
        <v>0</v>
      </c>
      <c r="D17" s="244">
        <f>+'[1]Podklady QZ'!D438</f>
        <v>0</v>
      </c>
      <c r="E17" s="243">
        <f>+'[1]Podklady QZ'!E438</f>
        <v>0</v>
      </c>
      <c r="F17" s="244">
        <f>+'[1]Podklady QZ'!F438</f>
        <v>4.2290000000000001</v>
      </c>
      <c r="G17" s="74">
        <f>+'[1]Podklady QZ'!G438</f>
        <v>1</v>
      </c>
      <c r="H17" s="244">
        <f>+'[1]Podklady QZ'!H438</f>
        <v>4.2290000000000001</v>
      </c>
      <c r="I17" s="74">
        <f>+'[1]Podklady QZ'!I438</f>
        <v>1</v>
      </c>
      <c r="J17" s="130"/>
      <c r="K17" s="340"/>
      <c r="L17" s="130"/>
      <c r="M17" s="339"/>
    </row>
    <row r="18" spans="1:13" x14ac:dyDescent="0.2">
      <c r="A18" s="58" t="s">
        <v>39</v>
      </c>
      <c r="B18" s="226">
        <f>+'[1]Podklady QZ'!B439</f>
        <v>7966.6399999999994</v>
      </c>
      <c r="C18" s="243">
        <f>+'[1]Podklady QZ'!C439</f>
        <v>0.15072832295574815</v>
      </c>
      <c r="D18" s="244">
        <f>+'[1]Podklady QZ'!D439</f>
        <v>4775.66</v>
      </c>
      <c r="E18" s="243">
        <f>+'[1]Podklady QZ'!E439</f>
        <v>9.5253179774914015E-2</v>
      </c>
      <c r="F18" s="244">
        <f>+'[1]Podklady QZ'!F439</f>
        <v>9393.5</v>
      </c>
      <c r="G18" s="74">
        <f>+'[1]Podklady QZ'!G439</f>
        <v>0.17430028691309807</v>
      </c>
      <c r="H18" s="244">
        <f>+'[1]Podklady QZ'!H439</f>
        <v>22135.8</v>
      </c>
      <c r="I18" s="74">
        <f>+'[1]Podklady QZ'!I439</f>
        <v>0.14109713344203484</v>
      </c>
      <c r="J18" s="130"/>
      <c r="K18" s="340"/>
      <c r="L18" s="130"/>
      <c r="M18" s="339"/>
    </row>
    <row r="19" spans="1:13" x14ac:dyDescent="0.2">
      <c r="A19" s="58" t="s">
        <v>38</v>
      </c>
      <c r="B19" s="226">
        <f>+'[1]Podklady QZ'!B440</f>
        <v>0</v>
      </c>
      <c r="C19" s="243">
        <f>+'[1]Podklady QZ'!C440</f>
        <v>0</v>
      </c>
      <c r="D19" s="244">
        <f>+'[1]Podklady QZ'!D440</f>
        <v>0</v>
      </c>
      <c r="E19" s="243">
        <f>+'[1]Podklady QZ'!E440</f>
        <v>0</v>
      </c>
      <c r="F19" s="244">
        <f>+'[1]Podklady QZ'!F440</f>
        <v>0</v>
      </c>
      <c r="G19" s="74">
        <f>+'[1]Podklady QZ'!G440</f>
        <v>0</v>
      </c>
      <c r="H19" s="244">
        <f>+'[1]Podklady QZ'!H440</f>
        <v>0</v>
      </c>
      <c r="I19" s="74">
        <f>+'[1]Podklady QZ'!I440</f>
        <v>0</v>
      </c>
      <c r="J19" s="130"/>
      <c r="K19" s="340"/>
      <c r="L19" s="130"/>
      <c r="M19" s="339"/>
    </row>
    <row r="20" spans="1:13" x14ac:dyDescent="0.2">
      <c r="A20" s="58" t="s">
        <v>37</v>
      </c>
      <c r="B20" s="226">
        <f>+'[1]Podklady QZ'!B441</f>
        <v>196</v>
      </c>
      <c r="C20" s="243">
        <f>+'[1]Podklady QZ'!C441</f>
        <v>9.1551997400670651E-4</v>
      </c>
      <c r="D20" s="244">
        <f>+'[1]Podklady QZ'!D441</f>
        <v>197</v>
      </c>
      <c r="E20" s="243">
        <f>+'[1]Podklady QZ'!E441</f>
        <v>9.6202444634992568E-4</v>
      </c>
      <c r="F20" s="244">
        <f>+'[1]Podklady QZ'!F441</f>
        <v>198</v>
      </c>
      <c r="G20" s="74">
        <f>+'[1]Podklady QZ'!G441</f>
        <v>1.0646318018499119E-3</v>
      </c>
      <c r="H20" s="244">
        <f>+'[1]Podklady QZ'!H441</f>
        <v>591</v>
      </c>
      <c r="I20" s="74">
        <f>+'[1]Podklady QZ'!I441</f>
        <v>9.7711422892885662E-4</v>
      </c>
      <c r="J20" s="130"/>
      <c r="K20" s="340"/>
      <c r="L20" s="130"/>
      <c r="M20" s="339"/>
    </row>
    <row r="21" spans="1:13" x14ac:dyDescent="0.2">
      <c r="A21" s="58" t="s">
        <v>36</v>
      </c>
      <c r="B21" s="226">
        <f>+'[1]Podklady QZ'!B442</f>
        <v>146533.85699999999</v>
      </c>
      <c r="C21" s="243">
        <f>+'[1]Podklady QZ'!C442</f>
        <v>0.51393802122515519</v>
      </c>
      <c r="D21" s="244">
        <f>+'[1]Podklady QZ'!D442</f>
        <v>164862.943</v>
      </c>
      <c r="E21" s="243">
        <f>+'[1]Podklady QZ'!E442</f>
        <v>0.5259637870283731</v>
      </c>
      <c r="F21" s="244">
        <f>+'[1]Podklady QZ'!F442</f>
        <v>156763.63399999996</v>
      </c>
      <c r="G21" s="74">
        <f>+'[1]Podklady QZ'!G442</f>
        <v>0.67609029410436361</v>
      </c>
      <c r="H21" s="244">
        <f>+'[1]Podklady QZ'!H442</f>
        <v>468160.43399999995</v>
      </c>
      <c r="I21" s="74">
        <f>+'[1]Podklady QZ'!I442</f>
        <v>0.56375201297822009</v>
      </c>
      <c r="J21" s="130"/>
      <c r="K21" s="340"/>
      <c r="L21" s="130"/>
      <c r="M21" s="339"/>
    </row>
    <row r="22" spans="1:13" x14ac:dyDescent="0.2">
      <c r="A22" s="58" t="s">
        <v>3</v>
      </c>
      <c r="B22" s="226">
        <f>+'[1]Podklady QZ'!B443</f>
        <v>0</v>
      </c>
      <c r="C22" s="243">
        <f>+'[1]Podklady QZ'!C443</f>
        <v>0</v>
      </c>
      <c r="D22" s="244">
        <f>+'[1]Podklady QZ'!D443</f>
        <v>0</v>
      </c>
      <c r="E22" s="243">
        <f>+'[1]Podklady QZ'!E443</f>
        <v>0</v>
      </c>
      <c r="F22" s="244">
        <f>+'[1]Podklady QZ'!F443</f>
        <v>0</v>
      </c>
      <c r="G22" s="74">
        <f>+'[1]Podklady QZ'!G443</f>
        <v>0</v>
      </c>
      <c r="H22" s="244">
        <f>+'[1]Podklady QZ'!H443</f>
        <v>0</v>
      </c>
      <c r="I22" s="74">
        <f>+'[1]Podklady QZ'!I443</f>
        <v>0</v>
      </c>
      <c r="J22" s="130"/>
      <c r="K22" s="340"/>
      <c r="L22" s="130"/>
      <c r="M22" s="339"/>
    </row>
    <row r="23" spans="1:13" x14ac:dyDescent="0.2">
      <c r="A23" s="58" t="s">
        <v>35</v>
      </c>
      <c r="B23" s="226">
        <f>+'[1]Podklady QZ'!B444</f>
        <v>677.04700000000003</v>
      </c>
      <c r="C23" s="243">
        <f>+'[1]Podklady QZ'!C444</f>
        <v>7.7831701835838471E-2</v>
      </c>
      <c r="D23" s="244">
        <f>+'[1]Podklady QZ'!D444</f>
        <v>52.326999999999998</v>
      </c>
      <c r="E23" s="243">
        <f>+'[1]Podklady QZ'!E444</f>
        <v>9.9200586630793404E-3</v>
      </c>
      <c r="F23" s="244">
        <f>+'[1]Podklady QZ'!F444</f>
        <v>55.701999999999998</v>
      </c>
      <c r="G23" s="74">
        <f>+'[1]Podklady QZ'!G444</f>
        <v>1.0161839267001952E-2</v>
      </c>
      <c r="H23" s="244">
        <f>+'[1]Podklady QZ'!H444</f>
        <v>785.07600000000002</v>
      </c>
      <c r="I23" s="74">
        <f>+'[1]Podklady QZ'!I444</f>
        <v>4.0352985047967853E-2</v>
      </c>
      <c r="J23" s="130"/>
      <c r="K23" s="340"/>
      <c r="L23" s="130"/>
      <c r="M23" s="339"/>
    </row>
    <row r="24" spans="1:13" x14ac:dyDescent="0.2">
      <c r="A24" s="228" t="s">
        <v>34</v>
      </c>
      <c r="B24" s="229">
        <f>+'[1]Podklady QZ'!B445</f>
        <v>50043.135000000009</v>
      </c>
      <c r="C24" s="230">
        <f>+'[1]Podklady QZ'!C445</f>
        <v>6.1076565272276007E-2</v>
      </c>
      <c r="D24" s="231">
        <f>+'[1]Podklady QZ'!D445</f>
        <v>47794.498999999996</v>
      </c>
      <c r="E24" s="230">
        <f>+'[1]Podklady QZ'!E445</f>
        <v>6.4216230141685982E-2</v>
      </c>
      <c r="F24" s="231">
        <f>+'[1]Podklady QZ'!F445</f>
        <v>61091.017</v>
      </c>
      <c r="G24" s="230">
        <f>+'[1]Podklady QZ'!G445</f>
        <v>7.4346421954150338E-2</v>
      </c>
      <c r="H24" s="231">
        <f>+'[1]Podklady QZ'!H445</f>
        <v>158928.65100000001</v>
      </c>
      <c r="I24" s="230">
        <f>+'[1]Podklady QZ'!I445</f>
        <v>6.6627452613236715E-2</v>
      </c>
      <c r="J24" s="130"/>
      <c r="K24" s="340"/>
      <c r="L24" s="130"/>
      <c r="M24" s="176"/>
    </row>
    <row r="25" spans="1:13" ht="13.5" customHeight="1" x14ac:dyDescent="0.2">
      <c r="A25" s="342" t="s">
        <v>212</v>
      </c>
      <c r="B25" s="214">
        <f>+'[1]Podklady QZ'!B446</f>
        <v>432855.03299999994</v>
      </c>
      <c r="C25" s="201">
        <f>+'[1]Podklady QZ'!C446</f>
        <v>0.19991730138374769</v>
      </c>
      <c r="D25" s="64">
        <f>+'[1]Podklady QZ'!D446</f>
        <v>423471.10700000008</v>
      </c>
      <c r="E25" s="201">
        <f>+'[1]Podklady QZ'!E446</f>
        <v>0.19430856374472019</v>
      </c>
      <c r="F25" s="64">
        <f>+'[1]Podklady QZ'!F446</f>
        <v>513751.23599999998</v>
      </c>
      <c r="G25" s="201">
        <f>+'[1]Podklady QZ'!G446</f>
        <v>0.20025120464111135</v>
      </c>
      <c r="H25" s="64">
        <f>+'[1]Podklady QZ'!H446</f>
        <v>1370077.3759999999</v>
      </c>
      <c r="I25" s="201">
        <f>+'[1]Podklady QZ'!I446</f>
        <v>0.19827232747797477</v>
      </c>
      <c r="J25" s="130"/>
      <c r="K25" s="130"/>
      <c r="L25" s="130"/>
      <c r="M25" s="130"/>
    </row>
    <row r="26" spans="1:13" ht="12.75" customHeight="1" x14ac:dyDescent="0.2">
      <c r="A26" s="58" t="s">
        <v>29</v>
      </c>
      <c r="B26" s="226">
        <f>+'[1]Podklady QZ'!B447</f>
        <v>264966.28799999994</v>
      </c>
      <c r="C26" s="74">
        <f>+'[1]Podklady QZ'!C447</f>
        <v>0.23584215638155098</v>
      </c>
      <c r="D26" s="34">
        <f>+'[1]Podklady QZ'!D447</f>
        <v>260721.054</v>
      </c>
      <c r="E26" s="74">
        <f>+'[1]Podklady QZ'!E447</f>
        <v>0.22855038479942294</v>
      </c>
      <c r="F26" s="34">
        <f>+'[1]Podklady QZ'!F447</f>
        <v>290397.26500000001</v>
      </c>
      <c r="G26" s="74">
        <f>+'[1]Podklady QZ'!G447</f>
        <v>0.26466793122075688</v>
      </c>
      <c r="H26" s="34">
        <f>+'[1]Podklady QZ'!H447</f>
        <v>816084.60699999996</v>
      </c>
      <c r="I26" s="74">
        <f>+'[1]Podklady QZ'!I447</f>
        <v>0.24277659928850551</v>
      </c>
      <c r="J26" s="130"/>
      <c r="K26" s="130"/>
      <c r="L26" s="130"/>
      <c r="M26" s="130"/>
    </row>
    <row r="27" spans="1:13" ht="12.75" customHeight="1" x14ac:dyDescent="0.2">
      <c r="A27" s="58" t="s">
        <v>0</v>
      </c>
      <c r="B27" s="226">
        <f>+'[1]Podklady QZ'!B448</f>
        <v>32514.054</v>
      </c>
      <c r="C27" s="243">
        <f>+'[1]Podklady QZ'!C448</f>
        <v>0.49931233714672763</v>
      </c>
      <c r="D27" s="244">
        <f>+'[1]Podklady QZ'!D448</f>
        <v>40818.812000000005</v>
      </c>
      <c r="E27" s="243">
        <f>+'[1]Podklady QZ'!E448</f>
        <v>0.37015821659218745</v>
      </c>
      <c r="F27" s="244">
        <f>+'[1]Podklady QZ'!F448</f>
        <v>36839.646999999997</v>
      </c>
      <c r="G27" s="74">
        <f>+'[1]Podklady QZ'!G448</f>
        <v>0.4476429580136409</v>
      </c>
      <c r="H27" s="244">
        <f>+'[1]Podklady QZ'!H448</f>
        <v>110172.51300000001</v>
      </c>
      <c r="I27" s="74">
        <f>+'[1]Podklady QZ'!I448</f>
        <v>0.42754132965650221</v>
      </c>
      <c r="J27" s="130"/>
      <c r="K27" s="130"/>
      <c r="L27" s="130"/>
      <c r="M27" s="130"/>
    </row>
    <row r="28" spans="1:13" ht="12.75" customHeight="1" x14ac:dyDescent="0.2">
      <c r="A28" s="58" t="s">
        <v>1</v>
      </c>
      <c r="B28" s="226">
        <f>+'[1]Podklady QZ'!B449</f>
        <v>140.72</v>
      </c>
      <c r="C28" s="243">
        <f>+'[1]Podklady QZ'!C449</f>
        <v>2.2140842632765206E-2</v>
      </c>
      <c r="D28" s="244">
        <f>+'[1]Podklady QZ'!D449</f>
        <v>119.879</v>
      </c>
      <c r="E28" s="243">
        <f>+'[1]Podklady QZ'!E449</f>
        <v>1.5471975331363484E-2</v>
      </c>
      <c r="F28" s="244">
        <f>+'[1]Podklady QZ'!F449</f>
        <v>222.30799999999999</v>
      </c>
      <c r="G28" s="74">
        <f>+'[1]Podklady QZ'!G449</f>
        <v>2.2387562187952483E-2</v>
      </c>
      <c r="H28" s="244">
        <f>+'[1]Podklady QZ'!H449</f>
        <v>482.90699999999998</v>
      </c>
      <c r="I28" s="74">
        <f>+'[1]Podklady QZ'!I449</f>
        <v>2.0092835125344981E-2</v>
      </c>
      <c r="J28" s="130"/>
      <c r="K28" s="130"/>
      <c r="L28" s="130"/>
      <c r="M28" s="130"/>
    </row>
    <row r="29" spans="1:13" ht="12.75" customHeight="1" x14ac:dyDescent="0.2">
      <c r="A29" s="58" t="s">
        <v>2</v>
      </c>
      <c r="B29" s="226">
        <f>+'[1]Podklady QZ'!B450</f>
        <v>2293.431</v>
      </c>
      <c r="C29" s="243">
        <f>+'[1]Podklady QZ'!C450</f>
        <v>0.28206614161142529</v>
      </c>
      <c r="D29" s="244">
        <f>+'[1]Podklady QZ'!D450</f>
        <v>1998.037</v>
      </c>
      <c r="E29" s="243">
        <f>+'[1]Podklady QZ'!E450</f>
        <v>0.10713437372217281</v>
      </c>
      <c r="F29" s="244">
        <f>+'[1]Podklady QZ'!F450</f>
        <v>2434.5729999999999</v>
      </c>
      <c r="G29" s="74">
        <f>+'[1]Podklady QZ'!G450</f>
        <v>0.20299181536861691</v>
      </c>
      <c r="H29" s="244">
        <f>+'[1]Podklady QZ'!H450</f>
        <v>6726.0409999999993</v>
      </c>
      <c r="I29" s="74">
        <f>+'[1]Podklady QZ'!I450</f>
        <v>0.17346735268124708</v>
      </c>
      <c r="J29" s="130"/>
      <c r="K29" s="130"/>
      <c r="L29" s="130"/>
    </row>
    <row r="30" spans="1:13" x14ac:dyDescent="0.2">
      <c r="A30" s="58" t="s">
        <v>6</v>
      </c>
      <c r="B30" s="226">
        <f>+'[1]Podklady QZ'!B451</f>
        <v>5</v>
      </c>
      <c r="C30" s="243">
        <f>+'[1]Podklady QZ'!C451</f>
        <v>5.9024441667147702E-4</v>
      </c>
      <c r="D30" s="244">
        <f>+'[1]Podklady QZ'!D451</f>
        <v>6</v>
      </c>
      <c r="E30" s="243">
        <f>+'[1]Podklady QZ'!E451</f>
        <v>7.2038756851185929E-4</v>
      </c>
      <c r="F30" s="244">
        <f>+'[1]Podklady QZ'!F451</f>
        <v>9</v>
      </c>
      <c r="G30" s="74">
        <f>+'[1]Podklady QZ'!G451</f>
        <v>8.2697929914607037E-4</v>
      </c>
      <c r="H30" s="244">
        <f>+'[1]Podklady QZ'!H451</f>
        <v>20</v>
      </c>
      <c r="I30" s="74">
        <f>+'[1]Podklady QZ'!I451</f>
        <v>7.2246771273730079E-4</v>
      </c>
      <c r="J30" s="130"/>
      <c r="K30" s="130"/>
      <c r="L30" s="130"/>
    </row>
    <row r="31" spans="1:13" x14ac:dyDescent="0.2">
      <c r="A31" s="58" t="s">
        <v>28</v>
      </c>
      <c r="B31" s="226">
        <f>+'[1]Podklady QZ'!B452</f>
        <v>89312.785000000003</v>
      </c>
      <c r="C31" s="243">
        <f>+'[1]Podklady QZ'!C452</f>
        <v>0.14406291161989521</v>
      </c>
      <c r="D31" s="244">
        <f>+'[1]Podklady QZ'!D452</f>
        <v>78937.303000000014</v>
      </c>
      <c r="E31" s="243">
        <f>+'[1]Podklady QZ'!E452</f>
        <v>0.13742073145496311</v>
      </c>
      <c r="F31" s="244">
        <f>+'[1]Podklady QZ'!F452</f>
        <v>118107.15299999999</v>
      </c>
      <c r="G31" s="74">
        <f>+'[1]Podklady QZ'!G452</f>
        <v>0.13727871742197173</v>
      </c>
      <c r="H31" s="244">
        <f>+'[1]Podklady QZ'!H452</f>
        <v>286357.24100000004</v>
      </c>
      <c r="I31" s="74">
        <f>+'[1]Podklady QZ'!I452</f>
        <v>0.13936536509824088</v>
      </c>
      <c r="J31" s="130"/>
      <c r="K31" s="130"/>
      <c r="L31" s="130"/>
    </row>
    <row r="32" spans="1:13" x14ac:dyDescent="0.2">
      <c r="A32" s="58" t="s">
        <v>5</v>
      </c>
      <c r="B32" s="226">
        <f>+'[1]Podklady QZ'!B453</f>
        <v>42979.554999999993</v>
      </c>
      <c r="C32" s="243">
        <f>+'[1]Podklady QZ'!C453</f>
        <v>0.13848049527298315</v>
      </c>
      <c r="D32" s="244">
        <f>+'[1]Podklady QZ'!D453</f>
        <v>40332.983999999997</v>
      </c>
      <c r="E32" s="243">
        <f>+'[1]Podklady QZ'!E453</f>
        <v>0.1358299864422538</v>
      </c>
      <c r="F32" s="244">
        <f>+'[1]Podklady QZ'!F453</f>
        <v>64978.930000000008</v>
      </c>
      <c r="G32" s="74">
        <f>+'[1]Podklady QZ'!G453</f>
        <v>0.14417048450729064</v>
      </c>
      <c r="H32" s="244">
        <f>+'[1]Podklady QZ'!H453</f>
        <v>148291.46899999998</v>
      </c>
      <c r="I32" s="74">
        <f>+'[1]Podklady QZ'!I453</f>
        <v>0.14016052815963795</v>
      </c>
      <c r="J32" s="130"/>
      <c r="K32" s="130"/>
      <c r="L32" s="130"/>
    </row>
    <row r="33" spans="1:12" ht="12.75" thickBot="1" x14ac:dyDescent="0.25">
      <c r="A33" s="59" t="s">
        <v>3</v>
      </c>
      <c r="B33" s="227">
        <f>+'[1]Podklady QZ'!B454</f>
        <v>643.20000000000005</v>
      </c>
      <c r="C33" s="75">
        <f>+'[1]Podklady QZ'!C454</f>
        <v>2.7625241946352914E-2</v>
      </c>
      <c r="D33" s="44">
        <f>+'[1]Podklady QZ'!D454</f>
        <v>537.03800000000001</v>
      </c>
      <c r="E33" s="75">
        <f>+'[1]Podklady QZ'!E454</f>
        <v>2.4129932604520156E-2</v>
      </c>
      <c r="F33" s="44">
        <f>+'[1]Podklady QZ'!F454</f>
        <v>762.36</v>
      </c>
      <c r="G33" s="75">
        <f>+'[1]Podklady QZ'!G454</f>
        <v>1.8081618885031354E-2</v>
      </c>
      <c r="H33" s="44">
        <f>+'[1]Podklady QZ'!H454</f>
        <v>1942.598</v>
      </c>
      <c r="I33" s="75">
        <f>+'[1]Podklady QZ'!I454</f>
        <v>2.2150161970233059E-2</v>
      </c>
      <c r="J33" s="130"/>
      <c r="K33" s="130"/>
      <c r="L33" s="130"/>
    </row>
    <row r="34" spans="1:12" ht="15" customHeight="1" x14ac:dyDescent="0.2">
      <c r="A34" s="343" t="s">
        <v>268</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QZ'!L423</f>
        <v>0.12687183190479734</v>
      </c>
    </row>
    <row r="37" spans="1:12" x14ac:dyDescent="0.2">
      <c r="B37" s="130"/>
      <c r="C37" s="130"/>
      <c r="D37" s="130"/>
      <c r="E37" s="130"/>
      <c r="F37" s="130"/>
      <c r="G37" s="187" t="s">
        <v>190</v>
      </c>
      <c r="H37" s="232">
        <f>+'[1]Podklady QZ'!L424</f>
        <v>0.21717967617065781</v>
      </c>
    </row>
    <row r="38" spans="1:12" x14ac:dyDescent="0.2">
      <c r="B38" s="130"/>
      <c r="C38" s="130"/>
      <c r="D38" s="130"/>
      <c r="E38" s="130"/>
      <c r="F38" s="130"/>
      <c r="G38" s="187" t="s">
        <v>191</v>
      </c>
      <c r="H38" s="232">
        <f>+'[1]Podklady QZ'!L425</f>
        <v>0.15310544217798333</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{B4CE6899-99EE-4B93-A886-66B59997E1C3}</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{4FC64610-5602-4084-85CA-07C0A4BBFE56}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B4CE6899-99EE-4B93-A886-66B59997E1C3}">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4FC64610-5602-4084-85CA-07C0A4BBFE56}">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A2" sqref="A2"/>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242</v>
      </c>
      <c r="I1" s="113" t="str">
        <f>Obsah!$A$1</f>
        <v>III. čtvrtletí 2018</v>
      </c>
    </row>
    <row r="2" spans="1:15" ht="18.75" x14ac:dyDescent="0.3">
      <c r="A2" s="167"/>
      <c r="B2" s="181" t="str">
        <f>+B4</f>
        <v>Červenec</v>
      </c>
      <c r="C2" s="181" t="str">
        <f>+D4</f>
        <v>Srpen</v>
      </c>
      <c r="D2" s="181" t="str">
        <f>+F4</f>
        <v>Září</v>
      </c>
      <c r="I2" s="335"/>
    </row>
    <row r="3" spans="1:15" ht="7.5" customHeight="1" x14ac:dyDescent="0.2"/>
    <row r="4" spans="1:15" x14ac:dyDescent="0.2">
      <c r="A4" s="26"/>
      <c r="B4" s="417" t="str">
        <f>'[1]Podklady QZ'!B250:C250</f>
        <v>Červenec</v>
      </c>
      <c r="C4" s="419"/>
      <c r="D4" s="417" t="str">
        <f>'[1]Podklady QZ'!D250:E250</f>
        <v>Srpen</v>
      </c>
      <c r="E4" s="419"/>
      <c r="F4" s="417" t="str">
        <f>'[1]Podklady QZ'!F250:G250</f>
        <v>Září</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QZ'!B462</f>
        <v>1328.827</v>
      </c>
      <c r="C6" s="202">
        <f>+'[1]Podklady QZ'!C462</f>
        <v>2.2179227197322269E-2</v>
      </c>
      <c r="D6" s="203">
        <f>+'[1]Podklady QZ'!D462</f>
        <v>1328.827</v>
      </c>
      <c r="E6" s="202">
        <f>+'[1]Podklady QZ'!E462</f>
        <v>2.2176350455852173E-2</v>
      </c>
      <c r="F6" s="203">
        <f>+'[1]Podklady QZ'!F462</f>
        <v>1322.828</v>
      </c>
      <c r="G6" s="202">
        <f>+'[1]Podklady QZ'!G462</f>
        <v>2.2109188482349405E-2</v>
      </c>
      <c r="H6" s="203">
        <f>+'[1]Podklady QZ'!H462</f>
        <v>1322.828</v>
      </c>
      <c r="I6" s="202">
        <f>+'[1]Podklady QZ'!I462</f>
        <v>2.2109188482349405E-2</v>
      </c>
      <c r="J6" s="337"/>
      <c r="K6" s="338"/>
      <c r="L6" s="337"/>
      <c r="M6" s="338"/>
      <c r="N6" s="2"/>
    </row>
    <row r="7" spans="1:15" x14ac:dyDescent="0.2">
      <c r="A7" s="342" t="s">
        <v>106</v>
      </c>
      <c r="B7" s="225">
        <f>+'[1]Podklady QZ'!B463</f>
        <v>283860.17200000002</v>
      </c>
      <c r="C7" s="202">
        <f>+'[1]Podklady QZ'!C463</f>
        <v>3.6016908878720159E-2</v>
      </c>
      <c r="D7" s="203">
        <f>+'[1]Podklady QZ'!D463</f>
        <v>272390.66799999995</v>
      </c>
      <c r="E7" s="202">
        <f>+'[1]Podklady QZ'!E463</f>
        <v>3.5304686372946599E-2</v>
      </c>
      <c r="F7" s="203">
        <f>+'[1]Podklady QZ'!F463</f>
        <v>301196.8809999997</v>
      </c>
      <c r="G7" s="202">
        <f>+'[1]Podklady QZ'!G463</f>
        <v>3.4837028624959292E-2</v>
      </c>
      <c r="H7" s="203">
        <f>+'[1]Podklady QZ'!H463</f>
        <v>857447.72099999967</v>
      </c>
      <c r="I7" s="202">
        <f>+'[1]Podklady QZ'!I463</f>
        <v>3.5369445365684093E-2</v>
      </c>
      <c r="J7" s="337"/>
      <c r="K7" s="337"/>
      <c r="L7" s="337"/>
      <c r="M7" s="338"/>
      <c r="N7" s="2"/>
    </row>
    <row r="8" spans="1:15" x14ac:dyDescent="0.2">
      <c r="A8" s="342" t="s">
        <v>194</v>
      </c>
      <c r="B8" s="214">
        <f>+'[1]Podklady QZ'!B464</f>
        <v>100513.74800000001</v>
      </c>
      <c r="C8" s="201">
        <f>+'[1]Podklady QZ'!C464</f>
        <v>3.3559191850249644E-2</v>
      </c>
      <c r="D8" s="64">
        <f>+'[1]Podklady QZ'!D464</f>
        <v>96257.161000000007</v>
      </c>
      <c r="E8" s="201">
        <f>+'[1]Podklady QZ'!E464</f>
        <v>3.2714313287312356E-2</v>
      </c>
      <c r="F8" s="64">
        <f>+'[1]Podklady QZ'!F464</f>
        <v>125844.75399999999</v>
      </c>
      <c r="G8" s="201">
        <f>+'[1]Podklady QZ'!G464</f>
        <v>3.4745060308707346E-2</v>
      </c>
      <c r="H8" s="64">
        <f>+'[1]Podklady QZ'!H464</f>
        <v>322615.663</v>
      </c>
      <c r="I8" s="201">
        <f>+'[1]Podklady QZ'!I464</f>
        <v>3.3748452122304429E-2</v>
      </c>
      <c r="J8" s="130"/>
      <c r="K8" s="130"/>
      <c r="L8" s="130"/>
      <c r="M8" s="339"/>
      <c r="N8" s="176"/>
      <c r="O8" s="176"/>
    </row>
    <row r="9" spans="1:15" x14ac:dyDescent="0.2">
      <c r="A9" s="58" t="s">
        <v>44</v>
      </c>
      <c r="B9" s="226">
        <f>+'[1]Podklady QZ'!B465</f>
        <v>6497.8769999999995</v>
      </c>
      <c r="C9" s="74">
        <f>+'[1]Podklady QZ'!C465</f>
        <v>2.8358562377320321E-2</v>
      </c>
      <c r="D9" s="34">
        <f>+'[1]Podklady QZ'!D465</f>
        <v>5587.0649999999996</v>
      </c>
      <c r="E9" s="74">
        <f>+'[1]Podklady QZ'!E465</f>
        <v>2.6306485923545255E-2</v>
      </c>
      <c r="F9" s="34">
        <f>+'[1]Podklady QZ'!F465</f>
        <v>6976.9269999999997</v>
      </c>
      <c r="G9" s="74">
        <f>+'[1]Podklady QZ'!G465</f>
        <v>2.2438044500327416E-2</v>
      </c>
      <c r="H9" s="34">
        <f>+'[1]Podklady QZ'!H465</f>
        <v>19061.868999999999</v>
      </c>
      <c r="I9" s="74">
        <f>+'[1]Podklady QZ'!I465</f>
        <v>2.5332794262863837E-2</v>
      </c>
      <c r="J9" s="130"/>
      <c r="K9" s="340"/>
      <c r="L9" s="130"/>
      <c r="M9" s="339"/>
    </row>
    <row r="10" spans="1:15" x14ac:dyDescent="0.2">
      <c r="A10" s="58" t="s">
        <v>43</v>
      </c>
      <c r="B10" s="226">
        <f>+'[1]Podklady QZ'!B466</f>
        <v>1433.79</v>
      </c>
      <c r="C10" s="243">
        <f>+'[1]Podklady QZ'!C466</f>
        <v>5.5083158746521692E-2</v>
      </c>
      <c r="D10" s="244">
        <f>+'[1]Podklady QZ'!D466</f>
        <v>1330.3799999999999</v>
      </c>
      <c r="E10" s="243">
        <f>+'[1]Podklady QZ'!E466</f>
        <v>5.7988007320965214E-2</v>
      </c>
      <c r="F10" s="244">
        <f>+'[1]Podklady QZ'!F466</f>
        <v>2250.2400000000002</v>
      </c>
      <c r="G10" s="74">
        <f>+'[1]Podklady QZ'!G466</f>
        <v>7.2704470337542834E-2</v>
      </c>
      <c r="H10" s="244">
        <f>+'[1]Podklady QZ'!H466</f>
        <v>5014.41</v>
      </c>
      <c r="I10" s="74">
        <f>+'[1]Podklady QZ'!I466</f>
        <v>6.2740993959552294E-2</v>
      </c>
      <c r="J10" s="130"/>
      <c r="K10" s="340"/>
      <c r="L10" s="130"/>
      <c r="M10" s="339"/>
    </row>
    <row r="11" spans="1:15" x14ac:dyDescent="0.2">
      <c r="A11" s="58" t="s">
        <v>42</v>
      </c>
      <c r="B11" s="226">
        <f>+'[1]Podklady QZ'!B467</f>
        <v>0</v>
      </c>
      <c r="C11" s="243">
        <f>+'[1]Podklady QZ'!C467</f>
        <v>0</v>
      </c>
      <c r="D11" s="244">
        <f>+'[1]Podklady QZ'!D467</f>
        <v>5617.0649999999996</v>
      </c>
      <c r="E11" s="243">
        <f>+'[1]Podklady QZ'!E467</f>
        <v>2.5308190220410292E-2</v>
      </c>
      <c r="F11" s="244">
        <f>+'[1]Podklady QZ'!F467</f>
        <v>21958.319</v>
      </c>
      <c r="G11" s="74">
        <f>+'[1]Podklady QZ'!G467</f>
        <v>6.9862664367283639E-2</v>
      </c>
      <c r="H11" s="244">
        <f>+'[1]Podklady QZ'!H467</f>
        <v>27575.383999999998</v>
      </c>
      <c r="I11" s="74">
        <f>+'[1]Podklady QZ'!I467</f>
        <v>3.5986924516095913E-2</v>
      </c>
      <c r="J11" s="130"/>
      <c r="K11" s="340"/>
      <c r="L11" s="130"/>
      <c r="M11" s="339"/>
    </row>
    <row r="12" spans="1:15" x14ac:dyDescent="0.2">
      <c r="A12" s="58" t="s">
        <v>70</v>
      </c>
      <c r="B12" s="226">
        <f>+'[1]Podklady QZ'!B468</f>
        <v>25.079000000000001</v>
      </c>
      <c r="C12" s="243">
        <f>+'[1]Podklady QZ'!C468</f>
        <v>2.9234919169452721E-2</v>
      </c>
      <c r="D12" s="244">
        <f>+'[1]Podklady QZ'!D468</f>
        <v>28.356999999999999</v>
      </c>
      <c r="E12" s="243">
        <f>+'[1]Podklady QZ'!E468</f>
        <v>1.3990972006708086E-2</v>
      </c>
      <c r="F12" s="244">
        <f>+'[1]Podklady QZ'!F468</f>
        <v>24.343</v>
      </c>
      <c r="G12" s="74">
        <f>+'[1]Podklady QZ'!G468</f>
        <v>2.415874128025549E-2</v>
      </c>
      <c r="H12" s="244">
        <f>+'[1]Podklady QZ'!H468</f>
        <v>77.778999999999996</v>
      </c>
      <c r="I12" s="74">
        <f>+'[1]Podklady QZ'!I468</f>
        <v>1.998289947429243E-2</v>
      </c>
      <c r="J12" s="130"/>
      <c r="K12" s="340"/>
      <c r="L12" s="130"/>
      <c r="M12" s="339"/>
    </row>
    <row r="13" spans="1:15" x14ac:dyDescent="0.2">
      <c r="A13" s="58" t="s">
        <v>71</v>
      </c>
      <c r="B13" s="226">
        <f>+'[1]Podklady QZ'!B469</f>
        <v>0</v>
      </c>
      <c r="C13" s="243">
        <f>+'[1]Podklady QZ'!C469</f>
        <v>0</v>
      </c>
      <c r="D13" s="244">
        <f>+'[1]Podklady QZ'!D469</f>
        <v>0</v>
      </c>
      <c r="E13" s="243">
        <f>+'[1]Podklady QZ'!E469</f>
        <v>0</v>
      </c>
      <c r="F13" s="244">
        <f>+'[1]Podklady QZ'!F469</f>
        <v>0</v>
      </c>
      <c r="G13" s="74">
        <f>+'[1]Podklady QZ'!G469</f>
        <v>0</v>
      </c>
      <c r="H13" s="244">
        <f>+'[1]Podklady QZ'!H469</f>
        <v>0</v>
      </c>
      <c r="I13" s="74">
        <f>+'[1]Podklady QZ'!I469</f>
        <v>0</v>
      </c>
      <c r="J13" s="130"/>
      <c r="K13" s="340"/>
      <c r="L13" s="130"/>
      <c r="M13" s="339"/>
    </row>
    <row r="14" spans="1:15" x14ac:dyDescent="0.2">
      <c r="A14" s="58" t="s">
        <v>72</v>
      </c>
      <c r="B14" s="226">
        <f>+'[1]Podklady QZ'!B470</f>
        <v>0</v>
      </c>
      <c r="C14" s="243">
        <f>+'[1]Podklady QZ'!C470</f>
        <v>0</v>
      </c>
      <c r="D14" s="244">
        <f>+'[1]Podklady QZ'!D470</f>
        <v>0</v>
      </c>
      <c r="E14" s="243">
        <f>+'[1]Podklady QZ'!E470</f>
        <v>0</v>
      </c>
      <c r="F14" s="244">
        <f>+'[1]Podklady QZ'!F470</f>
        <v>0</v>
      </c>
      <c r="G14" s="74">
        <f>+'[1]Podklady QZ'!G470</f>
        <v>0</v>
      </c>
      <c r="H14" s="244">
        <f>+'[1]Podklady QZ'!H470</f>
        <v>0</v>
      </c>
      <c r="I14" s="74">
        <f>+'[1]Podklady QZ'!I470</f>
        <v>0</v>
      </c>
      <c r="J14" s="130"/>
      <c r="K14" s="340"/>
      <c r="L14" s="130"/>
      <c r="M14" s="339"/>
    </row>
    <row r="15" spans="1:15" x14ac:dyDescent="0.2">
      <c r="A15" s="58" t="s">
        <v>41</v>
      </c>
      <c r="B15" s="226">
        <f>+'[1]Podklady QZ'!B471</f>
        <v>58924.928</v>
      </c>
      <c r="C15" s="243">
        <f>+'[1]Podklady QZ'!C471</f>
        <v>5.296903932181956E-2</v>
      </c>
      <c r="D15" s="244">
        <f>+'[1]Podklady QZ'!D471</f>
        <v>51562.661000000007</v>
      </c>
      <c r="E15" s="243">
        <f>+'[1]Podklady QZ'!E471</f>
        <v>4.4585351845879737E-2</v>
      </c>
      <c r="F15" s="244">
        <f>+'[1]Podklady QZ'!F471</f>
        <v>64962.972999999998</v>
      </c>
      <c r="G15" s="74">
        <f>+'[1]Podklady QZ'!G471</f>
        <v>3.9282444058745106E-2</v>
      </c>
      <c r="H15" s="244">
        <f>+'[1]Podklady QZ'!H471</f>
        <v>175450.56200000001</v>
      </c>
      <c r="I15" s="74">
        <f>+'[1]Podklady QZ'!I471</f>
        <v>4.4727276235361324E-2</v>
      </c>
      <c r="J15" s="130"/>
      <c r="K15" s="340"/>
      <c r="L15" s="130"/>
      <c r="M15" s="339"/>
    </row>
    <row r="16" spans="1:15" x14ac:dyDescent="0.2">
      <c r="A16" s="58" t="s">
        <v>84</v>
      </c>
      <c r="B16" s="226">
        <f>+'[1]Podklady QZ'!B472</f>
        <v>0</v>
      </c>
      <c r="C16" s="243">
        <f>+'[1]Podklady QZ'!C472</f>
        <v>0</v>
      </c>
      <c r="D16" s="244">
        <f>+'[1]Podklady QZ'!D472</f>
        <v>0</v>
      </c>
      <c r="E16" s="243">
        <f>+'[1]Podklady QZ'!E472</f>
        <v>0</v>
      </c>
      <c r="F16" s="244">
        <f>+'[1]Podklady QZ'!F472</f>
        <v>0</v>
      </c>
      <c r="G16" s="74">
        <f>+'[1]Podklady QZ'!G472</f>
        <v>0</v>
      </c>
      <c r="H16" s="244">
        <f>+'[1]Podklady QZ'!H472</f>
        <v>0</v>
      </c>
      <c r="I16" s="74">
        <f>+'[1]Podklady QZ'!I472</f>
        <v>0</v>
      </c>
      <c r="J16" s="130"/>
      <c r="K16" s="340"/>
      <c r="L16" s="130"/>
      <c r="M16" s="339"/>
    </row>
    <row r="17" spans="1:13" x14ac:dyDescent="0.2">
      <c r="A17" s="58" t="s">
        <v>40</v>
      </c>
      <c r="B17" s="226">
        <f>+'[1]Podklady QZ'!B473</f>
        <v>0</v>
      </c>
      <c r="C17" s="243">
        <f>+'[1]Podklady QZ'!C473</f>
        <v>0</v>
      </c>
      <c r="D17" s="244">
        <f>+'[1]Podklady QZ'!D473</f>
        <v>0</v>
      </c>
      <c r="E17" s="243">
        <f>+'[1]Podklady QZ'!E473</f>
        <v>0</v>
      </c>
      <c r="F17" s="244">
        <f>+'[1]Podklady QZ'!F473</f>
        <v>0</v>
      </c>
      <c r="G17" s="74">
        <f>+'[1]Podklady QZ'!G473</f>
        <v>0</v>
      </c>
      <c r="H17" s="244">
        <f>+'[1]Podklady QZ'!H473</f>
        <v>0</v>
      </c>
      <c r="I17" s="74">
        <f>+'[1]Podklady QZ'!I473</f>
        <v>0</v>
      </c>
      <c r="J17" s="130"/>
      <c r="K17" s="340"/>
      <c r="L17" s="130"/>
      <c r="M17" s="339"/>
    </row>
    <row r="18" spans="1:13" x14ac:dyDescent="0.2">
      <c r="A18" s="58" t="s">
        <v>39</v>
      </c>
      <c r="B18" s="226">
        <f>+'[1]Podklady QZ'!B474</f>
        <v>0</v>
      </c>
      <c r="C18" s="243">
        <f>+'[1]Podklady QZ'!C474</f>
        <v>0</v>
      </c>
      <c r="D18" s="244">
        <f>+'[1]Podklady QZ'!D474</f>
        <v>0</v>
      </c>
      <c r="E18" s="243">
        <f>+'[1]Podklady QZ'!E474</f>
        <v>0</v>
      </c>
      <c r="F18" s="244">
        <f>+'[1]Podklady QZ'!F474</f>
        <v>0</v>
      </c>
      <c r="G18" s="74">
        <f>+'[1]Podklady QZ'!G474</f>
        <v>0</v>
      </c>
      <c r="H18" s="244">
        <f>+'[1]Podklady QZ'!H474</f>
        <v>0</v>
      </c>
      <c r="I18" s="74">
        <f>+'[1]Podklady QZ'!I474</f>
        <v>0</v>
      </c>
      <c r="J18" s="130"/>
      <c r="K18" s="340"/>
      <c r="L18" s="130"/>
      <c r="M18" s="339"/>
    </row>
    <row r="19" spans="1:13" x14ac:dyDescent="0.2">
      <c r="A19" s="58" t="s">
        <v>38</v>
      </c>
      <c r="B19" s="226">
        <f>+'[1]Podklady QZ'!B475</f>
        <v>34.183</v>
      </c>
      <c r="C19" s="243">
        <f>+'[1]Podklady QZ'!C475</f>
        <v>3.547996294963118E-3</v>
      </c>
      <c r="D19" s="244">
        <f>+'[1]Podklady QZ'!D475</f>
        <v>62.74</v>
      </c>
      <c r="E19" s="243">
        <f>+'[1]Podklady QZ'!E475</f>
        <v>3.5020091619347118E-2</v>
      </c>
      <c r="F19" s="244">
        <f>+'[1]Podklady QZ'!F475</f>
        <v>0</v>
      </c>
      <c r="G19" s="74">
        <f>+'[1]Podklady QZ'!G475</f>
        <v>0</v>
      </c>
      <c r="H19" s="244">
        <f>+'[1]Podklady QZ'!H475</f>
        <v>96.923000000000002</v>
      </c>
      <c r="I19" s="74">
        <f>+'[1]Podklady QZ'!I475</f>
        <v>6.6150758590988777E-3</v>
      </c>
      <c r="J19" s="130"/>
      <c r="K19" s="340"/>
      <c r="L19" s="130"/>
      <c r="M19" s="339"/>
    </row>
    <row r="20" spans="1:13" x14ac:dyDescent="0.2">
      <c r="A20" s="58" t="s">
        <v>37</v>
      </c>
      <c r="B20" s="226">
        <f>+'[1]Podklady QZ'!B476</f>
        <v>0</v>
      </c>
      <c r="C20" s="243">
        <f>+'[1]Podklady QZ'!C476</f>
        <v>0</v>
      </c>
      <c r="D20" s="244">
        <f>+'[1]Podklady QZ'!D476</f>
        <v>0</v>
      </c>
      <c r="E20" s="243">
        <f>+'[1]Podklady QZ'!E476</f>
        <v>0</v>
      </c>
      <c r="F20" s="244">
        <f>+'[1]Podklady QZ'!F476</f>
        <v>0</v>
      </c>
      <c r="G20" s="74">
        <f>+'[1]Podklady QZ'!G476</f>
        <v>0</v>
      </c>
      <c r="H20" s="244">
        <f>+'[1]Podklady QZ'!H476</f>
        <v>0</v>
      </c>
      <c r="I20" s="74">
        <f>+'[1]Podklady QZ'!I476</f>
        <v>0</v>
      </c>
      <c r="J20" s="130"/>
      <c r="K20" s="340"/>
      <c r="L20" s="130"/>
      <c r="M20" s="339"/>
    </row>
    <row r="21" spans="1:13" x14ac:dyDescent="0.2">
      <c r="A21" s="58" t="s">
        <v>36</v>
      </c>
      <c r="B21" s="226">
        <f>+'[1]Podklady QZ'!B477</f>
        <v>0</v>
      </c>
      <c r="C21" s="243">
        <f>+'[1]Podklady QZ'!C477</f>
        <v>0</v>
      </c>
      <c r="D21" s="244">
        <f>+'[1]Podklady QZ'!D477</f>
        <v>0</v>
      </c>
      <c r="E21" s="243">
        <f>+'[1]Podklady QZ'!E477</f>
        <v>0</v>
      </c>
      <c r="F21" s="244">
        <f>+'[1]Podklady QZ'!F477</f>
        <v>0</v>
      </c>
      <c r="G21" s="74">
        <f>+'[1]Podklady QZ'!G477</f>
        <v>0</v>
      </c>
      <c r="H21" s="244">
        <f>+'[1]Podklady QZ'!H477</f>
        <v>0</v>
      </c>
      <c r="I21" s="74">
        <f>+'[1]Podklady QZ'!I477</f>
        <v>0</v>
      </c>
      <c r="J21" s="130"/>
      <c r="K21" s="340"/>
      <c r="L21" s="130"/>
      <c r="M21" s="339"/>
    </row>
    <row r="22" spans="1:13" x14ac:dyDescent="0.2">
      <c r="A22" s="58" t="s">
        <v>3</v>
      </c>
      <c r="B22" s="226">
        <f>+'[1]Podklady QZ'!B478</f>
        <v>0</v>
      </c>
      <c r="C22" s="243">
        <f>+'[1]Podklady QZ'!C478</f>
        <v>0</v>
      </c>
      <c r="D22" s="244">
        <f>+'[1]Podklady QZ'!D478</f>
        <v>0</v>
      </c>
      <c r="E22" s="243">
        <f>+'[1]Podklady QZ'!E478</f>
        <v>0</v>
      </c>
      <c r="F22" s="244">
        <f>+'[1]Podklady QZ'!F478</f>
        <v>0</v>
      </c>
      <c r="G22" s="74">
        <f>+'[1]Podklady QZ'!G478</f>
        <v>0</v>
      </c>
      <c r="H22" s="244">
        <f>+'[1]Podklady QZ'!H478</f>
        <v>0</v>
      </c>
      <c r="I22" s="74">
        <f>+'[1]Podklady QZ'!I478</f>
        <v>0</v>
      </c>
      <c r="J22" s="130"/>
      <c r="K22" s="340"/>
      <c r="L22" s="130"/>
      <c r="M22" s="339"/>
    </row>
    <row r="23" spans="1:13" x14ac:dyDescent="0.2">
      <c r="A23" s="58" t="s">
        <v>35</v>
      </c>
      <c r="B23" s="226">
        <f>+'[1]Podklady QZ'!B479</f>
        <v>503.82300000000004</v>
      </c>
      <c r="C23" s="243">
        <f>+'[1]Podklady QZ'!C479</f>
        <v>5.7918285605043147E-2</v>
      </c>
      <c r="D23" s="244">
        <f>+'[1]Podklady QZ'!D479</f>
        <v>1726.471</v>
      </c>
      <c r="E23" s="243">
        <f>+'[1]Podklady QZ'!E479</f>
        <v>0.327301270856446</v>
      </c>
      <c r="F23" s="244">
        <f>+'[1]Podklady QZ'!F479</f>
        <v>595.76499999999999</v>
      </c>
      <c r="G23" s="74">
        <f>+'[1]Podklady QZ'!G479</f>
        <v>0.10868672885902513</v>
      </c>
      <c r="H23" s="244">
        <f>+'[1]Podklady QZ'!H479</f>
        <v>2826.0589999999997</v>
      </c>
      <c r="I23" s="74">
        <f>+'[1]Podklady QZ'!I479</f>
        <v>0.1452597157111859</v>
      </c>
      <c r="J23" s="130"/>
      <c r="K23" s="340"/>
      <c r="L23" s="130"/>
      <c r="M23" s="339"/>
    </row>
    <row r="24" spans="1:13" x14ac:dyDescent="0.2">
      <c r="A24" s="228" t="s">
        <v>34</v>
      </c>
      <c r="B24" s="229">
        <f>+'[1]Podklady QZ'!B480</f>
        <v>33094.067999999999</v>
      </c>
      <c r="C24" s="230">
        <f>+'[1]Podklady QZ'!C480</f>
        <v>4.0390595120132669E-2</v>
      </c>
      <c r="D24" s="231">
        <f>+'[1]Podklady QZ'!D480</f>
        <v>30342.422000000006</v>
      </c>
      <c r="E24" s="230">
        <f>+'[1]Podklady QZ'!E480</f>
        <v>4.0767786983354641E-2</v>
      </c>
      <c r="F24" s="231">
        <f>+'[1]Podklady QZ'!F480</f>
        <v>29076.186999999998</v>
      </c>
      <c r="G24" s="230">
        <f>+'[1]Podklady QZ'!G480</f>
        <v>3.5385079078316548E-2</v>
      </c>
      <c r="H24" s="231">
        <f>+'[1]Podklady QZ'!H480</f>
        <v>92512.676999999996</v>
      </c>
      <c r="I24" s="230">
        <f>+'[1]Podklady QZ'!I480</f>
        <v>3.8783969813858003E-2</v>
      </c>
      <c r="J24" s="130"/>
      <c r="K24" s="340"/>
      <c r="L24" s="130"/>
      <c r="M24" s="176"/>
    </row>
    <row r="25" spans="1:13" ht="13.5" customHeight="1" x14ac:dyDescent="0.2">
      <c r="A25" s="342" t="s">
        <v>212</v>
      </c>
      <c r="B25" s="214">
        <f>+'[1]Podklady QZ'!B481</f>
        <v>78816.751999999993</v>
      </c>
      <c r="C25" s="201">
        <f>+'[1]Podklady QZ'!C481</f>
        <v>3.6402100385585903E-2</v>
      </c>
      <c r="D25" s="64">
        <f>+'[1]Podklady QZ'!D481</f>
        <v>75029.11</v>
      </c>
      <c r="E25" s="201">
        <f>+'[1]Podklady QZ'!E481</f>
        <v>3.4426902714627526E-2</v>
      </c>
      <c r="F25" s="64">
        <f>+'[1]Podklady QZ'!F481</f>
        <v>93300.385999999999</v>
      </c>
      <c r="G25" s="201">
        <f>+'[1]Podklady QZ'!G481</f>
        <v>3.6366851076501706E-2</v>
      </c>
      <c r="H25" s="64">
        <f>+'[1]Podklady QZ'!H481</f>
        <v>247146.24799999999</v>
      </c>
      <c r="I25" s="201">
        <f>+'[1]Podklady QZ'!I481</f>
        <v>3.5766054295030388E-2</v>
      </c>
      <c r="J25" s="130"/>
      <c r="K25" s="130"/>
      <c r="L25" s="130"/>
      <c r="M25" s="130"/>
    </row>
    <row r="26" spans="1:13" ht="12.75" customHeight="1" x14ac:dyDescent="0.2">
      <c r="A26" s="58" t="s">
        <v>29</v>
      </c>
      <c r="B26" s="226">
        <f>+'[1]Podklady QZ'!B482</f>
        <v>19235.455999999998</v>
      </c>
      <c r="C26" s="74">
        <f>+'[1]Podklady QZ'!C482</f>
        <v>1.7121164568763721E-2</v>
      </c>
      <c r="D26" s="34">
        <f>+'[1]Podklady QZ'!D482</f>
        <v>19486.688000000002</v>
      </c>
      <c r="E26" s="74">
        <f>+'[1]Podklady QZ'!E482</f>
        <v>1.7082203268732943E-2</v>
      </c>
      <c r="F26" s="34">
        <f>+'[1]Podklady QZ'!F482</f>
        <v>21466.797999999999</v>
      </c>
      <c r="G26" s="74">
        <f>+'[1]Podklady QZ'!G482</f>
        <v>1.9564829636373748E-2</v>
      </c>
      <c r="H26" s="34">
        <f>+'[1]Podklady QZ'!H482</f>
        <v>60188.941999999995</v>
      </c>
      <c r="I26" s="74">
        <f>+'[1]Podklady QZ'!I482</f>
        <v>1.7905578083686487E-2</v>
      </c>
      <c r="J26" s="130"/>
      <c r="K26" s="130"/>
      <c r="L26" s="130"/>
      <c r="M26" s="130"/>
    </row>
    <row r="27" spans="1:13" ht="12.75" customHeight="1" x14ac:dyDescent="0.2">
      <c r="A27" s="58" t="s">
        <v>0</v>
      </c>
      <c r="B27" s="226">
        <f>+'[1]Podklady QZ'!B483</f>
        <v>0</v>
      </c>
      <c r="C27" s="243">
        <f>+'[1]Podklady QZ'!C483</f>
        <v>0</v>
      </c>
      <c r="D27" s="244">
        <f>+'[1]Podklady QZ'!D483</f>
        <v>0</v>
      </c>
      <c r="E27" s="243">
        <f>+'[1]Podklady QZ'!E483</f>
        <v>0</v>
      </c>
      <c r="F27" s="244">
        <f>+'[1]Podklady QZ'!F483</f>
        <v>0</v>
      </c>
      <c r="G27" s="74">
        <f>+'[1]Podklady QZ'!G483</f>
        <v>0</v>
      </c>
      <c r="H27" s="244">
        <f>+'[1]Podklady QZ'!H483</f>
        <v>0</v>
      </c>
      <c r="I27" s="74">
        <f>+'[1]Podklady QZ'!I483</f>
        <v>0</v>
      </c>
      <c r="J27" s="130"/>
      <c r="K27" s="130"/>
      <c r="L27" s="130"/>
      <c r="M27" s="130"/>
    </row>
    <row r="28" spans="1:13" ht="12.75" customHeight="1" x14ac:dyDescent="0.2">
      <c r="A28" s="58" t="s">
        <v>1</v>
      </c>
      <c r="B28" s="226">
        <f>+'[1]Podklady QZ'!B484</f>
        <v>0</v>
      </c>
      <c r="C28" s="243">
        <f>+'[1]Podklady QZ'!C484</f>
        <v>0</v>
      </c>
      <c r="D28" s="244">
        <f>+'[1]Podklady QZ'!D484</f>
        <v>2.6</v>
      </c>
      <c r="E28" s="243">
        <f>+'[1]Podklady QZ'!E484</f>
        <v>3.3556449304336091E-4</v>
      </c>
      <c r="F28" s="244">
        <f>+'[1]Podklady QZ'!F484</f>
        <v>5.2</v>
      </c>
      <c r="G28" s="74">
        <f>+'[1]Podklady QZ'!G484</f>
        <v>5.2366681980564318E-4</v>
      </c>
      <c r="H28" s="244">
        <f>+'[1]Podklady QZ'!H484</f>
        <v>7.8000000000000007</v>
      </c>
      <c r="I28" s="74">
        <f>+'[1]Podklady QZ'!I484</f>
        <v>3.2454305689851433E-4</v>
      </c>
      <c r="J28" s="130"/>
      <c r="K28" s="130"/>
      <c r="L28" s="130"/>
      <c r="M28" s="130"/>
    </row>
    <row r="29" spans="1:13" ht="12.75" customHeight="1" x14ac:dyDescent="0.2">
      <c r="A29" s="58" t="s">
        <v>2</v>
      </c>
      <c r="B29" s="226">
        <f>+'[1]Podklady QZ'!B485</f>
        <v>89.507000000000005</v>
      </c>
      <c r="C29" s="243">
        <f>+'[1]Podklady QZ'!C485</f>
        <v>1.1008351303010137E-2</v>
      </c>
      <c r="D29" s="244">
        <f>+'[1]Podklady QZ'!D485</f>
        <v>76.260999999999996</v>
      </c>
      <c r="E29" s="243">
        <f>+'[1]Podklady QZ'!E485</f>
        <v>4.0891006895400935E-3</v>
      </c>
      <c r="F29" s="244">
        <f>+'[1]Podklady QZ'!F485</f>
        <v>168.43199999999999</v>
      </c>
      <c r="G29" s="74">
        <f>+'[1]Podklady QZ'!G485</f>
        <v>1.404366081697566E-2</v>
      </c>
      <c r="H29" s="244">
        <f>+'[1]Podklady QZ'!H485</f>
        <v>334.2</v>
      </c>
      <c r="I29" s="74">
        <f>+'[1]Podklady QZ'!I485</f>
        <v>8.6191549034674002E-3</v>
      </c>
      <c r="J29" s="130"/>
      <c r="K29" s="130"/>
      <c r="L29" s="130"/>
    </row>
    <row r="30" spans="1:13" x14ac:dyDescent="0.2">
      <c r="A30" s="58" t="s">
        <v>6</v>
      </c>
      <c r="B30" s="226">
        <f>+'[1]Podklady QZ'!B486</f>
        <v>253.327</v>
      </c>
      <c r="C30" s="243">
        <f>+'[1]Podklady QZ'!C486</f>
        <v>2.9904969468427047E-2</v>
      </c>
      <c r="D30" s="244">
        <f>+'[1]Podklady QZ'!D486</f>
        <v>219</v>
      </c>
      <c r="E30" s="243">
        <f>+'[1]Podklady QZ'!E486</f>
        <v>2.6294146250682864E-2</v>
      </c>
      <c r="F30" s="244">
        <f>+'[1]Podklady QZ'!F486</f>
        <v>309.60699999999997</v>
      </c>
      <c r="G30" s="74">
        <f>+'[1]Podklady QZ'!G486</f>
        <v>2.844873109674638E-2</v>
      </c>
      <c r="H30" s="244">
        <f>+'[1]Podklady QZ'!H486</f>
        <v>781.93399999999997</v>
      </c>
      <c r="I30" s="74">
        <f>+'[1]Podklady QZ'!I486</f>
        <v>2.8246103424576428E-2</v>
      </c>
      <c r="J30" s="130"/>
      <c r="K30" s="130"/>
      <c r="L30" s="130"/>
    </row>
    <row r="31" spans="1:13" x14ac:dyDescent="0.2">
      <c r="A31" s="58" t="s">
        <v>28</v>
      </c>
      <c r="B31" s="226">
        <f>+'[1]Podklady QZ'!B487</f>
        <v>25041.483</v>
      </c>
      <c r="C31" s="243">
        <f>+'[1]Podklady QZ'!C487</f>
        <v>4.0392301642593588E-2</v>
      </c>
      <c r="D31" s="244">
        <f>+'[1]Podklady QZ'!D487</f>
        <v>23146.855000000003</v>
      </c>
      <c r="E31" s="243">
        <f>+'[1]Podklady QZ'!E487</f>
        <v>4.0296002322019672E-2</v>
      </c>
      <c r="F31" s="244">
        <f>+'[1]Podklady QZ'!F487</f>
        <v>35560.548999999999</v>
      </c>
      <c r="G31" s="74">
        <f>+'[1]Podklady QZ'!G487</f>
        <v>4.1332861164989562E-2</v>
      </c>
      <c r="H31" s="244">
        <f>+'[1]Podklady QZ'!H487</f>
        <v>83748.887000000002</v>
      </c>
      <c r="I31" s="74">
        <f>+'[1]Podklady QZ'!I487</f>
        <v>4.0759207528914272E-2</v>
      </c>
      <c r="J31" s="130"/>
      <c r="K31" s="130"/>
      <c r="L31" s="130"/>
    </row>
    <row r="32" spans="1:13" x14ac:dyDescent="0.2">
      <c r="A32" s="58" t="s">
        <v>5</v>
      </c>
      <c r="B32" s="226">
        <f>+'[1]Podklady QZ'!B488</f>
        <v>32756.371000000003</v>
      </c>
      <c r="C32" s="243">
        <f>+'[1]Podklady QZ'!C488</f>
        <v>0.10554130863908627</v>
      </c>
      <c r="D32" s="244">
        <f>+'[1]Podklady QZ'!D488</f>
        <v>31435.078000000005</v>
      </c>
      <c r="E32" s="243">
        <f>+'[1]Podklady QZ'!E488</f>
        <v>0.10586437687207055</v>
      </c>
      <c r="F32" s="244">
        <f>+'[1]Podklady QZ'!F488</f>
        <v>34613.192000000003</v>
      </c>
      <c r="G32" s="74">
        <f>+'[1]Podklady QZ'!G488</f>
        <v>7.6797211972925328E-2</v>
      </c>
      <c r="H32" s="244">
        <f>+'[1]Podklady QZ'!H488</f>
        <v>98804.641000000003</v>
      </c>
      <c r="I32" s="74">
        <f>+'[1]Podklady QZ'!I488</f>
        <v>9.3387102849344761E-2</v>
      </c>
      <c r="J32" s="130"/>
      <c r="K32" s="130"/>
      <c r="L32" s="130"/>
    </row>
    <row r="33" spans="1:12" ht="12.75" thickBot="1" x14ac:dyDescent="0.25">
      <c r="A33" s="59" t="s">
        <v>3</v>
      </c>
      <c r="B33" s="227">
        <f>+'[1]Podklady QZ'!B489</f>
        <v>1440.6079999999999</v>
      </c>
      <c r="C33" s="75">
        <f>+'[1]Podklady QZ'!C489</f>
        <v>6.1873670009097603E-2</v>
      </c>
      <c r="D33" s="44">
        <f>+'[1]Podklady QZ'!D489</f>
        <v>662.62799999999993</v>
      </c>
      <c r="E33" s="75">
        <f>+'[1]Podklady QZ'!E489</f>
        <v>2.9772881959689964E-2</v>
      </c>
      <c r="F33" s="44">
        <f>+'[1]Podklady QZ'!F489</f>
        <v>1176.6080000000002</v>
      </c>
      <c r="G33" s="75">
        <f>+'[1]Podklady QZ'!G489</f>
        <v>2.790673360758562E-2</v>
      </c>
      <c r="H33" s="44">
        <f>+'[1]Podklady QZ'!H489</f>
        <v>3279.8440000000001</v>
      </c>
      <c r="I33" s="75">
        <f>+'[1]Podklady QZ'!I489</f>
        <v>3.7397894900075605E-2</v>
      </c>
      <c r="J33" s="130"/>
      <c r="K33" s="130"/>
      <c r="L33" s="130"/>
    </row>
    <row r="34" spans="1:12" ht="15" customHeight="1" x14ac:dyDescent="0.2">
      <c r="A34" s="343" t="s">
        <v>268</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QZ'!L458</f>
        <v>2.2109188482349405E-2</v>
      </c>
    </row>
    <row r="37" spans="1:12" x14ac:dyDescent="0.2">
      <c r="B37" s="130"/>
      <c r="C37" s="130"/>
      <c r="D37" s="130"/>
      <c r="E37" s="130"/>
      <c r="F37" s="130"/>
      <c r="G37" s="187" t="s">
        <v>190</v>
      </c>
      <c r="H37" s="232">
        <f>+'[1]Podklady QZ'!L459</f>
        <v>3.5369445365684093E-2</v>
      </c>
    </row>
    <row r="38" spans="1:12" x14ac:dyDescent="0.2">
      <c r="B38" s="130"/>
      <c r="C38" s="130"/>
      <c r="D38" s="130"/>
      <c r="E38" s="130"/>
      <c r="F38" s="130"/>
      <c r="G38" s="187" t="s">
        <v>191</v>
      </c>
      <c r="H38" s="232">
        <f>+'[1]Podklady QZ'!L460</f>
        <v>3.3748452122304429E-2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{95665F28-019E-40A8-B978-A887F1AC0AA4}</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{71681636-8DF2-4077-A312-0A76124AF9C3}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95665F28-019E-40A8-B978-A887F1AC0AA4}">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71681636-8DF2-4077-A312-0A76124AF9C3}">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A2" sqref="A2"/>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243</v>
      </c>
      <c r="I1" s="113" t="str">
        <f>Obsah!$A$1</f>
        <v>III. čtvrtletí 2018</v>
      </c>
    </row>
    <row r="2" spans="1:15" ht="18.75" x14ac:dyDescent="0.3">
      <c r="A2" s="167"/>
      <c r="B2" s="181" t="str">
        <f>+B4</f>
        <v>Červenec</v>
      </c>
      <c r="C2" s="181" t="str">
        <f>+D4</f>
        <v>Srpen</v>
      </c>
      <c r="D2" s="181" t="str">
        <f>+F4</f>
        <v>Září</v>
      </c>
      <c r="I2" s="335"/>
    </row>
    <row r="3" spans="1:15" ht="7.5" customHeight="1" x14ac:dyDescent="0.2"/>
    <row r="4" spans="1:15" x14ac:dyDescent="0.2">
      <c r="A4" s="26"/>
      <c r="B4" s="417" t="str">
        <f>'[1]Podklady QZ'!B250:C250</f>
        <v>Červenec</v>
      </c>
      <c r="C4" s="419"/>
      <c r="D4" s="417" t="str">
        <f>'[1]Podklady QZ'!D250:E250</f>
        <v>Srpen</v>
      </c>
      <c r="E4" s="419"/>
      <c r="F4" s="417" t="str">
        <f>'[1]Podklady QZ'!F250:G250</f>
        <v>Září</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QZ'!B497</f>
        <v>3703.7869999999994</v>
      </c>
      <c r="C6" s="202">
        <f>+'[1]Podklady QZ'!C497</f>
        <v>6.1819283746859931E-2</v>
      </c>
      <c r="D6" s="203">
        <f>+'[1]Podklady QZ'!D497</f>
        <v>3703.7859999999991</v>
      </c>
      <c r="E6" s="202">
        <f>+'[1]Podklady QZ'!E497</f>
        <v>6.1811248830343508E-2</v>
      </c>
      <c r="F6" s="203">
        <f>+'[1]Podklady QZ'!F497</f>
        <v>3705.677999999999</v>
      </c>
      <c r="G6" s="202">
        <f>+'[1]Podklady QZ'!G497</f>
        <v>6.193513696179364E-2</v>
      </c>
      <c r="H6" s="203">
        <f>+'[1]Podklady QZ'!H497</f>
        <v>3705.677999999999</v>
      </c>
      <c r="I6" s="202">
        <f>+'[1]Podklady QZ'!I497</f>
        <v>6.193513696179364E-2</v>
      </c>
      <c r="J6" s="337"/>
      <c r="K6" s="338"/>
      <c r="L6" s="337"/>
      <c r="M6" s="338"/>
      <c r="N6" s="2"/>
    </row>
    <row r="7" spans="1:15" x14ac:dyDescent="0.2">
      <c r="A7" s="342" t="s">
        <v>106</v>
      </c>
      <c r="B7" s="225">
        <f>+'[1]Podklady QZ'!B498</f>
        <v>191308.91161939045</v>
      </c>
      <c r="C7" s="202">
        <f>+'[1]Podklady QZ'!C498</f>
        <v>2.427376686533789E-2</v>
      </c>
      <c r="D7" s="203">
        <f>+'[1]Podklady QZ'!D498</f>
        <v>203560.05406295604</v>
      </c>
      <c r="E7" s="202">
        <f>+'[1]Podklady QZ'!E498</f>
        <v>2.6383517172301651E-2</v>
      </c>
      <c r="F7" s="203">
        <f>+'[1]Podklady QZ'!F498</f>
        <v>259612.32753689337</v>
      </c>
      <c r="G7" s="202">
        <f>+'[1]Podklady QZ'!G498</f>
        <v>3.0027276696119147E-2</v>
      </c>
      <c r="H7" s="203">
        <f>+'[1]Podklady QZ'!H498</f>
        <v>654481.29321923992</v>
      </c>
      <c r="I7" s="202">
        <f>+'[1]Podklady QZ'!I498</f>
        <v>2.6997144871273363E-2</v>
      </c>
      <c r="J7" s="337"/>
      <c r="K7" s="337"/>
      <c r="L7" s="337"/>
      <c r="M7" s="338"/>
      <c r="N7" s="2"/>
    </row>
    <row r="8" spans="1:15" x14ac:dyDescent="0.2">
      <c r="A8" s="342" t="s">
        <v>194</v>
      </c>
      <c r="B8" s="214">
        <f>+'[1]Podklady QZ'!B499</f>
        <v>75529.967339263807</v>
      </c>
      <c r="C8" s="201">
        <f>+'[1]Podklady QZ'!C499</f>
        <v>2.521769125932349E-2</v>
      </c>
      <c r="D8" s="64">
        <f>+'[1]Podklady QZ'!D499</f>
        <v>71648.929330610394</v>
      </c>
      <c r="E8" s="201">
        <f>+'[1]Podklady QZ'!E499</f>
        <v>2.4350869031158021E-2</v>
      </c>
      <c r="F8" s="64">
        <f>+'[1]Podklady QZ'!F499</f>
        <v>117747.81802352762</v>
      </c>
      <c r="G8" s="201">
        <f>+'[1]Podklady QZ'!G499</f>
        <v>3.2509539797313802E-2</v>
      </c>
      <c r="H8" s="64">
        <f>+'[1]Podklady QZ'!H499</f>
        <v>264926.71469340182</v>
      </c>
      <c r="I8" s="201">
        <f>+'[1]Podklady QZ'!I499</f>
        <v>2.7713677828313237E-2</v>
      </c>
      <c r="J8" s="130"/>
      <c r="K8" s="130"/>
      <c r="L8" s="130"/>
      <c r="M8" s="339"/>
      <c r="N8" s="176"/>
      <c r="O8" s="176"/>
    </row>
    <row r="9" spans="1:15" x14ac:dyDescent="0.2">
      <c r="A9" s="58" t="s">
        <v>44</v>
      </c>
      <c r="B9" s="226">
        <f>+'[1]Podklady QZ'!B500</f>
        <v>840.22500000000002</v>
      </c>
      <c r="C9" s="74">
        <f>+'[1]Podklady QZ'!C500</f>
        <v>3.6669781643272055E-3</v>
      </c>
      <c r="D9" s="34">
        <f>+'[1]Podklady QZ'!D500</f>
        <v>589.29500000000007</v>
      </c>
      <c r="E9" s="74">
        <f>+'[1]Podklady QZ'!E500</f>
        <v>2.7746733969115454E-3</v>
      </c>
      <c r="F9" s="34">
        <f>+'[1]Podklady QZ'!F500</f>
        <v>1205.325</v>
      </c>
      <c r="G9" s="74">
        <f>+'[1]Podklady QZ'!G500</f>
        <v>3.876367917760519E-3</v>
      </c>
      <c r="H9" s="34">
        <f>+'[1]Podklady QZ'!H500</f>
        <v>2634.8450000000003</v>
      </c>
      <c r="I9" s="74">
        <f>+'[1]Podklady QZ'!I500</f>
        <v>3.5016496178593751E-3</v>
      </c>
      <c r="J9" s="130"/>
      <c r="K9" s="340"/>
      <c r="L9" s="130"/>
      <c r="M9" s="339"/>
    </row>
    <row r="10" spans="1:15" x14ac:dyDescent="0.2">
      <c r="A10" s="58" t="s">
        <v>43</v>
      </c>
      <c r="B10" s="226">
        <f>+'[1]Podklady QZ'!B501</f>
        <v>1267.5779999999997</v>
      </c>
      <c r="C10" s="243">
        <f>+'[1]Podklady QZ'!C501</f>
        <v>4.8697647631520978E-2</v>
      </c>
      <c r="D10" s="244">
        <f>+'[1]Podklady QZ'!D501</f>
        <v>1347.2949999999998</v>
      </c>
      <c r="E10" s="243">
        <f>+'[1]Podklady QZ'!E501</f>
        <v>5.8725290761661962E-2</v>
      </c>
      <c r="F10" s="244">
        <f>+'[1]Podklady QZ'!F501</f>
        <v>1515.7909999999999</v>
      </c>
      <c r="G10" s="74">
        <f>+'[1]Podklady QZ'!G501</f>
        <v>4.8974679055307148E-2</v>
      </c>
      <c r="H10" s="244">
        <f>+'[1]Podklady QZ'!H501</f>
        <v>4130.6639999999998</v>
      </c>
      <c r="I10" s="74">
        <f>+'[1]Podklady QZ'!I501</f>
        <v>5.1683441336655783E-2</v>
      </c>
      <c r="J10" s="130"/>
      <c r="K10" s="340"/>
      <c r="L10" s="130"/>
      <c r="M10" s="339"/>
    </row>
    <row r="11" spans="1:15" x14ac:dyDescent="0.2">
      <c r="A11" s="58" t="s">
        <v>42</v>
      </c>
      <c r="B11" s="226">
        <f>+'[1]Podklady QZ'!B502</f>
        <v>11018.046</v>
      </c>
      <c r="C11" s="243">
        <f>+'[1]Podklady QZ'!C502</f>
        <v>4.7902933913761311E-2</v>
      </c>
      <c r="D11" s="244">
        <f>+'[1]Podklady QZ'!D502</f>
        <v>5055.9110000000001</v>
      </c>
      <c r="E11" s="243">
        <f>+'[1]Podklady QZ'!E502</f>
        <v>2.2779860536679714E-2</v>
      </c>
      <c r="F11" s="244">
        <f>+'[1]Podklady QZ'!F502</f>
        <v>5808.6859999999997</v>
      </c>
      <c r="G11" s="74">
        <f>+'[1]Podklady QZ'!G502</f>
        <v>1.8480935650535879E-2</v>
      </c>
      <c r="H11" s="244">
        <f>+'[1]Podklady QZ'!H502</f>
        <v>21882.643</v>
      </c>
      <c r="I11" s="74">
        <f>+'[1]Podklady QZ'!I502</f>
        <v>2.8557681077212727E-2</v>
      </c>
      <c r="J11" s="130"/>
      <c r="K11" s="340"/>
      <c r="L11" s="130"/>
      <c r="M11" s="339"/>
    </row>
    <row r="12" spans="1:15" x14ac:dyDescent="0.2">
      <c r="A12" s="58" t="s">
        <v>70</v>
      </c>
      <c r="B12" s="226">
        <f>+'[1]Podklady QZ'!B503</f>
        <v>0</v>
      </c>
      <c r="C12" s="243">
        <f>+'[1]Podklady QZ'!C503</f>
        <v>0</v>
      </c>
      <c r="D12" s="244">
        <f>+'[1]Podklady QZ'!D503</f>
        <v>0</v>
      </c>
      <c r="E12" s="243">
        <f>+'[1]Podklady QZ'!E503</f>
        <v>0</v>
      </c>
      <c r="F12" s="244">
        <f>+'[1]Podklady QZ'!F503</f>
        <v>0</v>
      </c>
      <c r="G12" s="74">
        <f>+'[1]Podklady QZ'!G503</f>
        <v>0</v>
      </c>
      <c r="H12" s="244">
        <f>+'[1]Podklady QZ'!H503</f>
        <v>0</v>
      </c>
      <c r="I12" s="74">
        <f>+'[1]Podklady QZ'!I503</f>
        <v>0</v>
      </c>
      <c r="J12" s="130"/>
      <c r="K12" s="340"/>
      <c r="L12" s="130"/>
      <c r="M12" s="339"/>
    </row>
    <row r="13" spans="1:15" x14ac:dyDescent="0.2">
      <c r="A13" s="58" t="s">
        <v>71</v>
      </c>
      <c r="B13" s="226">
        <f>+'[1]Podklady QZ'!B504</f>
        <v>0</v>
      </c>
      <c r="C13" s="243">
        <f>+'[1]Podklady QZ'!C504</f>
        <v>0</v>
      </c>
      <c r="D13" s="244">
        <f>+'[1]Podklady QZ'!D504</f>
        <v>0</v>
      </c>
      <c r="E13" s="243">
        <f>+'[1]Podklady QZ'!E504</f>
        <v>0</v>
      </c>
      <c r="F13" s="244">
        <f>+'[1]Podklady QZ'!F504</f>
        <v>0</v>
      </c>
      <c r="G13" s="74">
        <f>+'[1]Podklady QZ'!G504</f>
        <v>0</v>
      </c>
      <c r="H13" s="244">
        <f>+'[1]Podklady QZ'!H504</f>
        <v>0</v>
      </c>
      <c r="I13" s="74">
        <f>+'[1]Podklady QZ'!I504</f>
        <v>0</v>
      </c>
      <c r="J13" s="130"/>
      <c r="K13" s="340"/>
      <c r="L13" s="130"/>
      <c r="M13" s="339"/>
    </row>
    <row r="14" spans="1:15" x14ac:dyDescent="0.2">
      <c r="A14" s="58" t="s">
        <v>72</v>
      </c>
      <c r="B14" s="226">
        <f>+'[1]Podklady QZ'!B505</f>
        <v>0</v>
      </c>
      <c r="C14" s="243">
        <f>+'[1]Podklady QZ'!C505</f>
        <v>0</v>
      </c>
      <c r="D14" s="244">
        <f>+'[1]Podklady QZ'!D505</f>
        <v>0</v>
      </c>
      <c r="E14" s="243">
        <f>+'[1]Podklady QZ'!E505</f>
        <v>0</v>
      </c>
      <c r="F14" s="244">
        <f>+'[1]Podklady QZ'!F505</f>
        <v>0</v>
      </c>
      <c r="G14" s="74">
        <f>+'[1]Podklady QZ'!G505</f>
        <v>0</v>
      </c>
      <c r="H14" s="244">
        <f>+'[1]Podklady QZ'!H505</f>
        <v>0</v>
      </c>
      <c r="I14" s="74">
        <f>+'[1]Podklady QZ'!I505</f>
        <v>0</v>
      </c>
      <c r="J14" s="130"/>
      <c r="K14" s="340"/>
      <c r="L14" s="130"/>
      <c r="M14" s="339"/>
    </row>
    <row r="15" spans="1:15" x14ac:dyDescent="0.2">
      <c r="A15" s="58" t="s">
        <v>41</v>
      </c>
      <c r="B15" s="226">
        <f>+'[1]Podklady QZ'!B506</f>
        <v>49724.904000000002</v>
      </c>
      <c r="C15" s="243">
        <f>+'[1]Podklady QZ'!C506</f>
        <v>4.4698915800961234E-2</v>
      </c>
      <c r="D15" s="244">
        <f>+'[1]Podklady QZ'!D506</f>
        <v>53327.021000000001</v>
      </c>
      <c r="E15" s="243">
        <f>+'[1]Podklady QZ'!E506</f>
        <v>4.6110963787877768E-2</v>
      </c>
      <c r="F15" s="244">
        <f>+'[1]Podklady QZ'!F506</f>
        <v>92074.181000000011</v>
      </c>
      <c r="G15" s="74">
        <f>+'[1]Podklady QZ'!G506</f>
        <v>5.56763137116165E-2</v>
      </c>
      <c r="H15" s="244">
        <f>+'[1]Podklady QZ'!H506</f>
        <v>195126.10600000003</v>
      </c>
      <c r="I15" s="74">
        <f>+'[1]Podklady QZ'!I506</f>
        <v>4.9743125039362339E-2</v>
      </c>
      <c r="J15" s="130"/>
      <c r="K15" s="340"/>
      <c r="L15" s="130"/>
      <c r="M15" s="339"/>
    </row>
    <row r="16" spans="1:15" x14ac:dyDescent="0.2">
      <c r="A16" s="58" t="s">
        <v>84</v>
      </c>
      <c r="B16" s="226">
        <f>+'[1]Podklady QZ'!B507</f>
        <v>0</v>
      </c>
      <c r="C16" s="243">
        <f>+'[1]Podklady QZ'!C507</f>
        <v>0</v>
      </c>
      <c r="D16" s="244">
        <f>+'[1]Podklady QZ'!D507</f>
        <v>0</v>
      </c>
      <c r="E16" s="243">
        <f>+'[1]Podklady QZ'!E507</f>
        <v>0</v>
      </c>
      <c r="F16" s="244">
        <f>+'[1]Podklady QZ'!F507</f>
        <v>0</v>
      </c>
      <c r="G16" s="74">
        <f>+'[1]Podklady QZ'!G507</f>
        <v>0</v>
      </c>
      <c r="H16" s="244">
        <f>+'[1]Podklady QZ'!H507</f>
        <v>0</v>
      </c>
      <c r="I16" s="74">
        <f>+'[1]Podklady QZ'!I507</f>
        <v>0</v>
      </c>
      <c r="J16" s="130"/>
      <c r="K16" s="340"/>
      <c r="L16" s="130"/>
      <c r="M16" s="339"/>
    </row>
    <row r="17" spans="1:13" x14ac:dyDescent="0.2">
      <c r="A17" s="58" t="s">
        <v>40</v>
      </c>
      <c r="B17" s="226">
        <f>+'[1]Podklady QZ'!B508</f>
        <v>0</v>
      </c>
      <c r="C17" s="243">
        <f>+'[1]Podklady QZ'!C508</f>
        <v>0</v>
      </c>
      <c r="D17" s="244">
        <f>+'[1]Podklady QZ'!D508</f>
        <v>0</v>
      </c>
      <c r="E17" s="243">
        <f>+'[1]Podklady QZ'!E508</f>
        <v>0</v>
      </c>
      <c r="F17" s="244">
        <f>+'[1]Podklady QZ'!F508</f>
        <v>0</v>
      </c>
      <c r="G17" s="74">
        <f>+'[1]Podklady QZ'!G508</f>
        <v>0</v>
      </c>
      <c r="H17" s="244">
        <f>+'[1]Podklady QZ'!H508</f>
        <v>0</v>
      </c>
      <c r="I17" s="74">
        <f>+'[1]Podklady QZ'!I508</f>
        <v>0</v>
      </c>
      <c r="J17" s="130"/>
      <c r="K17" s="340"/>
      <c r="L17" s="130"/>
      <c r="M17" s="339"/>
    </row>
    <row r="18" spans="1:13" x14ac:dyDescent="0.2">
      <c r="A18" s="58" t="s">
        <v>39</v>
      </c>
      <c r="B18" s="226">
        <f>+'[1]Podklady QZ'!B509</f>
        <v>0</v>
      </c>
      <c r="C18" s="243">
        <f>+'[1]Podklady QZ'!C509</f>
        <v>0</v>
      </c>
      <c r="D18" s="244">
        <f>+'[1]Podklady QZ'!D509</f>
        <v>0</v>
      </c>
      <c r="E18" s="243">
        <f>+'[1]Podklady QZ'!E509</f>
        <v>0</v>
      </c>
      <c r="F18" s="244">
        <f>+'[1]Podklady QZ'!F509</f>
        <v>0</v>
      </c>
      <c r="G18" s="74">
        <f>+'[1]Podklady QZ'!G509</f>
        <v>0</v>
      </c>
      <c r="H18" s="244">
        <f>+'[1]Podklady QZ'!H509</f>
        <v>0</v>
      </c>
      <c r="I18" s="74">
        <f>+'[1]Podklady QZ'!I509</f>
        <v>0</v>
      </c>
      <c r="J18" s="130"/>
      <c r="K18" s="340"/>
      <c r="L18" s="130"/>
      <c r="M18" s="339"/>
    </row>
    <row r="19" spans="1:13" x14ac:dyDescent="0.2">
      <c r="A19" s="58" t="s">
        <v>38</v>
      </c>
      <c r="B19" s="226">
        <f>+'[1]Podklady QZ'!B510</f>
        <v>0</v>
      </c>
      <c r="C19" s="243">
        <f>+'[1]Podklady QZ'!C510</f>
        <v>0</v>
      </c>
      <c r="D19" s="244">
        <f>+'[1]Podklady QZ'!D510</f>
        <v>0</v>
      </c>
      <c r="E19" s="243">
        <f>+'[1]Podklady QZ'!E510</f>
        <v>0</v>
      </c>
      <c r="F19" s="244">
        <f>+'[1]Podklady QZ'!F510</f>
        <v>0</v>
      </c>
      <c r="G19" s="74">
        <f>+'[1]Podklady QZ'!G510</f>
        <v>0</v>
      </c>
      <c r="H19" s="244">
        <f>+'[1]Podklady QZ'!H510</f>
        <v>0</v>
      </c>
      <c r="I19" s="74">
        <f>+'[1]Podklady QZ'!I510</f>
        <v>0</v>
      </c>
      <c r="J19" s="130"/>
      <c r="K19" s="340"/>
      <c r="L19" s="130"/>
      <c r="M19" s="339"/>
    </row>
    <row r="20" spans="1:13" x14ac:dyDescent="0.2">
      <c r="A20" s="58" t="s">
        <v>37</v>
      </c>
      <c r="B20" s="226">
        <f>+'[1]Podklady QZ'!B511</f>
        <v>0</v>
      </c>
      <c r="C20" s="243">
        <f>+'[1]Podklady QZ'!C511</f>
        <v>0</v>
      </c>
      <c r="D20" s="244">
        <f>+'[1]Podklady QZ'!D511</f>
        <v>0</v>
      </c>
      <c r="E20" s="243">
        <f>+'[1]Podklady QZ'!E511</f>
        <v>0</v>
      </c>
      <c r="F20" s="244">
        <f>+'[1]Podklady QZ'!F511</f>
        <v>0</v>
      </c>
      <c r="G20" s="74">
        <f>+'[1]Podklady QZ'!G511</f>
        <v>0</v>
      </c>
      <c r="H20" s="244">
        <f>+'[1]Podklady QZ'!H511</f>
        <v>0</v>
      </c>
      <c r="I20" s="74">
        <f>+'[1]Podklady QZ'!I511</f>
        <v>0</v>
      </c>
      <c r="J20" s="130"/>
      <c r="K20" s="340"/>
      <c r="L20" s="130"/>
      <c r="M20" s="339"/>
    </row>
    <row r="21" spans="1:13" x14ac:dyDescent="0.2">
      <c r="A21" s="58" t="s">
        <v>36</v>
      </c>
      <c r="B21" s="226">
        <f>+'[1]Podklady QZ'!B512</f>
        <v>0</v>
      </c>
      <c r="C21" s="243">
        <f>+'[1]Podklady QZ'!C512</f>
        <v>0</v>
      </c>
      <c r="D21" s="244">
        <f>+'[1]Podklady QZ'!D512</f>
        <v>0</v>
      </c>
      <c r="E21" s="243">
        <f>+'[1]Podklady QZ'!E512</f>
        <v>0</v>
      </c>
      <c r="F21" s="244">
        <f>+'[1]Podklady QZ'!F512</f>
        <v>0</v>
      </c>
      <c r="G21" s="74">
        <f>+'[1]Podklady QZ'!G512</f>
        <v>0</v>
      </c>
      <c r="H21" s="244">
        <f>+'[1]Podklady QZ'!H512</f>
        <v>0</v>
      </c>
      <c r="I21" s="74">
        <f>+'[1]Podklady QZ'!I512</f>
        <v>0</v>
      </c>
      <c r="J21" s="130"/>
      <c r="K21" s="340"/>
      <c r="L21" s="130"/>
      <c r="M21" s="339"/>
    </row>
    <row r="22" spans="1:13" x14ac:dyDescent="0.2">
      <c r="A22" s="58" t="s">
        <v>3</v>
      </c>
      <c r="B22" s="226">
        <f>+'[1]Podklady QZ'!B513</f>
        <v>0</v>
      </c>
      <c r="C22" s="243">
        <f>+'[1]Podklady QZ'!C513</f>
        <v>0</v>
      </c>
      <c r="D22" s="244">
        <f>+'[1]Podklady QZ'!D513</f>
        <v>0</v>
      </c>
      <c r="E22" s="243">
        <f>+'[1]Podklady QZ'!E513</f>
        <v>0</v>
      </c>
      <c r="F22" s="244">
        <f>+'[1]Podklady QZ'!F513</f>
        <v>0</v>
      </c>
      <c r="G22" s="74">
        <f>+'[1]Podklady QZ'!G513</f>
        <v>0</v>
      </c>
      <c r="H22" s="244">
        <f>+'[1]Podklady QZ'!H513</f>
        <v>0</v>
      </c>
      <c r="I22" s="74">
        <f>+'[1]Podklady QZ'!I513</f>
        <v>0</v>
      </c>
      <c r="J22" s="130"/>
      <c r="K22" s="340"/>
      <c r="L22" s="130"/>
      <c r="M22" s="339"/>
    </row>
    <row r="23" spans="1:13" x14ac:dyDescent="0.2">
      <c r="A23" s="58" t="s">
        <v>35</v>
      </c>
      <c r="B23" s="226">
        <f>+'[1]Podklady QZ'!B514</f>
        <v>15.99</v>
      </c>
      <c r="C23" s="243">
        <f>+'[1]Podklady QZ'!C514</f>
        <v>1.8381721096985247E-3</v>
      </c>
      <c r="D23" s="244">
        <f>+'[1]Podklady QZ'!D514</f>
        <v>31.38</v>
      </c>
      <c r="E23" s="243">
        <f>+'[1]Podklady QZ'!E514</f>
        <v>5.9489640309482615E-3</v>
      </c>
      <c r="F23" s="244">
        <f>+'[1]Podklady QZ'!F514</f>
        <v>23.35</v>
      </c>
      <c r="G23" s="74">
        <f>+'[1]Podklady QZ'!G514</f>
        <v>4.2597922315984263E-3</v>
      </c>
      <c r="H23" s="244">
        <f>+'[1]Podklady QZ'!H514</f>
        <v>70.72</v>
      </c>
      <c r="I23" s="74">
        <f>+'[1]Podklady QZ'!I514</f>
        <v>3.6350150846443997E-3</v>
      </c>
      <c r="J23" s="130"/>
      <c r="K23" s="340"/>
      <c r="L23" s="130"/>
      <c r="M23" s="339"/>
    </row>
    <row r="24" spans="1:13" x14ac:dyDescent="0.2">
      <c r="A24" s="228" t="s">
        <v>34</v>
      </c>
      <c r="B24" s="229">
        <f>+'[1]Podklady QZ'!B515</f>
        <v>12663.224339263801</v>
      </c>
      <c r="C24" s="230">
        <f>+'[1]Podklady QZ'!C515</f>
        <v>1.5455191764355282E-2</v>
      </c>
      <c r="D24" s="231">
        <f>+'[1]Podklady QZ'!D515</f>
        <v>11298.027330610401</v>
      </c>
      <c r="E24" s="230">
        <f>+'[1]Podklady QZ'!E515</f>
        <v>1.5179921086933786E-2</v>
      </c>
      <c r="F24" s="231">
        <f>+'[1]Podklady QZ'!F515</f>
        <v>17120.485023527603</v>
      </c>
      <c r="G24" s="230">
        <f>+'[1]Podklady QZ'!G515</f>
        <v>2.0835253137443999E-2</v>
      </c>
      <c r="H24" s="231">
        <f>+'[1]Podklady QZ'!H515</f>
        <v>41081.736693401806</v>
      </c>
      <c r="I24" s="230">
        <f>+'[1]Podklady QZ'!I515</f>
        <v>1.7222643290473138E-2</v>
      </c>
      <c r="J24" s="130"/>
      <c r="K24" s="340"/>
      <c r="L24" s="130"/>
      <c r="M24" s="176"/>
    </row>
    <row r="25" spans="1:13" ht="13.5" customHeight="1" x14ac:dyDescent="0.2">
      <c r="A25" s="342" t="s">
        <v>212</v>
      </c>
      <c r="B25" s="214">
        <f>+'[1]Podklady QZ'!B516</f>
        <v>53691.952000000012</v>
      </c>
      <c r="C25" s="201">
        <f>+'[1]Podklady QZ'!C516</f>
        <v>2.4798025508613451E-2</v>
      </c>
      <c r="D25" s="64">
        <f>+'[1]Podklady QZ'!D516</f>
        <v>51878.805999999997</v>
      </c>
      <c r="E25" s="201">
        <f>+'[1]Podklady QZ'!E516</f>
        <v>2.380444879478158E-2</v>
      </c>
      <c r="F25" s="64">
        <f>+'[1]Podklady QZ'!F516</f>
        <v>82571.782000000007</v>
      </c>
      <c r="G25" s="201">
        <f>+'[1]Podklady QZ'!G516</f>
        <v>3.2185029750202369E-2</v>
      </c>
      <c r="H25" s="64">
        <f>+'[1]Podklady QZ'!H516</f>
        <v>188142.54</v>
      </c>
      <c r="I25" s="201">
        <f>+'[1]Podklady QZ'!I516</f>
        <v>2.7227264647144984E-2</v>
      </c>
      <c r="J25" s="130"/>
      <c r="K25" s="130"/>
      <c r="L25" s="130"/>
      <c r="M25" s="130"/>
    </row>
    <row r="26" spans="1:13" ht="12.75" customHeight="1" x14ac:dyDescent="0.2">
      <c r="A26" s="58" t="s">
        <v>29</v>
      </c>
      <c r="B26" s="226">
        <f>+'[1]Podklady QZ'!B517</f>
        <v>10070.687</v>
      </c>
      <c r="C26" s="74">
        <f>+'[1]Podklady QZ'!C517</f>
        <v>8.963753676934378E-3</v>
      </c>
      <c r="D26" s="34">
        <f>+'[1]Podklady QZ'!D517</f>
        <v>9299.2999999999993</v>
      </c>
      <c r="E26" s="74">
        <f>+'[1]Podklady QZ'!E517</f>
        <v>8.1518487316535378E-3</v>
      </c>
      <c r="F26" s="34">
        <f>+'[1]Podklady QZ'!F517</f>
        <v>13307.085999999999</v>
      </c>
      <c r="G26" s="74">
        <f>+'[1]Podklady QZ'!G517</f>
        <v>1.2128071943779142E-2</v>
      </c>
      <c r="H26" s="34">
        <f>+'[1]Podklady QZ'!H517</f>
        <v>32677.073</v>
      </c>
      <c r="I26" s="74">
        <f>+'[1]Podklady QZ'!I517</f>
        <v>9.7210860119093558E-3</v>
      </c>
      <c r="J26" s="130"/>
      <c r="K26" s="130"/>
      <c r="L26" s="130"/>
      <c r="M26" s="130"/>
    </row>
    <row r="27" spans="1:13" ht="12.75" customHeight="1" x14ac:dyDescent="0.2">
      <c r="A27" s="58" t="s">
        <v>0</v>
      </c>
      <c r="B27" s="226">
        <f>+'[1]Podklady QZ'!B518</f>
        <v>96.7</v>
      </c>
      <c r="C27" s="243">
        <f>+'[1]Podklady QZ'!C518</f>
        <v>1.4850040847594261E-3</v>
      </c>
      <c r="D27" s="244">
        <f>+'[1]Podklady QZ'!D518</f>
        <v>63.2</v>
      </c>
      <c r="E27" s="243">
        <f>+'[1]Podklady QZ'!E518</f>
        <v>5.7311808311878959E-4</v>
      </c>
      <c r="F27" s="244">
        <f>+'[1]Podklady QZ'!F518</f>
        <v>102.8</v>
      </c>
      <c r="G27" s="74">
        <f>+'[1]Podklady QZ'!G518</f>
        <v>1.2491350984932697E-3</v>
      </c>
      <c r="H27" s="244">
        <f>+'[1]Podklady QZ'!H518</f>
        <v>262.7</v>
      </c>
      <c r="I27" s="74">
        <f>+'[1]Podklady QZ'!I518</f>
        <v>1.0194476302883562E-3</v>
      </c>
      <c r="J27" s="130"/>
      <c r="K27" s="130"/>
      <c r="L27" s="130"/>
      <c r="M27" s="130"/>
    </row>
    <row r="28" spans="1:13" ht="12.75" customHeight="1" x14ac:dyDescent="0.2">
      <c r="A28" s="58" t="s">
        <v>1</v>
      </c>
      <c r="B28" s="226">
        <f>+'[1]Podklady QZ'!B519</f>
        <v>587.1</v>
      </c>
      <c r="C28" s="243">
        <f>+'[1]Podklady QZ'!C519</f>
        <v>9.2374138073454043E-2</v>
      </c>
      <c r="D28" s="244">
        <f>+'[1]Podklady QZ'!D519</f>
        <v>505.2</v>
      </c>
      <c r="E28" s="243">
        <f>+'[1]Podklady QZ'!E519</f>
        <v>6.5202762263656108E-2</v>
      </c>
      <c r="F28" s="244">
        <f>+'[1]Podklady QZ'!F519</f>
        <v>1108.7</v>
      </c>
      <c r="G28" s="74">
        <f>+'[1]Podklady QZ'!G519</f>
        <v>0.11165180829202243</v>
      </c>
      <c r="H28" s="244">
        <f>+'[1]Podklady QZ'!H519</f>
        <v>2201</v>
      </c>
      <c r="I28" s="74">
        <f>+'[1]Podklady QZ'!I519</f>
        <v>9.1579393363285883E-2</v>
      </c>
      <c r="J28" s="130"/>
      <c r="K28" s="130"/>
      <c r="L28" s="130"/>
      <c r="M28" s="130"/>
    </row>
    <row r="29" spans="1:13" ht="12.75" customHeight="1" x14ac:dyDescent="0.2">
      <c r="A29" s="58" t="s">
        <v>2</v>
      </c>
      <c r="B29" s="226">
        <f>+'[1]Podklady QZ'!B520</f>
        <v>272.04399999999998</v>
      </c>
      <c r="C29" s="243">
        <f>+'[1]Podklady QZ'!C520</f>
        <v>3.3458343167306344E-2</v>
      </c>
      <c r="D29" s="244">
        <f>+'[1]Podklady QZ'!D520</f>
        <v>227.81800000000001</v>
      </c>
      <c r="E29" s="243">
        <f>+'[1]Podklady QZ'!E520</f>
        <v>1.2215558947425882E-2</v>
      </c>
      <c r="F29" s="244">
        <f>+'[1]Podklady QZ'!F520</f>
        <v>490.71600000000001</v>
      </c>
      <c r="G29" s="74">
        <f>+'[1]Podklady QZ'!G520</f>
        <v>4.0915319306681797E-2</v>
      </c>
      <c r="H29" s="244">
        <f>+'[1]Podklady QZ'!H520</f>
        <v>990.57799999999997</v>
      </c>
      <c r="I29" s="74">
        <f>+'[1]Podklady QZ'!I520</f>
        <v>2.5547412405646109E-2</v>
      </c>
      <c r="J29" s="130"/>
      <c r="K29" s="130"/>
      <c r="L29" s="130"/>
    </row>
    <row r="30" spans="1:13" x14ac:dyDescent="0.2">
      <c r="A30" s="58" t="s">
        <v>6</v>
      </c>
      <c r="B30" s="226">
        <f>+'[1]Podklady QZ'!B521</f>
        <v>1149.1099999999999</v>
      </c>
      <c r="C30" s="243">
        <f>+'[1]Podklady QZ'!C521</f>
        <v>0.13565115232827216</v>
      </c>
      <c r="D30" s="244">
        <f>+'[1]Podklady QZ'!D521</f>
        <v>1229.8999999999999</v>
      </c>
      <c r="E30" s="243">
        <f>+'[1]Podklady QZ'!E521</f>
        <v>0.14766744508545593</v>
      </c>
      <c r="F30" s="244">
        <f>+'[1]Podklady QZ'!F521</f>
        <v>1299.75</v>
      </c>
      <c r="G30" s="74">
        <f>+'[1]Podklady QZ'!G521</f>
        <v>0.11942959378501168</v>
      </c>
      <c r="H30" s="244">
        <f>+'[1]Podklady QZ'!H521</f>
        <v>3678.7599999999998</v>
      </c>
      <c r="I30" s="74">
        <f>+'[1]Podklady QZ'!I521</f>
        <v>0.13288926614547361</v>
      </c>
      <c r="J30" s="130"/>
      <c r="K30" s="130"/>
      <c r="L30" s="130"/>
    </row>
    <row r="31" spans="1:13" x14ac:dyDescent="0.2">
      <c r="A31" s="58" t="s">
        <v>28</v>
      </c>
      <c r="B31" s="226">
        <f>+'[1]Podklady QZ'!B522</f>
        <v>27679.552000000003</v>
      </c>
      <c r="C31" s="243">
        <f>+'[1]Podklady QZ'!C522</f>
        <v>4.4647547979321141E-2</v>
      </c>
      <c r="D31" s="244">
        <f>+'[1]Podklady QZ'!D522</f>
        <v>26080.152000000002</v>
      </c>
      <c r="E31" s="243">
        <f>+'[1]Podklady QZ'!E522</f>
        <v>4.5402533758932946E-2</v>
      </c>
      <c r="F31" s="244">
        <f>+'[1]Podklady QZ'!F522</f>
        <v>39439.133999999998</v>
      </c>
      <c r="G31" s="74">
        <f>+'[1]Podklady QZ'!G522</f>
        <v>4.5841031590637675E-2</v>
      </c>
      <c r="H31" s="244">
        <f>+'[1]Podklady QZ'!H522</f>
        <v>93198.838000000003</v>
      </c>
      <c r="I31" s="74">
        <f>+'[1]Podklady QZ'!I522</f>
        <v>4.5358343442769108E-2</v>
      </c>
      <c r="J31" s="130"/>
      <c r="K31" s="130"/>
      <c r="L31" s="130"/>
    </row>
    <row r="32" spans="1:13" x14ac:dyDescent="0.2">
      <c r="A32" s="58" t="s">
        <v>5</v>
      </c>
      <c r="B32" s="226">
        <f>+'[1]Podklady QZ'!B523</f>
        <v>11994.575000000001</v>
      </c>
      <c r="C32" s="243">
        <f>+'[1]Podklady QZ'!C523</f>
        <v>3.8646623646730223E-2</v>
      </c>
      <c r="D32" s="244">
        <f>+'[1]Podklady QZ'!D523</f>
        <v>12452.819</v>
      </c>
      <c r="E32" s="243">
        <f>+'[1]Podklady QZ'!E523</f>
        <v>4.1937542631059498E-2</v>
      </c>
      <c r="F32" s="244">
        <f>+'[1]Podklady QZ'!F523</f>
        <v>23161.311000000002</v>
      </c>
      <c r="G32" s="74">
        <f>+'[1]Podklady QZ'!G523</f>
        <v>5.1388618259704186E-2</v>
      </c>
      <c r="H32" s="244">
        <f>+'[1]Podklady QZ'!H523</f>
        <v>47608.705000000002</v>
      </c>
      <c r="I32" s="74">
        <f>+'[1]Podklady QZ'!I523</f>
        <v>4.4998281309064359E-2</v>
      </c>
      <c r="J32" s="130"/>
      <c r="K32" s="130"/>
      <c r="L32" s="130"/>
    </row>
    <row r="33" spans="1:12" ht="12.75" thickBot="1" x14ac:dyDescent="0.25">
      <c r="A33" s="59" t="s">
        <v>3</v>
      </c>
      <c r="B33" s="227">
        <f>+'[1]Podklady QZ'!B524</f>
        <v>1842.1840000000002</v>
      </c>
      <c r="C33" s="75">
        <f>+'[1]Podklady QZ'!C524</f>
        <v>7.9121235556125935E-2</v>
      </c>
      <c r="D33" s="44">
        <f>+'[1]Podklady QZ'!D524</f>
        <v>2020.4169999999999</v>
      </c>
      <c r="E33" s="75">
        <f>+'[1]Podklady QZ'!E524</f>
        <v>9.0780402956637696E-2</v>
      </c>
      <c r="F33" s="44">
        <f>+'[1]Podklady QZ'!F524</f>
        <v>3662.2849999999999</v>
      </c>
      <c r="G33" s="75">
        <f>+'[1]Podklady QZ'!G524</f>
        <v>8.6861904636086687E-2</v>
      </c>
      <c r="H33" s="44">
        <f>+'[1]Podklady QZ'!H524</f>
        <v>7524.8860000000004</v>
      </c>
      <c r="I33" s="75">
        <f>+'[1]Podklady QZ'!I524</f>
        <v>8.5801305111782869E-2</v>
      </c>
      <c r="J33" s="130"/>
      <c r="K33" s="130"/>
      <c r="L33" s="130"/>
    </row>
    <row r="34" spans="1:12" ht="15" customHeight="1" x14ac:dyDescent="0.2">
      <c r="A34" s="343" t="s">
        <v>270</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QZ'!L493</f>
        <v>6.193513696179364E-2</v>
      </c>
    </row>
    <row r="37" spans="1:12" x14ac:dyDescent="0.2">
      <c r="B37" s="130"/>
      <c r="C37" s="130"/>
      <c r="D37" s="130"/>
      <c r="E37" s="130"/>
      <c r="F37" s="130"/>
      <c r="G37" s="187" t="s">
        <v>190</v>
      </c>
      <c r="H37" s="232">
        <f>+'[1]Podklady QZ'!L494</f>
        <v>2.6997144871273363E-2</v>
      </c>
    </row>
    <row r="38" spans="1:12" x14ac:dyDescent="0.2">
      <c r="B38" s="130"/>
      <c r="C38" s="130"/>
      <c r="D38" s="130"/>
      <c r="E38" s="130"/>
      <c r="F38" s="130"/>
      <c r="G38" s="187" t="s">
        <v>191</v>
      </c>
      <c r="H38" s="232">
        <f>+'[1]Podklady QZ'!L495</f>
        <v>2.7713677828313237E-2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{53ABD7EB-C520-4689-819C-87D3730FCF9D}</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{7B02E0E1-7787-4E90-BBAF-11A69831D6D0}</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53ABD7EB-C520-4689-819C-87D3730FCF9D}">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7B02E0E1-7787-4E90-BBAF-11A69831D6D0}">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O29" sqref="O29"/>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244</v>
      </c>
      <c r="I1" s="113" t="str">
        <f>Obsah!$A$1</f>
        <v>III. čtvrtletí 2018</v>
      </c>
    </row>
    <row r="2" spans="1:15" ht="18.75" x14ac:dyDescent="0.3">
      <c r="A2" s="167"/>
      <c r="B2" s="181" t="str">
        <f>+B4</f>
        <v>Červenec</v>
      </c>
      <c r="C2" s="181" t="str">
        <f>+D4</f>
        <v>Srpen</v>
      </c>
      <c r="D2" s="181" t="str">
        <f>+F4</f>
        <v>Září</v>
      </c>
      <c r="I2" s="335"/>
    </row>
    <row r="3" spans="1:15" ht="7.5" customHeight="1" x14ac:dyDescent="0.2"/>
    <row r="4" spans="1:15" x14ac:dyDescent="0.2">
      <c r="A4" s="26"/>
      <c r="B4" s="417" t="str">
        <f>'[1]Podklady QZ'!B250:C250</f>
        <v>Červenec</v>
      </c>
      <c r="C4" s="419"/>
      <c r="D4" s="417" t="str">
        <f>'[1]Podklady QZ'!D250:E250</f>
        <v>Srpen</v>
      </c>
      <c r="E4" s="419"/>
      <c r="F4" s="417" t="str">
        <f>'[1]Podklady QZ'!F250:G250</f>
        <v>Září</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QZ'!B532</f>
        <v>1298.0399999999995</v>
      </c>
      <c r="C6" s="202">
        <f>+'[1]Podklady QZ'!C532</f>
        <v>2.1665366576094695E-2</v>
      </c>
      <c r="D6" s="203">
        <f>+'[1]Podklady QZ'!D532</f>
        <v>1298.3159999999996</v>
      </c>
      <c r="E6" s="202">
        <f>+'[1]Podklady QZ'!E532</f>
        <v>2.1667162556480386E-2</v>
      </c>
      <c r="F6" s="203">
        <f>+'[1]Podklady QZ'!F532</f>
        <v>1271.8209999999995</v>
      </c>
      <c r="G6" s="202">
        <f>+'[1]Podklady QZ'!G532</f>
        <v>2.1256679027666554E-2</v>
      </c>
      <c r="H6" s="203">
        <f>+'[1]Podklady QZ'!H532</f>
        <v>1271.8209999999995</v>
      </c>
      <c r="I6" s="202">
        <f>+'[1]Podklady QZ'!I532</f>
        <v>2.1256679027666554E-2</v>
      </c>
      <c r="J6" s="337"/>
      <c r="K6" s="338"/>
      <c r="L6" s="337"/>
      <c r="M6" s="338"/>
      <c r="N6" s="2"/>
    </row>
    <row r="7" spans="1:15" x14ac:dyDescent="0.2">
      <c r="A7" s="342" t="s">
        <v>106</v>
      </c>
      <c r="B7" s="225">
        <f>+'[1]Podklady QZ'!B533</f>
        <v>212141.02225683597</v>
      </c>
      <c r="C7" s="202">
        <f>+'[1]Podklady QZ'!C533</f>
        <v>2.6916998655461273E-2</v>
      </c>
      <c r="D7" s="203">
        <f>+'[1]Podklady QZ'!D533</f>
        <v>182359.86820200286</v>
      </c>
      <c r="E7" s="202">
        <f>+'[1]Podklady QZ'!E533</f>
        <v>2.3635750817585236E-2</v>
      </c>
      <c r="F7" s="203">
        <f>+'[1]Podklady QZ'!F533</f>
        <v>249950.18127966142</v>
      </c>
      <c r="G7" s="202">
        <f>+'[1]Podklady QZ'!G533</f>
        <v>2.8909733696921448E-2</v>
      </c>
      <c r="H7" s="203">
        <f>+'[1]Podklady QZ'!H533</f>
        <v>644451.07173850026</v>
      </c>
      <c r="I7" s="202">
        <f>+'[1]Podklady QZ'!I533</f>
        <v>2.6583401430151393E-2</v>
      </c>
      <c r="J7" s="337"/>
      <c r="K7" s="337"/>
      <c r="L7" s="337"/>
      <c r="M7" s="338"/>
      <c r="N7" s="2"/>
    </row>
    <row r="8" spans="1:15" x14ac:dyDescent="0.2">
      <c r="A8" s="342" t="s">
        <v>194</v>
      </c>
      <c r="B8" s="214">
        <f>+'[1]Podklady QZ'!B534</f>
        <v>113066.69600000003</v>
      </c>
      <c r="C8" s="201">
        <f>+'[1]Podklady QZ'!C534</f>
        <v>3.7750327874927672E-2</v>
      </c>
      <c r="D8" s="64">
        <f>+'[1]Podklady QZ'!D534</f>
        <v>95266.21100000001</v>
      </c>
      <c r="E8" s="201">
        <f>+'[1]Podklady QZ'!E534</f>
        <v>3.2377525370285987E-2</v>
      </c>
      <c r="F8" s="64">
        <f>+'[1]Podklady QZ'!F534</f>
        <v>145757.98000000001</v>
      </c>
      <c r="G8" s="201">
        <f>+'[1]Podklady QZ'!G534</f>
        <v>4.0242994996639747E-2</v>
      </c>
      <c r="H8" s="64">
        <f>+'[1]Podklady QZ'!H534</f>
        <v>354090.88700000005</v>
      </c>
      <c r="I8" s="201">
        <f>+'[1]Podklady QZ'!I534</f>
        <v>3.7041038974179652E-2</v>
      </c>
      <c r="J8" s="130"/>
      <c r="K8" s="130"/>
      <c r="L8" s="130"/>
      <c r="M8" s="339"/>
      <c r="N8" s="176"/>
      <c r="O8" s="176"/>
    </row>
    <row r="9" spans="1:15" x14ac:dyDescent="0.2">
      <c r="A9" s="58" t="s">
        <v>44</v>
      </c>
      <c r="B9" s="226">
        <f>+'[1]Podklady QZ'!B535</f>
        <v>11422.728999999999</v>
      </c>
      <c r="C9" s="74">
        <f>+'[1]Podklady QZ'!C535</f>
        <v>4.9852001333008579E-2</v>
      </c>
      <c r="D9" s="34">
        <f>+'[1]Podklady QZ'!D535</f>
        <v>18441.034000000003</v>
      </c>
      <c r="E9" s="74">
        <f>+'[1]Podklady QZ'!E535</f>
        <v>8.6828916673892212E-2</v>
      </c>
      <c r="F9" s="34">
        <f>+'[1]Podklady QZ'!F535</f>
        <v>23169.671999999999</v>
      </c>
      <c r="G9" s="74">
        <f>+'[1]Podklady QZ'!G535</f>
        <v>7.4514486305215774E-2</v>
      </c>
      <c r="H9" s="34">
        <f>+'[1]Podklady QZ'!H535</f>
        <v>53033.434999999998</v>
      </c>
      <c r="I9" s="74">
        <f>+'[1]Podklady QZ'!I535</f>
        <v>7.0480239786977969E-2</v>
      </c>
      <c r="J9" s="130"/>
      <c r="K9" s="340"/>
      <c r="L9" s="130"/>
      <c r="M9" s="339"/>
    </row>
    <row r="10" spans="1:15" x14ac:dyDescent="0.2">
      <c r="A10" s="58" t="s">
        <v>43</v>
      </c>
      <c r="B10" s="226">
        <f>+'[1]Podklady QZ'!B536</f>
        <v>2826.3300000000004</v>
      </c>
      <c r="C10" s="243">
        <f>+'[1]Podklady QZ'!C536</f>
        <v>0.10858158032909748</v>
      </c>
      <c r="D10" s="244">
        <f>+'[1]Podklady QZ'!D536</f>
        <v>2516.1199999999994</v>
      </c>
      <c r="E10" s="243">
        <f>+'[1]Podklady QZ'!E536</f>
        <v>0.10967151113247868</v>
      </c>
      <c r="F10" s="244">
        <f>+'[1]Podklady QZ'!F536</f>
        <v>3193.0859999999998</v>
      </c>
      <c r="G10" s="74">
        <f>+'[1]Podklady QZ'!G536</f>
        <v>0.10316749607696211</v>
      </c>
      <c r="H10" s="244">
        <f>+'[1]Podklady QZ'!H536</f>
        <v>8535.5360000000001</v>
      </c>
      <c r="I10" s="74">
        <f>+'[1]Podklady QZ'!I536</f>
        <v>0.10679781123153895</v>
      </c>
      <c r="J10" s="130"/>
      <c r="K10" s="340"/>
      <c r="L10" s="130"/>
      <c r="M10" s="339"/>
    </row>
    <row r="11" spans="1:15" x14ac:dyDescent="0.2">
      <c r="A11" s="58" t="s">
        <v>42</v>
      </c>
      <c r="B11" s="226">
        <f>+'[1]Podklady QZ'!B537</f>
        <v>0</v>
      </c>
      <c r="C11" s="243">
        <f>+'[1]Podklady QZ'!C537</f>
        <v>0</v>
      </c>
      <c r="D11" s="244">
        <f>+'[1]Podklady QZ'!D537</f>
        <v>0</v>
      </c>
      <c r="E11" s="243">
        <f>+'[1]Podklady QZ'!E537</f>
        <v>0</v>
      </c>
      <c r="F11" s="244">
        <f>+'[1]Podklady QZ'!F537</f>
        <v>0</v>
      </c>
      <c r="G11" s="74">
        <f>+'[1]Podklady QZ'!G537</f>
        <v>0</v>
      </c>
      <c r="H11" s="244">
        <f>+'[1]Podklady QZ'!H537</f>
        <v>0</v>
      </c>
      <c r="I11" s="74">
        <f>+'[1]Podklady QZ'!I537</f>
        <v>0</v>
      </c>
      <c r="J11" s="130"/>
      <c r="K11" s="340"/>
      <c r="L11" s="130"/>
      <c r="M11" s="339"/>
    </row>
    <row r="12" spans="1:15" x14ac:dyDescent="0.2">
      <c r="A12" s="58" t="s">
        <v>70</v>
      </c>
      <c r="B12" s="226">
        <f>+'[1]Podklady QZ'!B538</f>
        <v>332.45</v>
      </c>
      <c r="C12" s="243">
        <f>+'[1]Podklady QZ'!C538</f>
        <v>0.38754132452986789</v>
      </c>
      <c r="D12" s="244">
        <f>+'[1]Podklady QZ'!D538</f>
        <v>290.89</v>
      </c>
      <c r="E12" s="243">
        <f>+'[1]Podklady QZ'!E538</f>
        <v>0.14352131209335667</v>
      </c>
      <c r="F12" s="244">
        <f>+'[1]Podklady QZ'!F538</f>
        <v>211.15</v>
      </c>
      <c r="G12" s="74">
        <f>+'[1]Podklady QZ'!G538</f>
        <v>0.20955174881181229</v>
      </c>
      <c r="H12" s="244">
        <f>+'[1]Podklady QZ'!H538</f>
        <v>834.4899999999999</v>
      </c>
      <c r="I12" s="74">
        <f>+'[1]Podklady QZ'!I538</f>
        <v>0.21439629954489373</v>
      </c>
      <c r="J12" s="130"/>
      <c r="K12" s="340"/>
      <c r="L12" s="130"/>
      <c r="M12" s="339"/>
    </row>
    <row r="13" spans="1:15" x14ac:dyDescent="0.2">
      <c r="A13" s="58" t="s">
        <v>71</v>
      </c>
      <c r="B13" s="226">
        <f>+'[1]Podklady QZ'!B539</f>
        <v>0</v>
      </c>
      <c r="C13" s="243">
        <f>+'[1]Podklady QZ'!C539</f>
        <v>0</v>
      </c>
      <c r="D13" s="244">
        <f>+'[1]Podklady QZ'!D539</f>
        <v>0</v>
      </c>
      <c r="E13" s="243">
        <f>+'[1]Podklady QZ'!E539</f>
        <v>0</v>
      </c>
      <c r="F13" s="244">
        <f>+'[1]Podklady QZ'!F539</f>
        <v>0</v>
      </c>
      <c r="G13" s="74">
        <f>+'[1]Podklady QZ'!G539</f>
        <v>0</v>
      </c>
      <c r="H13" s="244">
        <f>+'[1]Podklady QZ'!H539</f>
        <v>0</v>
      </c>
      <c r="I13" s="74">
        <f>+'[1]Podklady QZ'!I539</f>
        <v>0</v>
      </c>
      <c r="J13" s="130"/>
      <c r="K13" s="340"/>
      <c r="L13" s="130"/>
      <c r="M13" s="339"/>
    </row>
    <row r="14" spans="1:15" x14ac:dyDescent="0.2">
      <c r="A14" s="58" t="s">
        <v>72</v>
      </c>
      <c r="B14" s="226">
        <f>+'[1]Podklady QZ'!B540</f>
        <v>0</v>
      </c>
      <c r="C14" s="243">
        <f>+'[1]Podklady QZ'!C540</f>
        <v>0</v>
      </c>
      <c r="D14" s="244">
        <f>+'[1]Podklady QZ'!D540</f>
        <v>0</v>
      </c>
      <c r="E14" s="243">
        <f>+'[1]Podklady QZ'!E540</f>
        <v>0</v>
      </c>
      <c r="F14" s="244">
        <f>+'[1]Podklady QZ'!F540</f>
        <v>0</v>
      </c>
      <c r="G14" s="74">
        <f>+'[1]Podklady QZ'!G540</f>
        <v>0</v>
      </c>
      <c r="H14" s="244">
        <f>+'[1]Podklady QZ'!H540</f>
        <v>0</v>
      </c>
      <c r="I14" s="74">
        <f>+'[1]Podklady QZ'!I540</f>
        <v>0</v>
      </c>
      <c r="J14" s="130"/>
      <c r="K14" s="340"/>
      <c r="L14" s="130"/>
      <c r="M14" s="339"/>
    </row>
    <row r="15" spans="1:15" x14ac:dyDescent="0.2">
      <c r="A15" s="58" t="s">
        <v>41</v>
      </c>
      <c r="B15" s="226">
        <f>+'[1]Podklady QZ'!B541</f>
        <v>77957.307000000015</v>
      </c>
      <c r="C15" s="243">
        <f>+'[1]Podklady QZ'!C541</f>
        <v>7.0077703954193382E-2</v>
      </c>
      <c r="D15" s="244">
        <f>+'[1]Podklady QZ'!D541</f>
        <v>54168.292000000001</v>
      </c>
      <c r="E15" s="243">
        <f>+'[1]Podklady QZ'!E541</f>
        <v>4.6838396445644109E-2</v>
      </c>
      <c r="F15" s="244">
        <f>+'[1]Podklady QZ'!F541</f>
        <v>71447.827000000005</v>
      </c>
      <c r="G15" s="74">
        <f>+'[1]Podklady QZ'!G541</f>
        <v>4.3203768818375947E-2</v>
      </c>
      <c r="H15" s="244">
        <f>+'[1]Podklady QZ'!H541</f>
        <v>203573.42600000004</v>
      </c>
      <c r="I15" s="74">
        <f>+'[1]Podklady QZ'!I541</f>
        <v>5.1896584172132137E-2</v>
      </c>
      <c r="J15" s="130"/>
      <c r="K15" s="340"/>
      <c r="L15" s="130"/>
      <c r="M15" s="339"/>
    </row>
    <row r="16" spans="1:15" x14ac:dyDescent="0.2">
      <c r="A16" s="58" t="s">
        <v>84</v>
      </c>
      <c r="B16" s="226">
        <f>+'[1]Podklady QZ'!B542</f>
        <v>0</v>
      </c>
      <c r="C16" s="243">
        <f>+'[1]Podklady QZ'!C542</f>
        <v>0</v>
      </c>
      <c r="D16" s="244">
        <f>+'[1]Podklady QZ'!D542</f>
        <v>0</v>
      </c>
      <c r="E16" s="243">
        <f>+'[1]Podklady QZ'!E542</f>
        <v>0</v>
      </c>
      <c r="F16" s="244">
        <f>+'[1]Podklady QZ'!F542</f>
        <v>0</v>
      </c>
      <c r="G16" s="74">
        <f>+'[1]Podklady QZ'!G542</f>
        <v>0</v>
      </c>
      <c r="H16" s="244">
        <f>+'[1]Podklady QZ'!H542</f>
        <v>0</v>
      </c>
      <c r="I16" s="74">
        <f>+'[1]Podklady QZ'!I542</f>
        <v>0</v>
      </c>
      <c r="J16" s="130"/>
      <c r="K16" s="340"/>
      <c r="L16" s="130"/>
      <c r="M16" s="339"/>
    </row>
    <row r="17" spans="1:13" x14ac:dyDescent="0.2">
      <c r="A17" s="58" t="s">
        <v>40</v>
      </c>
      <c r="B17" s="226">
        <f>+'[1]Podklady QZ'!B543</f>
        <v>0</v>
      </c>
      <c r="C17" s="243">
        <f>+'[1]Podklady QZ'!C543</f>
        <v>0</v>
      </c>
      <c r="D17" s="244">
        <f>+'[1]Podklady QZ'!D543</f>
        <v>0</v>
      </c>
      <c r="E17" s="243">
        <f>+'[1]Podklady QZ'!E543</f>
        <v>0</v>
      </c>
      <c r="F17" s="244">
        <f>+'[1]Podklady QZ'!F543</f>
        <v>0</v>
      </c>
      <c r="G17" s="74">
        <f>+'[1]Podklady QZ'!G543</f>
        <v>0</v>
      </c>
      <c r="H17" s="244">
        <f>+'[1]Podklady QZ'!H543</f>
        <v>0</v>
      </c>
      <c r="I17" s="74">
        <f>+'[1]Podklady QZ'!I543</f>
        <v>0</v>
      </c>
      <c r="J17" s="130"/>
      <c r="K17" s="340"/>
      <c r="L17" s="130"/>
      <c r="M17" s="339"/>
    </row>
    <row r="18" spans="1:13" x14ac:dyDescent="0.2">
      <c r="A18" s="58" t="s">
        <v>39</v>
      </c>
      <c r="B18" s="226">
        <f>+'[1]Podklady QZ'!B544</f>
        <v>0</v>
      </c>
      <c r="C18" s="243">
        <f>+'[1]Podklady QZ'!C544</f>
        <v>0</v>
      </c>
      <c r="D18" s="244">
        <f>+'[1]Podklady QZ'!D544</f>
        <v>0</v>
      </c>
      <c r="E18" s="243">
        <f>+'[1]Podklady QZ'!E544</f>
        <v>0</v>
      </c>
      <c r="F18" s="244">
        <f>+'[1]Podklady QZ'!F544</f>
        <v>0</v>
      </c>
      <c r="G18" s="74">
        <f>+'[1]Podklady QZ'!G544</f>
        <v>0</v>
      </c>
      <c r="H18" s="244">
        <f>+'[1]Podklady QZ'!H544</f>
        <v>0</v>
      </c>
      <c r="I18" s="74">
        <f>+'[1]Podklady QZ'!I544</f>
        <v>0</v>
      </c>
      <c r="J18" s="130"/>
      <c r="K18" s="340"/>
      <c r="L18" s="130"/>
      <c r="M18" s="339"/>
    </row>
    <row r="19" spans="1:13" x14ac:dyDescent="0.2">
      <c r="A19" s="58" t="s">
        <v>38</v>
      </c>
      <c r="B19" s="226">
        <f>+'[1]Podklady QZ'!B545</f>
        <v>0</v>
      </c>
      <c r="C19" s="243">
        <f>+'[1]Podklady QZ'!C545</f>
        <v>0</v>
      </c>
      <c r="D19" s="244">
        <f>+'[1]Podklady QZ'!D545</f>
        <v>0</v>
      </c>
      <c r="E19" s="243">
        <f>+'[1]Podklady QZ'!E545</f>
        <v>0</v>
      </c>
      <c r="F19" s="244">
        <f>+'[1]Podklady QZ'!F545</f>
        <v>0</v>
      </c>
      <c r="G19" s="74">
        <f>+'[1]Podklady QZ'!G545</f>
        <v>0</v>
      </c>
      <c r="H19" s="244">
        <f>+'[1]Podklady QZ'!H545</f>
        <v>0</v>
      </c>
      <c r="I19" s="74">
        <f>+'[1]Podklady QZ'!I545</f>
        <v>0</v>
      </c>
      <c r="J19" s="130"/>
      <c r="K19" s="340"/>
      <c r="L19" s="130"/>
      <c r="M19" s="339"/>
    </row>
    <row r="20" spans="1:13" x14ac:dyDescent="0.2">
      <c r="A20" s="58" t="s">
        <v>37</v>
      </c>
      <c r="B20" s="226">
        <f>+'[1]Podklady QZ'!B546</f>
        <v>1679</v>
      </c>
      <c r="C20" s="243">
        <f>+'[1]Podklady QZ'!C546</f>
        <v>7.8426430426390831E-3</v>
      </c>
      <c r="D20" s="244">
        <f>+'[1]Podklady QZ'!D546</f>
        <v>2062.1010000000001</v>
      </c>
      <c r="E20" s="243">
        <f>+'[1]Podklady QZ'!E546</f>
        <v>1.0070007983972732E-2</v>
      </c>
      <c r="F20" s="244">
        <f>+'[1]Podklady QZ'!F546</f>
        <v>23859.620999999999</v>
      </c>
      <c r="G20" s="74">
        <f>+'[1]Podklady QZ'!G546</f>
        <v>0.12829147119538381</v>
      </c>
      <c r="H20" s="244">
        <f>+'[1]Podklady QZ'!H546</f>
        <v>27600.721999999998</v>
      </c>
      <c r="I20" s="74">
        <f>+'[1]Podklady QZ'!I546</f>
        <v>4.5632924187664514E-2</v>
      </c>
      <c r="J20" s="130"/>
      <c r="K20" s="340"/>
      <c r="L20" s="130"/>
      <c r="M20" s="339"/>
    </row>
    <row r="21" spans="1:13" x14ac:dyDescent="0.2">
      <c r="A21" s="58" t="s">
        <v>36</v>
      </c>
      <c r="B21" s="226">
        <f>+'[1]Podklady QZ'!B547</f>
        <v>6</v>
      </c>
      <c r="C21" s="243">
        <f>+'[1]Podklady QZ'!C547</f>
        <v>2.104379281677498E-5</v>
      </c>
      <c r="D21" s="244">
        <f>+'[1]Podklady QZ'!D547</f>
        <v>7</v>
      </c>
      <c r="E21" s="243">
        <f>+'[1]Podklady QZ'!E547</f>
        <v>2.2332165386606085E-5</v>
      </c>
      <c r="F21" s="244">
        <f>+'[1]Podklady QZ'!F547</f>
        <v>5</v>
      </c>
      <c r="G21" s="74">
        <f>+'[1]Podklady QZ'!G547</f>
        <v>2.1564002978661611E-5</v>
      </c>
      <c r="H21" s="244">
        <f>+'[1]Podklady QZ'!H547</f>
        <v>18</v>
      </c>
      <c r="I21" s="74">
        <f>+'[1]Podklady QZ'!I547</f>
        <v>2.1675339256900901E-5</v>
      </c>
      <c r="J21" s="130"/>
      <c r="K21" s="340"/>
      <c r="L21" s="130"/>
      <c r="M21" s="339"/>
    </row>
    <row r="22" spans="1:13" x14ac:dyDescent="0.2">
      <c r="A22" s="58" t="s">
        <v>3</v>
      </c>
      <c r="B22" s="226">
        <f>+'[1]Podklady QZ'!B548</f>
        <v>0</v>
      </c>
      <c r="C22" s="243">
        <f>+'[1]Podklady QZ'!C548</f>
        <v>0</v>
      </c>
      <c r="D22" s="244">
        <f>+'[1]Podklady QZ'!D548</f>
        <v>0</v>
      </c>
      <c r="E22" s="243">
        <f>+'[1]Podklady QZ'!E548</f>
        <v>0</v>
      </c>
      <c r="F22" s="244">
        <f>+'[1]Podklady QZ'!F548</f>
        <v>0</v>
      </c>
      <c r="G22" s="74">
        <f>+'[1]Podklady QZ'!G548</f>
        <v>0</v>
      </c>
      <c r="H22" s="244">
        <f>+'[1]Podklady QZ'!H548</f>
        <v>0</v>
      </c>
      <c r="I22" s="74">
        <f>+'[1]Podklady QZ'!I548</f>
        <v>0</v>
      </c>
      <c r="J22" s="130"/>
      <c r="K22" s="340"/>
      <c r="L22" s="130"/>
      <c r="M22" s="339"/>
    </row>
    <row r="23" spans="1:13" x14ac:dyDescent="0.2">
      <c r="A23" s="58" t="s">
        <v>35</v>
      </c>
      <c r="B23" s="226">
        <f>+'[1]Podklady QZ'!B549</f>
        <v>1252</v>
      </c>
      <c r="C23" s="243">
        <f>+'[1]Podklady QZ'!C549</f>
        <v>0.14392692191010337</v>
      </c>
      <c r="D23" s="244">
        <f>+'[1]Podklady QZ'!D549</f>
        <v>1858.8989999999999</v>
      </c>
      <c r="E23" s="243">
        <f>+'[1]Podklady QZ'!E549</f>
        <v>0.35240673321114385</v>
      </c>
      <c r="F23" s="244">
        <f>+'[1]Podklady QZ'!F549</f>
        <v>114.179</v>
      </c>
      <c r="G23" s="74">
        <f>+'[1]Podklady QZ'!G549</f>
        <v>2.0829927931977594E-2</v>
      </c>
      <c r="H23" s="244">
        <f>+'[1]Podklady QZ'!H549</f>
        <v>3225.078</v>
      </c>
      <c r="I23" s="74">
        <f>+'[1]Podklady QZ'!I549</f>
        <v>0.16576933228442861</v>
      </c>
      <c r="J23" s="130"/>
      <c r="K23" s="340"/>
      <c r="L23" s="130"/>
      <c r="M23" s="339"/>
    </row>
    <row r="24" spans="1:13" x14ac:dyDescent="0.2">
      <c r="A24" s="228" t="s">
        <v>34</v>
      </c>
      <c r="B24" s="229">
        <f>+'[1]Podklady QZ'!B550</f>
        <v>17590.88</v>
      </c>
      <c r="C24" s="230">
        <f>+'[1]Podklady QZ'!C550</f>
        <v>2.146928905466803E-2</v>
      </c>
      <c r="D24" s="231">
        <f>+'[1]Podklady QZ'!D550</f>
        <v>15921.875</v>
      </c>
      <c r="E24" s="230">
        <f>+'[1]Podklady QZ'!E550</f>
        <v>2.1392478437469477E-2</v>
      </c>
      <c r="F24" s="231">
        <f>+'[1]Podklady QZ'!F550</f>
        <v>23757.445000000003</v>
      </c>
      <c r="G24" s="230">
        <f>+'[1]Podklady QZ'!G550</f>
        <v>2.8912287227474368E-2</v>
      </c>
      <c r="H24" s="231">
        <f>+'[1]Podklady QZ'!H550</f>
        <v>57270.200000000012</v>
      </c>
      <c r="I24" s="230">
        <f>+'[1]Podklady QZ'!I550</f>
        <v>2.4009311805274117E-2</v>
      </c>
      <c r="J24" s="130"/>
      <c r="K24" s="340"/>
      <c r="L24" s="130"/>
      <c r="M24" s="176"/>
    </row>
    <row r="25" spans="1:13" ht="13.5" customHeight="1" x14ac:dyDescent="0.2">
      <c r="A25" s="342" t="s">
        <v>212</v>
      </c>
      <c r="B25" s="214">
        <f>+'[1]Podklady QZ'!B551</f>
        <v>72645.874000000025</v>
      </c>
      <c r="C25" s="201">
        <f>+'[1]Podklady QZ'!C551</f>
        <v>3.355203469874813E-2</v>
      </c>
      <c r="D25" s="64">
        <f>+'[1]Podklady QZ'!D551</f>
        <v>63444.865000000005</v>
      </c>
      <c r="E25" s="201">
        <f>+'[1]Podklady QZ'!E551</f>
        <v>2.9111503456427466E-2</v>
      </c>
      <c r="F25" s="64">
        <f>+'[1]Podklady QZ'!F551</f>
        <v>107610.29799999998</v>
      </c>
      <c r="G25" s="201">
        <f>+'[1]Podklady QZ'!G551</f>
        <v>4.1944603333837961E-2</v>
      </c>
      <c r="H25" s="64">
        <f>+'[1]Podklady QZ'!H551</f>
        <v>243701.03700000001</v>
      </c>
      <c r="I25" s="201">
        <f>+'[1]Podklady QZ'!I551</f>
        <v>3.526747661205526E-2</v>
      </c>
      <c r="J25" s="130"/>
      <c r="K25" s="130"/>
      <c r="L25" s="130"/>
      <c r="M25" s="130"/>
    </row>
    <row r="26" spans="1:13" ht="12.75" customHeight="1" x14ac:dyDescent="0.2">
      <c r="A26" s="58" t="s">
        <v>29</v>
      </c>
      <c r="B26" s="226">
        <f>+'[1]Podklady QZ'!B552</f>
        <v>8777.9900000000016</v>
      </c>
      <c r="C26" s="74">
        <f>+'[1]Podklady QZ'!C552</f>
        <v>7.8131452341427352E-3</v>
      </c>
      <c r="D26" s="34">
        <f>+'[1]Podklady QZ'!D552</f>
        <v>5798.3300000000008</v>
      </c>
      <c r="E26" s="74">
        <f>+'[1]Podklady QZ'!E552</f>
        <v>5.0828674261727946E-3</v>
      </c>
      <c r="F26" s="34">
        <f>+'[1]Podklady QZ'!F552</f>
        <v>7166.36</v>
      </c>
      <c r="G26" s="74">
        <f>+'[1]Podklady QZ'!G552</f>
        <v>6.5314171453480577E-3</v>
      </c>
      <c r="H26" s="34">
        <f>+'[1]Podklady QZ'!H552</f>
        <v>21742.680000000004</v>
      </c>
      <c r="I26" s="74">
        <f>+'[1]Podklady QZ'!I552</f>
        <v>6.4682189377678135E-3</v>
      </c>
      <c r="J26" s="130"/>
      <c r="K26" s="130"/>
      <c r="L26" s="130"/>
      <c r="M26" s="130"/>
    </row>
    <row r="27" spans="1:13" ht="12.75" customHeight="1" x14ac:dyDescent="0.2">
      <c r="A27" s="58" t="s">
        <v>0</v>
      </c>
      <c r="B27" s="226">
        <f>+'[1]Podklady QZ'!B553</f>
        <v>1679</v>
      </c>
      <c r="C27" s="243">
        <f>+'[1]Podklady QZ'!C553</f>
        <v>2.5784093674364805E-2</v>
      </c>
      <c r="D27" s="244">
        <f>+'[1]Podklady QZ'!D553</f>
        <v>1751</v>
      </c>
      <c r="E27" s="243">
        <f>+'[1]Podklady QZ'!E553</f>
        <v>1.5878635499066464E-2</v>
      </c>
      <c r="F27" s="244">
        <f>+'[1]Podklady QZ'!F553</f>
        <v>1646</v>
      </c>
      <c r="G27" s="74">
        <f>+'[1]Podklady QZ'!G553</f>
        <v>2.0000742919454494E-2</v>
      </c>
      <c r="H27" s="244">
        <f>+'[1]Podklady QZ'!H553</f>
        <v>5076</v>
      </c>
      <c r="I27" s="74">
        <f>+'[1]Podklady QZ'!I553</f>
        <v>1.9698196312690128E-2</v>
      </c>
      <c r="J27" s="130"/>
      <c r="K27" s="130"/>
      <c r="L27" s="130"/>
      <c r="M27" s="130"/>
    </row>
    <row r="28" spans="1:13" ht="12.75" customHeight="1" x14ac:dyDescent="0.2">
      <c r="A28" s="58" t="s">
        <v>1</v>
      </c>
      <c r="B28" s="226">
        <f>+'[1]Podklady QZ'!B554</f>
        <v>145.37199999999999</v>
      </c>
      <c r="C28" s="243">
        <f>+'[1]Podklady QZ'!C554</f>
        <v>2.287278691877731E-2</v>
      </c>
      <c r="D28" s="244">
        <f>+'[1]Podklady QZ'!D554</f>
        <v>131.25799999999998</v>
      </c>
      <c r="E28" s="243">
        <f>+'[1]Podklady QZ'!E554</f>
        <v>1.6940586241494405E-2</v>
      </c>
      <c r="F28" s="244">
        <f>+'[1]Podklady QZ'!F554</f>
        <v>74.400000000000006</v>
      </c>
      <c r="G28" s="74">
        <f>+'[1]Podklady QZ'!G554</f>
        <v>7.492463729526895E-3</v>
      </c>
      <c r="H28" s="244">
        <f>+'[1]Podklady QZ'!H554</f>
        <v>351.03</v>
      </c>
      <c r="I28" s="74">
        <f>+'[1]Podklady QZ'!I554</f>
        <v>1.4605685802959675E-2</v>
      </c>
      <c r="J28" s="130"/>
      <c r="K28" s="130"/>
      <c r="L28" s="130"/>
      <c r="M28" s="130"/>
    </row>
    <row r="29" spans="1:13" ht="12.75" customHeight="1" x14ac:dyDescent="0.2">
      <c r="A29" s="58" t="s">
        <v>2</v>
      </c>
      <c r="B29" s="226">
        <f>+'[1]Podklady QZ'!B555</f>
        <v>37.74</v>
      </c>
      <c r="C29" s="243">
        <f>+'[1]Podklady QZ'!C555</f>
        <v>4.6415942683321141E-3</v>
      </c>
      <c r="D29" s="244">
        <f>+'[1]Podklady QZ'!D555</f>
        <v>7.57</v>
      </c>
      <c r="E29" s="243">
        <f>+'[1]Podklady QZ'!E555</f>
        <v>4.0590199734882198E-4</v>
      </c>
      <c r="F29" s="244">
        <f>+'[1]Podklady QZ'!F555</f>
        <v>57.99</v>
      </c>
      <c r="G29" s="74">
        <f>+'[1]Podklady QZ'!G555</f>
        <v>4.8351375675430948E-3</v>
      </c>
      <c r="H29" s="244">
        <f>+'[1]Podklady QZ'!H555</f>
        <v>103.30000000000001</v>
      </c>
      <c r="I29" s="74">
        <f>+'[1]Podklady QZ'!I555</f>
        <v>2.6641493163620067E-3</v>
      </c>
      <c r="J29" s="130"/>
      <c r="K29" s="130"/>
      <c r="L29" s="130"/>
    </row>
    <row r="30" spans="1:13" x14ac:dyDescent="0.2">
      <c r="A30" s="58" t="s">
        <v>6</v>
      </c>
      <c r="B30" s="226">
        <f>+'[1]Podklady QZ'!B556</f>
        <v>1135.2</v>
      </c>
      <c r="C30" s="243">
        <f>+'[1]Podklady QZ'!C556</f>
        <v>0.13400909236109212</v>
      </c>
      <c r="D30" s="244">
        <f>+'[1]Podklady QZ'!D556</f>
        <v>1003.8000000000001</v>
      </c>
      <c r="E30" s="243">
        <f>+'[1]Podklady QZ'!E556</f>
        <v>0.12052084021203407</v>
      </c>
      <c r="F30" s="244">
        <f>+'[1]Podklady QZ'!F556</f>
        <v>1564.9</v>
      </c>
      <c r="G30" s="74">
        <f>+'[1]Podklady QZ'!G556</f>
        <v>0.14379332280374285</v>
      </c>
      <c r="H30" s="244">
        <f>+'[1]Podklady QZ'!H556</f>
        <v>3703.9</v>
      </c>
      <c r="I30" s="74">
        <f>+'[1]Podklady QZ'!I556</f>
        <v>0.13379740806038443</v>
      </c>
      <c r="J30" s="130"/>
      <c r="K30" s="130"/>
      <c r="L30" s="130"/>
    </row>
    <row r="31" spans="1:13" x14ac:dyDescent="0.2">
      <c r="A31" s="58" t="s">
        <v>28</v>
      </c>
      <c r="B31" s="226">
        <f>+'[1]Podklady QZ'!B557</f>
        <v>41537.039000000019</v>
      </c>
      <c r="C31" s="243">
        <f>+'[1]Podklady QZ'!C557</f>
        <v>6.699989008750698E-2</v>
      </c>
      <c r="D31" s="244">
        <f>+'[1]Podklady QZ'!D557</f>
        <v>35852.431000000004</v>
      </c>
      <c r="E31" s="243">
        <f>+'[1]Podklady QZ'!E557</f>
        <v>6.2414943318478903E-2</v>
      </c>
      <c r="F31" s="244">
        <f>+'[1]Podklady QZ'!F557</f>
        <v>62318.209999999992</v>
      </c>
      <c r="G31" s="74">
        <f>+'[1]Podklady QZ'!G557</f>
        <v>7.2433918890865923E-2</v>
      </c>
      <c r="H31" s="244">
        <f>+'[1]Podklady QZ'!H557</f>
        <v>139707.68000000002</v>
      </c>
      <c r="I31" s="74">
        <f>+'[1]Podklady QZ'!I557</f>
        <v>6.7993432826195604E-2</v>
      </c>
      <c r="J31" s="130"/>
      <c r="K31" s="130"/>
      <c r="L31" s="130"/>
    </row>
    <row r="32" spans="1:13" x14ac:dyDescent="0.2">
      <c r="A32" s="58" t="s">
        <v>5</v>
      </c>
      <c r="B32" s="226">
        <f>+'[1]Podklady QZ'!B558</f>
        <v>19276.481000000003</v>
      </c>
      <c r="C32" s="243">
        <f>+'[1]Podklady QZ'!C558</f>
        <v>6.2108987308041007E-2</v>
      </c>
      <c r="D32" s="244">
        <f>+'[1]Podklady QZ'!D558</f>
        <v>18863.476000000002</v>
      </c>
      <c r="E32" s="243">
        <f>+'[1]Podklady QZ'!E558</f>
        <v>6.3526806975992167E-2</v>
      </c>
      <c r="F32" s="244">
        <f>+'[1]Podklady QZ'!F558</f>
        <v>34622.337999999996</v>
      </c>
      <c r="G32" s="74">
        <f>+'[1]Podklady QZ'!G558</f>
        <v>7.6817504446982723E-2</v>
      </c>
      <c r="H32" s="244">
        <f>+'[1]Podklady QZ'!H558</f>
        <v>72762.295000000013</v>
      </c>
      <c r="I32" s="74">
        <f>+'[1]Podklady QZ'!I558</f>
        <v>6.8772679683329493E-2</v>
      </c>
      <c r="J32" s="130"/>
      <c r="K32" s="130"/>
      <c r="L32" s="130"/>
    </row>
    <row r="33" spans="1:12" ht="12.75" thickBot="1" x14ac:dyDescent="0.25">
      <c r="A33" s="59" t="s">
        <v>3</v>
      </c>
      <c r="B33" s="227">
        <f>+'[1]Podklady QZ'!B559</f>
        <v>57.052000000000007</v>
      </c>
      <c r="C33" s="75">
        <f>+'[1]Podklady QZ'!C559</f>
        <v>2.4503658325922368E-3</v>
      </c>
      <c r="D33" s="44">
        <f>+'[1]Podklady QZ'!D559</f>
        <v>37</v>
      </c>
      <c r="E33" s="75">
        <f>+'[1]Podklady QZ'!E559</f>
        <v>1.6624661688134652E-3</v>
      </c>
      <c r="F33" s="44">
        <f>+'[1]Podklady QZ'!F559</f>
        <v>160.1</v>
      </c>
      <c r="G33" s="75">
        <f>+'[1]Podklady QZ'!G559</f>
        <v>3.7972443248511459E-3</v>
      </c>
      <c r="H33" s="44">
        <f>+'[1]Podklady QZ'!H559</f>
        <v>254.15199999999999</v>
      </c>
      <c r="I33" s="75">
        <f>+'[1]Podklady QZ'!I559</f>
        <v>2.8979273967432648E-3</v>
      </c>
      <c r="J33" s="130"/>
      <c r="K33" s="130"/>
      <c r="L33" s="130"/>
    </row>
    <row r="34" spans="1:12" ht="15" customHeight="1" x14ac:dyDescent="0.2">
      <c r="A34" s="343" t="s">
        <v>268</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QZ'!L528</f>
        <v>2.1256679027666554E-2</v>
      </c>
    </row>
    <row r="37" spans="1:12" x14ac:dyDescent="0.2">
      <c r="B37" s="130"/>
      <c r="C37" s="130"/>
      <c r="D37" s="130"/>
      <c r="E37" s="130"/>
      <c r="F37" s="130"/>
      <c r="G37" s="187" t="s">
        <v>190</v>
      </c>
      <c r="H37" s="232">
        <f>+'[1]Podklady QZ'!L529</f>
        <v>2.6583401430151393E-2</v>
      </c>
    </row>
    <row r="38" spans="1:12" x14ac:dyDescent="0.2">
      <c r="B38" s="130"/>
      <c r="C38" s="130"/>
      <c r="D38" s="130"/>
      <c r="E38" s="130"/>
      <c r="F38" s="130"/>
      <c r="G38" s="187" t="s">
        <v>191</v>
      </c>
      <c r="H38" s="232">
        <f>+'[1]Podklady QZ'!L530</f>
        <v>3.7041038974179652E-2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{A1099F43-A8CF-491E-844D-9BE06C1D6B61}</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{765D2E57-150B-4EA5-ABC4-E23B6B92D1F3}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A1099F43-A8CF-491E-844D-9BE06C1D6B61}">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765D2E57-150B-4EA5-ABC4-E23B6B92D1F3}">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I44"/>
  <sheetViews>
    <sheetView showGridLines="0" zoomScaleNormal="100" workbookViewId="0">
      <selection activeCell="F3" sqref="F3"/>
    </sheetView>
  </sheetViews>
  <sheetFormatPr defaultRowHeight="12" x14ac:dyDescent="0.2"/>
  <cols>
    <col min="1" max="9" width="11" style="125" customWidth="1"/>
    <col min="10" max="16384" width="9.140625" style="125"/>
  </cols>
  <sheetData>
    <row r="1" spans="1:9" ht="12.75" x14ac:dyDescent="0.2">
      <c r="I1" s="113" t="str">
        <f>Obsah!$A$1</f>
        <v>III. čtvrtletí 2018</v>
      </c>
    </row>
    <row r="3" spans="1:9" ht="18" customHeight="1" x14ac:dyDescent="0.2">
      <c r="A3" s="134"/>
      <c r="B3" s="134"/>
      <c r="C3" s="134"/>
      <c r="D3" s="134"/>
      <c r="E3" s="134"/>
      <c r="F3" s="134"/>
      <c r="G3" s="134"/>
      <c r="H3" s="134"/>
      <c r="I3" s="134"/>
    </row>
    <row r="4" spans="1:9" x14ac:dyDescent="0.2">
      <c r="C4" s="136"/>
      <c r="D4" s="137"/>
      <c r="E4" s="137"/>
      <c r="F4" s="137"/>
      <c r="I4" s="138"/>
    </row>
    <row r="6" spans="1:9" s="156" customFormat="1" ht="18.75" x14ac:dyDescent="0.3">
      <c r="A6" s="155" t="s">
        <v>55</v>
      </c>
    </row>
    <row r="7" spans="1:9" ht="11.25" customHeight="1" x14ac:dyDescent="0.2"/>
    <row r="8" spans="1:9" ht="14.25" customHeight="1" x14ac:dyDescent="0.2">
      <c r="A8" s="368" t="s">
        <v>304</v>
      </c>
      <c r="B8" s="368"/>
      <c r="C8" s="368"/>
      <c r="D8" s="368"/>
      <c r="E8" s="368"/>
      <c r="F8" s="368"/>
      <c r="G8" s="368"/>
      <c r="H8" s="368"/>
      <c r="I8" s="368"/>
    </row>
    <row r="9" spans="1:9" ht="14.25" customHeight="1" x14ac:dyDescent="0.2">
      <c r="A9" s="368"/>
      <c r="B9" s="368"/>
      <c r="C9" s="368"/>
      <c r="D9" s="368"/>
      <c r="E9" s="368"/>
      <c r="F9" s="368"/>
      <c r="G9" s="368"/>
      <c r="H9" s="368"/>
      <c r="I9" s="368"/>
    </row>
    <row r="10" spans="1:9" ht="15" customHeight="1" x14ac:dyDescent="0.2">
      <c r="A10" s="368"/>
      <c r="B10" s="368"/>
      <c r="C10" s="368"/>
      <c r="D10" s="368"/>
      <c r="E10" s="368"/>
      <c r="F10" s="368"/>
      <c r="G10" s="368"/>
      <c r="H10" s="368"/>
      <c r="I10" s="368"/>
    </row>
    <row r="11" spans="1:9" ht="17.100000000000001" customHeight="1" x14ac:dyDescent="0.2">
      <c r="A11" s="368"/>
      <c r="B11" s="368"/>
      <c r="C11" s="368"/>
      <c r="D11" s="368"/>
      <c r="E11" s="368"/>
      <c r="F11" s="368"/>
      <c r="G11" s="368"/>
      <c r="H11" s="368"/>
      <c r="I11" s="368"/>
    </row>
    <row r="12" spans="1:9" ht="17.100000000000001" customHeight="1" x14ac:dyDescent="0.2">
      <c r="A12" s="368"/>
      <c r="B12" s="368"/>
      <c r="C12" s="368"/>
      <c r="D12" s="368"/>
      <c r="E12" s="368"/>
      <c r="F12" s="368"/>
      <c r="G12" s="368"/>
      <c r="H12" s="368"/>
      <c r="I12" s="368"/>
    </row>
    <row r="13" spans="1:9" ht="17.100000000000001" customHeight="1" x14ac:dyDescent="0.2">
      <c r="A13" s="368"/>
      <c r="B13" s="368"/>
      <c r="C13" s="368"/>
      <c r="D13" s="368"/>
      <c r="E13" s="368"/>
      <c r="F13" s="368"/>
      <c r="G13" s="368"/>
      <c r="H13" s="368"/>
      <c r="I13" s="368"/>
    </row>
    <row r="14" spans="1:9" ht="17.100000000000001" customHeight="1" x14ac:dyDescent="0.2">
      <c r="A14" s="368"/>
      <c r="B14" s="368"/>
      <c r="C14" s="368"/>
      <c r="D14" s="368"/>
      <c r="E14" s="368"/>
      <c r="F14" s="368"/>
      <c r="G14" s="368"/>
      <c r="H14" s="368"/>
      <c r="I14" s="368"/>
    </row>
    <row r="15" spans="1:9" ht="17.100000000000001" customHeight="1" x14ac:dyDescent="0.2">
      <c r="A15" s="368"/>
      <c r="B15" s="368"/>
      <c r="C15" s="368"/>
      <c r="D15" s="368"/>
      <c r="E15" s="368"/>
      <c r="F15" s="368"/>
      <c r="G15" s="368"/>
      <c r="H15" s="368"/>
      <c r="I15" s="368"/>
    </row>
    <row r="16" spans="1:9" ht="17.100000000000001" customHeight="1" x14ac:dyDescent="0.2">
      <c r="A16" s="368"/>
      <c r="B16" s="368"/>
      <c r="C16" s="368"/>
      <c r="D16" s="368"/>
      <c r="E16" s="368"/>
      <c r="F16" s="368"/>
      <c r="G16" s="368"/>
      <c r="H16" s="368"/>
      <c r="I16" s="368"/>
    </row>
    <row r="17" spans="1:9" ht="17.100000000000001" customHeight="1" x14ac:dyDescent="0.2">
      <c r="A17" s="368"/>
      <c r="B17" s="368"/>
      <c r="C17" s="368"/>
      <c r="D17" s="368"/>
      <c r="E17" s="368"/>
      <c r="F17" s="368"/>
      <c r="G17" s="368"/>
      <c r="H17" s="368"/>
      <c r="I17" s="368"/>
    </row>
    <row r="18" spans="1:9" ht="17.100000000000001" customHeight="1" x14ac:dyDescent="0.2">
      <c r="A18" s="368"/>
      <c r="B18" s="368"/>
      <c r="C18" s="368"/>
      <c r="D18" s="368"/>
      <c r="E18" s="368"/>
      <c r="F18" s="368"/>
      <c r="G18" s="368"/>
      <c r="H18" s="368"/>
      <c r="I18" s="368"/>
    </row>
    <row r="19" spans="1:9" ht="17.100000000000001" customHeight="1" x14ac:dyDescent="0.2">
      <c r="A19" s="368"/>
      <c r="B19" s="368"/>
      <c r="C19" s="368"/>
      <c r="D19" s="368"/>
      <c r="E19" s="368"/>
      <c r="F19" s="368"/>
      <c r="G19" s="368"/>
      <c r="H19" s="368"/>
      <c r="I19" s="368"/>
    </row>
    <row r="20" spans="1:9" ht="17.100000000000001" customHeight="1" x14ac:dyDescent="0.2">
      <c r="A20" s="368"/>
      <c r="B20" s="368"/>
      <c r="C20" s="368"/>
      <c r="D20" s="368"/>
      <c r="E20" s="368"/>
      <c r="F20" s="368"/>
      <c r="G20" s="368"/>
      <c r="H20" s="368"/>
      <c r="I20" s="368"/>
    </row>
    <row r="21" spans="1:9" ht="17.100000000000001" customHeight="1" x14ac:dyDescent="0.2">
      <c r="A21" s="368"/>
      <c r="B21" s="368"/>
      <c r="C21" s="368"/>
      <c r="D21" s="368"/>
      <c r="E21" s="368"/>
      <c r="F21" s="368"/>
      <c r="G21" s="368"/>
      <c r="H21" s="368"/>
      <c r="I21" s="368"/>
    </row>
    <row r="22" spans="1:9" ht="17.100000000000001" customHeight="1" x14ac:dyDescent="0.2">
      <c r="A22" s="368"/>
      <c r="B22" s="368"/>
      <c r="C22" s="368"/>
      <c r="D22" s="368"/>
      <c r="E22" s="368"/>
      <c r="F22" s="368"/>
      <c r="G22" s="368"/>
      <c r="H22" s="368"/>
      <c r="I22" s="368"/>
    </row>
    <row r="23" spans="1:9" ht="17.100000000000001" customHeight="1" x14ac:dyDescent="0.2">
      <c r="A23" s="368"/>
      <c r="B23" s="368"/>
      <c r="C23" s="368"/>
      <c r="D23" s="368"/>
      <c r="E23" s="368"/>
      <c r="F23" s="368"/>
      <c r="G23" s="368"/>
      <c r="H23" s="368"/>
      <c r="I23" s="368"/>
    </row>
    <row r="24" spans="1:9" ht="17.100000000000001" customHeight="1" x14ac:dyDescent="0.2">
      <c r="A24" s="368"/>
      <c r="B24" s="368"/>
      <c r="C24" s="368"/>
      <c r="D24" s="368"/>
      <c r="E24" s="368"/>
      <c r="F24" s="368"/>
      <c r="G24" s="368"/>
      <c r="H24" s="368"/>
      <c r="I24" s="368"/>
    </row>
    <row r="25" spans="1:9" ht="17.100000000000001" customHeight="1" x14ac:dyDescent="0.2">
      <c r="A25" s="368"/>
      <c r="B25" s="368"/>
      <c r="C25" s="368"/>
      <c r="D25" s="368"/>
      <c r="E25" s="368"/>
      <c r="F25" s="368"/>
      <c r="G25" s="368"/>
      <c r="H25" s="368"/>
      <c r="I25" s="368"/>
    </row>
    <row r="26" spans="1:9" ht="17.100000000000001" customHeight="1" x14ac:dyDescent="0.2">
      <c r="A26" s="368"/>
      <c r="B26" s="368"/>
      <c r="C26" s="368"/>
      <c r="D26" s="368"/>
      <c r="E26" s="368"/>
      <c r="F26" s="368"/>
      <c r="G26" s="368"/>
      <c r="H26" s="368"/>
      <c r="I26" s="368"/>
    </row>
    <row r="27" spans="1:9" ht="17.100000000000001" customHeight="1" x14ac:dyDescent="0.2">
      <c r="A27" s="368"/>
      <c r="B27" s="368"/>
      <c r="C27" s="368"/>
      <c r="D27" s="368"/>
      <c r="E27" s="368"/>
      <c r="F27" s="368"/>
      <c r="G27" s="368"/>
      <c r="H27" s="368"/>
      <c r="I27" s="368"/>
    </row>
    <row r="28" spans="1:9" ht="17.100000000000001" customHeight="1" x14ac:dyDescent="0.2">
      <c r="A28" s="368"/>
      <c r="B28" s="368"/>
      <c r="C28" s="368"/>
      <c r="D28" s="368"/>
      <c r="E28" s="368"/>
      <c r="F28" s="368"/>
      <c r="G28" s="368"/>
      <c r="H28" s="368"/>
      <c r="I28" s="368"/>
    </row>
    <row r="29" spans="1:9" ht="17.100000000000001" customHeight="1" x14ac:dyDescent="0.2">
      <c r="A29" s="368"/>
      <c r="B29" s="368"/>
      <c r="C29" s="368"/>
      <c r="D29" s="368"/>
      <c r="E29" s="368"/>
      <c r="F29" s="368"/>
      <c r="G29" s="368"/>
      <c r="H29" s="368"/>
      <c r="I29" s="368"/>
    </row>
    <row r="30" spans="1:9" ht="17.100000000000001" customHeight="1" x14ac:dyDescent="0.2">
      <c r="A30" s="368"/>
      <c r="B30" s="368"/>
      <c r="C30" s="368"/>
      <c r="D30" s="368"/>
      <c r="E30" s="368"/>
      <c r="F30" s="368"/>
      <c r="G30" s="368"/>
      <c r="H30" s="368"/>
      <c r="I30" s="368"/>
    </row>
    <row r="31" spans="1:9" ht="17.100000000000001" customHeight="1" x14ac:dyDescent="0.2">
      <c r="A31" s="368"/>
      <c r="B31" s="368"/>
      <c r="C31" s="368"/>
      <c r="D31" s="368"/>
      <c r="E31" s="368"/>
      <c r="F31" s="368"/>
      <c r="G31" s="368"/>
      <c r="H31" s="368"/>
      <c r="I31" s="368"/>
    </row>
    <row r="32" spans="1:9" ht="17.100000000000001" customHeight="1" x14ac:dyDescent="0.2">
      <c r="A32" s="368"/>
      <c r="B32" s="368"/>
      <c r="C32" s="368"/>
      <c r="D32" s="368"/>
      <c r="E32" s="368"/>
      <c r="F32" s="368"/>
      <c r="G32" s="368"/>
      <c r="H32" s="368"/>
      <c r="I32" s="368"/>
    </row>
    <row r="33" spans="1:9" ht="12.75" customHeight="1" x14ac:dyDescent="0.2">
      <c r="A33" s="368"/>
      <c r="B33" s="368"/>
      <c r="C33" s="368"/>
      <c r="D33" s="368"/>
      <c r="E33" s="368"/>
      <c r="F33" s="368"/>
      <c r="G33" s="368"/>
      <c r="H33" s="368"/>
      <c r="I33" s="368"/>
    </row>
    <row r="34" spans="1:9" ht="17.100000000000001" customHeight="1" x14ac:dyDescent="0.2">
      <c r="A34" s="368"/>
      <c r="B34" s="368"/>
      <c r="C34" s="368"/>
      <c r="D34" s="368"/>
      <c r="E34" s="368"/>
      <c r="F34" s="368"/>
      <c r="G34" s="368"/>
      <c r="H34" s="368"/>
      <c r="I34" s="368"/>
    </row>
    <row r="35" spans="1:9" ht="17.100000000000001" customHeight="1" x14ac:dyDescent="0.2">
      <c r="A35" s="368"/>
      <c r="B35" s="368"/>
      <c r="C35" s="368"/>
      <c r="D35" s="368"/>
      <c r="E35" s="368"/>
      <c r="F35" s="368"/>
      <c r="G35" s="368"/>
      <c r="H35" s="368"/>
      <c r="I35" s="368"/>
    </row>
    <row r="36" spans="1:9" ht="17.100000000000001" customHeight="1" x14ac:dyDescent="0.2">
      <c r="A36" s="368"/>
      <c r="B36" s="368"/>
      <c r="C36" s="368"/>
      <c r="D36" s="368"/>
      <c r="E36" s="368"/>
      <c r="F36" s="368"/>
      <c r="G36" s="368"/>
      <c r="H36" s="368"/>
      <c r="I36" s="368"/>
    </row>
    <row r="37" spans="1:9" ht="17.100000000000001" customHeight="1" x14ac:dyDescent="0.2">
      <c r="A37" s="368"/>
      <c r="B37" s="368"/>
      <c r="C37" s="368"/>
      <c r="D37" s="368"/>
      <c r="E37" s="368"/>
      <c r="F37" s="368"/>
      <c r="G37" s="368"/>
      <c r="H37" s="368"/>
      <c r="I37" s="368"/>
    </row>
    <row r="38" spans="1:9" ht="12.75" customHeight="1" x14ac:dyDescent="0.2">
      <c r="A38" s="368"/>
      <c r="B38" s="368"/>
      <c r="C38" s="368"/>
      <c r="D38" s="368"/>
      <c r="E38" s="368"/>
      <c r="F38" s="368"/>
      <c r="G38" s="368"/>
      <c r="H38" s="368"/>
      <c r="I38" s="368"/>
    </row>
    <row r="39" spans="1:9" ht="18" customHeight="1" x14ac:dyDescent="0.2">
      <c r="A39" s="368"/>
      <c r="B39" s="368"/>
      <c r="C39" s="368"/>
      <c r="D39" s="368"/>
      <c r="E39" s="368"/>
      <c r="F39" s="368"/>
      <c r="G39" s="368"/>
      <c r="H39" s="368"/>
      <c r="I39" s="368"/>
    </row>
    <row r="40" spans="1:9" ht="12.75" customHeight="1" x14ac:dyDescent="0.2">
      <c r="A40" s="368"/>
      <c r="B40" s="368"/>
      <c r="C40" s="368"/>
      <c r="D40" s="368"/>
      <c r="E40" s="368"/>
      <c r="F40" s="368"/>
      <c r="G40" s="368"/>
      <c r="H40" s="368"/>
      <c r="I40" s="368"/>
    </row>
    <row r="41" spans="1:9" ht="12.75" customHeight="1" x14ac:dyDescent="0.2">
      <c r="A41" s="368"/>
      <c r="B41" s="368"/>
      <c r="C41" s="368"/>
      <c r="D41" s="368"/>
      <c r="E41" s="368"/>
      <c r="F41" s="368"/>
      <c r="G41" s="368"/>
      <c r="H41" s="368"/>
      <c r="I41" s="368"/>
    </row>
    <row r="42" spans="1:9" ht="12.75" customHeight="1" x14ac:dyDescent="0.2">
      <c r="A42" s="368"/>
      <c r="B42" s="368"/>
      <c r="C42" s="368"/>
      <c r="D42" s="368"/>
      <c r="E42" s="368"/>
      <c r="F42" s="368"/>
      <c r="G42" s="368"/>
      <c r="H42" s="368"/>
      <c r="I42" s="368"/>
    </row>
    <row r="43" spans="1:9" ht="12.75" customHeight="1" x14ac:dyDescent="0.2">
      <c r="A43" s="368"/>
      <c r="B43" s="368"/>
      <c r="C43" s="368"/>
      <c r="D43" s="368"/>
      <c r="E43" s="368"/>
      <c r="F43" s="368"/>
      <c r="G43" s="368"/>
      <c r="H43" s="368"/>
      <c r="I43" s="368"/>
    </row>
    <row r="44" spans="1:9" ht="33.75" customHeight="1" x14ac:dyDescent="0.2">
      <c r="A44" s="368"/>
      <c r="B44" s="368"/>
      <c r="C44" s="368"/>
      <c r="D44" s="368"/>
      <c r="E44" s="368"/>
      <c r="F44" s="368"/>
      <c r="G44" s="368"/>
      <c r="H44" s="368"/>
      <c r="I44" s="368"/>
    </row>
  </sheetData>
  <mergeCells count="1">
    <mergeCell ref="A8:I44"/>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&amp;C&amp;8Stránka &amp;P z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A2" sqref="A2"/>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245</v>
      </c>
      <c r="I1" s="113" t="str">
        <f>Obsah!$A$1</f>
        <v>III. čtvrtletí 2018</v>
      </c>
    </row>
    <row r="2" spans="1:15" ht="18.75" x14ac:dyDescent="0.3">
      <c r="A2" s="167"/>
      <c r="B2" s="181" t="str">
        <f>+B4</f>
        <v>Červenec</v>
      </c>
      <c r="C2" s="181" t="str">
        <f>+D4</f>
        <v>Srpen</v>
      </c>
      <c r="D2" s="181" t="str">
        <f>+F4</f>
        <v>Září</v>
      </c>
      <c r="I2" s="335"/>
    </row>
    <row r="3" spans="1:15" ht="7.5" customHeight="1" x14ac:dyDescent="0.2"/>
    <row r="4" spans="1:15" x14ac:dyDescent="0.2">
      <c r="A4" s="26"/>
      <c r="B4" s="417" t="str">
        <f>'[1]Podklady QZ'!B250:C250</f>
        <v>Červenec</v>
      </c>
      <c r="C4" s="419"/>
      <c r="D4" s="417" t="str">
        <f>'[1]Podklady QZ'!D250:E250</f>
        <v>Srpen</v>
      </c>
      <c r="E4" s="419"/>
      <c r="F4" s="417" t="str">
        <f>'[1]Podklady QZ'!F250:G250</f>
        <v>Září</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QZ'!B602</f>
        <v>6326.0010000000057</v>
      </c>
      <c r="C6" s="202">
        <f>+'[1]Podklady QZ'!C602</f>
        <v>0.10558621508254122</v>
      </c>
      <c r="D6" s="203">
        <f>+'[1]Podklady QZ'!D602</f>
        <v>6316.556000000005</v>
      </c>
      <c r="E6" s="202">
        <f>+'[1]Podklady QZ'!E602</f>
        <v>0.10541489564105477</v>
      </c>
      <c r="F6" s="203">
        <f>+'[1]Podklady QZ'!F602</f>
        <v>6315.4580000000051</v>
      </c>
      <c r="G6" s="202">
        <f>+'[1]Podklady QZ'!G602</f>
        <v>0.10555389761508036</v>
      </c>
      <c r="H6" s="203">
        <f>+'[1]Podklady QZ'!H602</f>
        <v>6315.4580000000051</v>
      </c>
      <c r="I6" s="202">
        <f>+'[1]Podklady QZ'!I602</f>
        <v>0.10555389761508036</v>
      </c>
      <c r="J6" s="337"/>
      <c r="K6" s="338"/>
      <c r="L6" s="337"/>
      <c r="M6" s="338"/>
      <c r="N6" s="2"/>
    </row>
    <row r="7" spans="1:15" x14ac:dyDescent="0.2">
      <c r="A7" s="342" t="s">
        <v>106</v>
      </c>
      <c r="B7" s="225">
        <f>+'[1]Podklady QZ'!B603</f>
        <v>1224882.3698000002</v>
      </c>
      <c r="C7" s="202">
        <f>+'[1]Podklady QZ'!C603</f>
        <v>0.15541622619828968</v>
      </c>
      <c r="D7" s="203">
        <f>+'[1]Podklady QZ'!D603</f>
        <v>1300099.4429999993</v>
      </c>
      <c r="E7" s="202">
        <f>+'[1]Podklady QZ'!E603</f>
        <v>0.16850651832447339</v>
      </c>
      <c r="F7" s="203">
        <f>+'[1]Podklady QZ'!F603</f>
        <v>1395208.6669999997</v>
      </c>
      <c r="G7" s="202">
        <f>+'[1]Podklady QZ'!G603</f>
        <v>0.16137260156445757</v>
      </c>
      <c r="H7" s="203">
        <f>+'[1]Podklady QZ'!H603</f>
        <v>3920190.4797999989</v>
      </c>
      <c r="I7" s="202">
        <f>+'[1]Podklady QZ'!I603</f>
        <v>0.16170660858093414</v>
      </c>
      <c r="J7" s="337"/>
      <c r="K7" s="337"/>
      <c r="L7" s="337"/>
      <c r="M7" s="338"/>
      <c r="N7" s="2"/>
    </row>
    <row r="8" spans="1:15" x14ac:dyDescent="0.2">
      <c r="A8" s="342" t="s">
        <v>194</v>
      </c>
      <c r="B8" s="214">
        <f>+'[1]Podklady QZ'!B604</f>
        <v>715748.54899999988</v>
      </c>
      <c r="C8" s="201">
        <f>+'[1]Podklady QZ'!C604</f>
        <v>0.23897171631117373</v>
      </c>
      <c r="D8" s="64">
        <f>+'[1]Podklady QZ'!D604</f>
        <v>796594.66700000002</v>
      </c>
      <c r="E8" s="201">
        <f>+'[1]Podklady QZ'!E604</f>
        <v>0.27073359767218003</v>
      </c>
      <c r="F8" s="64">
        <f>+'[1]Podklady QZ'!F604</f>
        <v>883594.93299999996</v>
      </c>
      <c r="G8" s="201">
        <f>+'[1]Podklady QZ'!G604</f>
        <v>0.24395581269564268</v>
      </c>
      <c r="H8" s="64">
        <f>+'[1]Podklady QZ'!H604</f>
        <v>2395938.1490000002</v>
      </c>
      <c r="I8" s="201">
        <f>+'[1]Podklady QZ'!I604</f>
        <v>0.25063632421817406</v>
      </c>
      <c r="J8" s="130"/>
      <c r="K8" s="130"/>
      <c r="L8" s="130"/>
      <c r="M8" s="339"/>
      <c r="N8" s="176"/>
      <c r="O8" s="176"/>
    </row>
    <row r="9" spans="1:15" x14ac:dyDescent="0.2">
      <c r="A9" s="58" t="s">
        <v>44</v>
      </c>
      <c r="B9" s="226">
        <f>+'[1]Podklady QZ'!B605</f>
        <v>17127.298999999999</v>
      </c>
      <c r="C9" s="74">
        <f>+'[1]Podklady QZ'!C605</f>
        <v>7.4748348890955607E-2</v>
      </c>
      <c r="D9" s="34">
        <f>+'[1]Podklady QZ'!D605</f>
        <v>18424.272000000001</v>
      </c>
      <c r="E9" s="74">
        <f>+'[1]Podklady QZ'!E605</f>
        <v>8.674999342580926E-2</v>
      </c>
      <c r="F9" s="34">
        <f>+'[1]Podklady QZ'!F605</f>
        <v>27933.252</v>
      </c>
      <c r="G9" s="74">
        <f>+'[1]Podklady QZ'!G605</f>
        <v>8.983432841061112E-2</v>
      </c>
      <c r="H9" s="34">
        <f>+'[1]Podklady QZ'!H605</f>
        <v>63484.822999999997</v>
      </c>
      <c r="I9" s="74">
        <f>+'[1]Podklady QZ'!I605</f>
        <v>8.4369898873679489E-2</v>
      </c>
      <c r="J9" s="130"/>
      <c r="K9" s="340"/>
      <c r="L9" s="130"/>
      <c r="M9" s="339"/>
    </row>
    <row r="10" spans="1:15" x14ac:dyDescent="0.2">
      <c r="A10" s="58" t="s">
        <v>43</v>
      </c>
      <c r="B10" s="226">
        <f>+'[1]Podklady QZ'!B606</f>
        <v>1746.405</v>
      </c>
      <c r="C10" s="243">
        <f>+'[1]Podklady QZ'!C606</f>
        <v>6.7093161376993296E-2</v>
      </c>
      <c r="D10" s="244">
        <f>+'[1]Podklady QZ'!D606</f>
        <v>1362.8589999999999</v>
      </c>
      <c r="E10" s="243">
        <f>+'[1]Podklady QZ'!E606</f>
        <v>5.9403687419717181E-2</v>
      </c>
      <c r="F10" s="244">
        <f>+'[1]Podklady QZ'!F606</f>
        <v>2516.9660000000003</v>
      </c>
      <c r="G10" s="74">
        <f>+'[1]Podklady QZ'!G606</f>
        <v>8.1322294460859215E-2</v>
      </c>
      <c r="H10" s="244">
        <f>+'[1]Podklady QZ'!H606</f>
        <v>5626.2300000000005</v>
      </c>
      <c r="I10" s="74">
        <f>+'[1]Podklady QZ'!I606</f>
        <v>7.0396170724980986E-2</v>
      </c>
      <c r="J10" s="130"/>
      <c r="K10" s="340"/>
      <c r="L10" s="130"/>
      <c r="M10" s="339"/>
    </row>
    <row r="11" spans="1:15" x14ac:dyDescent="0.2">
      <c r="A11" s="58" t="s">
        <v>42</v>
      </c>
      <c r="B11" s="226">
        <f>+'[1]Podklady QZ'!B607</f>
        <v>0</v>
      </c>
      <c r="C11" s="243">
        <f>+'[1]Podklady QZ'!C607</f>
        <v>0</v>
      </c>
      <c r="D11" s="244">
        <f>+'[1]Podklady QZ'!D607</f>
        <v>0</v>
      </c>
      <c r="E11" s="243">
        <f>+'[1]Podklady QZ'!E607</f>
        <v>0</v>
      </c>
      <c r="F11" s="244">
        <f>+'[1]Podklady QZ'!F607</f>
        <v>0</v>
      </c>
      <c r="G11" s="74">
        <f>+'[1]Podklady QZ'!G607</f>
        <v>0</v>
      </c>
      <c r="H11" s="244">
        <f>+'[1]Podklady QZ'!H607</f>
        <v>0</v>
      </c>
      <c r="I11" s="74">
        <f>+'[1]Podklady QZ'!I607</f>
        <v>0</v>
      </c>
      <c r="J11" s="130"/>
      <c r="K11" s="340"/>
      <c r="L11" s="130"/>
      <c r="M11" s="339"/>
    </row>
    <row r="12" spans="1:15" x14ac:dyDescent="0.2">
      <c r="A12" s="58" t="s">
        <v>70</v>
      </c>
      <c r="B12" s="226">
        <f>+'[1]Podklady QZ'!B608</f>
        <v>0</v>
      </c>
      <c r="C12" s="243">
        <f>+'[1]Podklady QZ'!C608</f>
        <v>0</v>
      </c>
      <c r="D12" s="244">
        <f>+'[1]Podklady QZ'!D608</f>
        <v>0</v>
      </c>
      <c r="E12" s="243">
        <f>+'[1]Podklady QZ'!E608</f>
        <v>0</v>
      </c>
      <c r="F12" s="244">
        <f>+'[1]Podklady QZ'!F608</f>
        <v>0</v>
      </c>
      <c r="G12" s="74">
        <f>+'[1]Podklady QZ'!G608</f>
        <v>0</v>
      </c>
      <c r="H12" s="244">
        <f>+'[1]Podklady QZ'!H608</f>
        <v>0</v>
      </c>
      <c r="I12" s="74">
        <f>+'[1]Podklady QZ'!I608</f>
        <v>0</v>
      </c>
      <c r="J12" s="130"/>
      <c r="K12" s="340"/>
      <c r="L12" s="130"/>
      <c r="M12" s="339"/>
    </row>
    <row r="13" spans="1:15" x14ac:dyDescent="0.2">
      <c r="A13" s="58" t="s">
        <v>71</v>
      </c>
      <c r="B13" s="226">
        <f>+'[1]Podklady QZ'!B609</f>
        <v>0</v>
      </c>
      <c r="C13" s="243">
        <f>+'[1]Podklady QZ'!C609</f>
        <v>0</v>
      </c>
      <c r="D13" s="244">
        <f>+'[1]Podklady QZ'!D609</f>
        <v>0</v>
      </c>
      <c r="E13" s="243">
        <f>+'[1]Podklady QZ'!E609</f>
        <v>0</v>
      </c>
      <c r="F13" s="244">
        <f>+'[1]Podklady QZ'!F609</f>
        <v>0</v>
      </c>
      <c r="G13" s="74">
        <f>+'[1]Podklady QZ'!G609</f>
        <v>0</v>
      </c>
      <c r="H13" s="244">
        <f>+'[1]Podklady QZ'!H609</f>
        <v>0</v>
      </c>
      <c r="I13" s="74">
        <f>+'[1]Podklady QZ'!I609</f>
        <v>0</v>
      </c>
      <c r="J13" s="130"/>
      <c r="K13" s="340"/>
      <c r="L13" s="130"/>
      <c r="M13" s="339"/>
    </row>
    <row r="14" spans="1:15" x14ac:dyDescent="0.2">
      <c r="A14" s="58" t="s">
        <v>72</v>
      </c>
      <c r="B14" s="226">
        <f>+'[1]Podklady QZ'!B610</f>
        <v>0</v>
      </c>
      <c r="C14" s="243">
        <f>+'[1]Podklady QZ'!C610</f>
        <v>0</v>
      </c>
      <c r="D14" s="244">
        <f>+'[1]Podklady QZ'!D610</f>
        <v>0</v>
      </c>
      <c r="E14" s="243">
        <f>+'[1]Podklady QZ'!E610</f>
        <v>0</v>
      </c>
      <c r="F14" s="244">
        <f>+'[1]Podklady QZ'!F610</f>
        <v>0</v>
      </c>
      <c r="G14" s="74">
        <f>+'[1]Podklady QZ'!G610</f>
        <v>0</v>
      </c>
      <c r="H14" s="244">
        <f>+'[1]Podklady QZ'!H610</f>
        <v>0</v>
      </c>
      <c r="I14" s="74">
        <f>+'[1]Podklady QZ'!I610</f>
        <v>0</v>
      </c>
      <c r="J14" s="130"/>
      <c r="K14" s="340"/>
      <c r="L14" s="130"/>
      <c r="M14" s="339"/>
    </row>
    <row r="15" spans="1:15" x14ac:dyDescent="0.2">
      <c r="A15" s="58" t="s">
        <v>41</v>
      </c>
      <c r="B15" s="226">
        <f>+'[1]Podklady QZ'!B611</f>
        <v>213955.38800000001</v>
      </c>
      <c r="C15" s="243">
        <f>+'[1]Podklady QZ'!C611</f>
        <v>0.19232965986971015</v>
      </c>
      <c r="D15" s="244">
        <f>+'[1]Podklady QZ'!D611</f>
        <v>312802.31800000003</v>
      </c>
      <c r="E15" s="243">
        <f>+'[1]Podklady QZ'!E611</f>
        <v>0.27047481909897469</v>
      </c>
      <c r="F15" s="244">
        <f>+'[1]Podklady QZ'!F611</f>
        <v>504972.81500000006</v>
      </c>
      <c r="G15" s="74">
        <f>+'[1]Podklady QZ'!G611</f>
        <v>0.30535188647269185</v>
      </c>
      <c r="H15" s="244">
        <f>+'[1]Podklady QZ'!H611</f>
        <v>1031730.5210000001</v>
      </c>
      <c r="I15" s="74">
        <f>+'[1]Podklady QZ'!I611</f>
        <v>0.26301708861565382</v>
      </c>
      <c r="J15" s="130"/>
      <c r="K15" s="340"/>
      <c r="L15" s="130"/>
      <c r="M15" s="339"/>
    </row>
    <row r="16" spans="1:15" x14ac:dyDescent="0.2">
      <c r="A16" s="58" t="s">
        <v>84</v>
      </c>
      <c r="B16" s="226">
        <f>+'[1]Podklady QZ'!B612</f>
        <v>0</v>
      </c>
      <c r="C16" s="243">
        <f>+'[1]Podklady QZ'!C612</f>
        <v>0</v>
      </c>
      <c r="D16" s="244">
        <f>+'[1]Podklady QZ'!D612</f>
        <v>0</v>
      </c>
      <c r="E16" s="243">
        <f>+'[1]Podklady QZ'!E612</f>
        <v>0</v>
      </c>
      <c r="F16" s="244">
        <f>+'[1]Podklady QZ'!F612</f>
        <v>0</v>
      </c>
      <c r="G16" s="74">
        <f>+'[1]Podklady QZ'!G612</f>
        <v>0</v>
      </c>
      <c r="H16" s="244">
        <f>+'[1]Podklady QZ'!H612</f>
        <v>0</v>
      </c>
      <c r="I16" s="74">
        <f>+'[1]Podklady QZ'!I612</f>
        <v>0</v>
      </c>
      <c r="J16" s="130"/>
      <c r="K16" s="340"/>
      <c r="L16" s="130"/>
      <c r="M16" s="339"/>
    </row>
    <row r="17" spans="1:13" x14ac:dyDescent="0.2">
      <c r="A17" s="58" t="s">
        <v>40</v>
      </c>
      <c r="B17" s="226">
        <f>+'[1]Podklady QZ'!B613</f>
        <v>0</v>
      </c>
      <c r="C17" s="243">
        <f>+'[1]Podklady QZ'!C613</f>
        <v>0</v>
      </c>
      <c r="D17" s="244">
        <f>+'[1]Podklady QZ'!D613</f>
        <v>0</v>
      </c>
      <c r="E17" s="243">
        <f>+'[1]Podklady QZ'!E613</f>
        <v>0</v>
      </c>
      <c r="F17" s="244">
        <f>+'[1]Podklady QZ'!F613</f>
        <v>0</v>
      </c>
      <c r="G17" s="74">
        <f>+'[1]Podklady QZ'!G613</f>
        <v>0</v>
      </c>
      <c r="H17" s="244">
        <f>+'[1]Podklady QZ'!H613</f>
        <v>0</v>
      </c>
      <c r="I17" s="74">
        <f>+'[1]Podklady QZ'!I613</f>
        <v>0</v>
      </c>
      <c r="J17" s="130"/>
      <c r="K17" s="340"/>
      <c r="L17" s="130"/>
      <c r="M17" s="339"/>
    </row>
    <row r="18" spans="1:13" x14ac:dyDescent="0.2">
      <c r="A18" s="58" t="s">
        <v>39</v>
      </c>
      <c r="B18" s="226">
        <f>+'[1]Podklady QZ'!B614</f>
        <v>40413.951000000001</v>
      </c>
      <c r="C18" s="243">
        <f>+'[1]Podklady QZ'!C614</f>
        <v>0.76462938682377801</v>
      </c>
      <c r="D18" s="244">
        <f>+'[1]Podklady QZ'!D614</f>
        <v>40876</v>
      </c>
      <c r="E18" s="243">
        <f>+'[1]Podklady QZ'!E614</f>
        <v>0.81529442558293219</v>
      </c>
      <c r="F18" s="244">
        <f>+'[1]Podklady QZ'!F614</f>
        <v>39645.509999999995</v>
      </c>
      <c r="G18" s="74">
        <f>+'[1]Podklady QZ'!G614</f>
        <v>0.73563887452132826</v>
      </c>
      <c r="H18" s="244">
        <f>+'[1]Podklady QZ'!H614</f>
        <v>120935.461</v>
      </c>
      <c r="I18" s="74">
        <f>+'[1]Podklady QZ'!I614</f>
        <v>0.7708619918227938</v>
      </c>
      <c r="J18" s="130"/>
      <c r="K18" s="340"/>
      <c r="L18" s="130"/>
      <c r="M18" s="339"/>
    </row>
    <row r="19" spans="1:13" x14ac:dyDescent="0.2">
      <c r="A19" s="58" t="s">
        <v>38</v>
      </c>
      <c r="B19" s="226">
        <f>+'[1]Podklady QZ'!B615</f>
        <v>1497.269</v>
      </c>
      <c r="C19" s="243">
        <f>+'[1]Podklady QZ'!C615</f>
        <v>0.15540780108718172</v>
      </c>
      <c r="D19" s="244">
        <f>+'[1]Podklady QZ'!D615</f>
        <v>1227.8029999999999</v>
      </c>
      <c r="E19" s="243">
        <f>+'[1]Podklady QZ'!E615</f>
        <v>0.68533269924305462</v>
      </c>
      <c r="F19" s="244">
        <f>+'[1]Podklady QZ'!F615</f>
        <v>1379.84</v>
      </c>
      <c r="G19" s="74">
        <f>+'[1]Podklady QZ'!G615</f>
        <v>0.42774595144210498</v>
      </c>
      <c r="H19" s="244">
        <f>+'[1]Podklady QZ'!H615</f>
        <v>4104.9120000000003</v>
      </c>
      <c r="I19" s="74">
        <f>+'[1]Podklady QZ'!I615</f>
        <v>0.28016367915691109</v>
      </c>
      <c r="J19" s="130"/>
      <c r="K19" s="340"/>
      <c r="L19" s="130"/>
      <c r="M19" s="339"/>
    </row>
    <row r="20" spans="1:13" x14ac:dyDescent="0.2">
      <c r="A20" s="58" t="s">
        <v>37</v>
      </c>
      <c r="B20" s="226">
        <f>+'[1]Podklady QZ'!B616</f>
        <v>10325</v>
      </c>
      <c r="C20" s="243">
        <f>+'[1]Podklady QZ'!C616</f>
        <v>4.8228284344996139E-2</v>
      </c>
      <c r="D20" s="244">
        <f>+'[1]Podklady QZ'!D616</f>
        <v>9422</v>
      </c>
      <c r="E20" s="243">
        <f>+'[1]Podklady QZ'!E616</f>
        <v>4.6011138748776652E-2</v>
      </c>
      <c r="F20" s="244">
        <f>+'[1]Podklady QZ'!F616</f>
        <v>4859</v>
      </c>
      <c r="G20" s="74">
        <f>+'[1]Podklady QZ'!G616</f>
        <v>2.6126494571660209E-2</v>
      </c>
      <c r="H20" s="244">
        <f>+'[1]Podklady QZ'!H616</f>
        <v>24606</v>
      </c>
      <c r="I20" s="74">
        <f>+'[1]Podklady QZ'!I616</f>
        <v>4.0681679724235947E-2</v>
      </c>
      <c r="J20" s="130"/>
      <c r="K20" s="340"/>
      <c r="L20" s="130"/>
      <c r="M20" s="339"/>
    </row>
    <row r="21" spans="1:13" x14ac:dyDescent="0.2">
      <c r="A21" s="58" t="s">
        <v>36</v>
      </c>
      <c r="B21" s="226">
        <f>+'[1]Podklady QZ'!B617</f>
        <v>104225.01</v>
      </c>
      <c r="C21" s="243">
        <f>+'[1]Podklady QZ'!C617</f>
        <v>0.36554825279438335</v>
      </c>
      <c r="D21" s="244">
        <f>+'[1]Podklady QZ'!D617</f>
        <v>109370.51999999999</v>
      </c>
      <c r="E21" s="243">
        <f>+'[1]Podklady QZ'!E617</f>
        <v>0.34892579157987264</v>
      </c>
      <c r="F21" s="244">
        <f>+'[1]Podklady QZ'!F617</f>
        <v>59321.009999999995</v>
      </c>
      <c r="G21" s="74">
        <f>+'[1]Podklady QZ'!G617</f>
        <v>0.25583968726744305</v>
      </c>
      <c r="H21" s="244">
        <f>+'[1]Podklady QZ'!H617</f>
        <v>272916.53999999998</v>
      </c>
      <c r="I21" s="74">
        <f>+'[1]Podklady QZ'!I617</f>
        <v>0.32864214407330911</v>
      </c>
      <c r="J21" s="130"/>
      <c r="K21" s="340"/>
      <c r="L21" s="130"/>
      <c r="M21" s="339"/>
    </row>
    <row r="22" spans="1:13" x14ac:dyDescent="0.2">
      <c r="A22" s="58" t="s">
        <v>3</v>
      </c>
      <c r="B22" s="226">
        <f>+'[1]Podklady QZ'!B618</f>
        <v>0</v>
      </c>
      <c r="C22" s="243">
        <f>+'[1]Podklady QZ'!C618</f>
        <v>0</v>
      </c>
      <c r="D22" s="244">
        <f>+'[1]Podklady QZ'!D618</f>
        <v>0</v>
      </c>
      <c r="E22" s="243">
        <f>+'[1]Podklady QZ'!E618</f>
        <v>0</v>
      </c>
      <c r="F22" s="244">
        <f>+'[1]Podklady QZ'!F618</f>
        <v>0</v>
      </c>
      <c r="G22" s="74">
        <f>+'[1]Podklady QZ'!G618</f>
        <v>0</v>
      </c>
      <c r="H22" s="244">
        <f>+'[1]Podklady QZ'!H618</f>
        <v>0</v>
      </c>
      <c r="I22" s="74">
        <f>+'[1]Podklady QZ'!I618</f>
        <v>0</v>
      </c>
      <c r="J22" s="130"/>
      <c r="K22" s="340"/>
      <c r="L22" s="130"/>
      <c r="M22" s="339"/>
    </row>
    <row r="23" spans="1:13" x14ac:dyDescent="0.2">
      <c r="A23" s="58" t="s">
        <v>35</v>
      </c>
      <c r="B23" s="226">
        <f>+'[1]Podklady QZ'!B619</f>
        <v>2631.47</v>
      </c>
      <c r="C23" s="243">
        <f>+'[1]Podklady QZ'!C619</f>
        <v>0.30250748977538311</v>
      </c>
      <c r="D23" s="244">
        <f>+'[1]Podklady QZ'!D619</f>
        <v>20.48</v>
      </c>
      <c r="E23" s="243">
        <f>+'[1]Podklady QZ'!E619</f>
        <v>3.882561611020408E-3</v>
      </c>
      <c r="F23" s="244">
        <f>+'[1]Podklady QZ'!F619</f>
        <v>11</v>
      </c>
      <c r="G23" s="74">
        <f>+'[1]Podklady QZ'!G619</f>
        <v>2.0067543703461543E-3</v>
      </c>
      <c r="H23" s="244">
        <f>+'[1]Podklady QZ'!H619</f>
        <v>2662.95</v>
      </c>
      <c r="I23" s="74">
        <f>+'[1]Podklady QZ'!I619</f>
        <v>0.13687589677112277</v>
      </c>
      <c r="J23" s="130"/>
      <c r="K23" s="340"/>
      <c r="L23" s="130"/>
      <c r="M23" s="339"/>
    </row>
    <row r="24" spans="1:13" x14ac:dyDescent="0.2">
      <c r="A24" s="228" t="s">
        <v>34</v>
      </c>
      <c r="B24" s="229">
        <f>+'[1]Podklady QZ'!B620</f>
        <v>323826.75699999993</v>
      </c>
      <c r="C24" s="230">
        <f>+'[1]Podklady QZ'!C620</f>
        <v>0.3952235618495914</v>
      </c>
      <c r="D24" s="231">
        <f>+'[1]Podklady QZ'!D620</f>
        <v>303088.41500000004</v>
      </c>
      <c r="E24" s="230">
        <f>+'[1]Podklady QZ'!E620</f>
        <v>0.40722668545848412</v>
      </c>
      <c r="F24" s="231">
        <f>+'[1]Podklady QZ'!F620</f>
        <v>242955.53999999998</v>
      </c>
      <c r="G24" s="230">
        <f>+'[1]Podklady QZ'!G620</f>
        <v>0.29567154026816167</v>
      </c>
      <c r="H24" s="231">
        <f>+'[1]Podklady QZ'!H620</f>
        <v>869870.71200000006</v>
      </c>
      <c r="I24" s="230">
        <f>+'[1]Podklady QZ'!I620</f>
        <v>0.36467477247650254</v>
      </c>
      <c r="J24" s="130"/>
      <c r="K24" s="340"/>
      <c r="L24" s="130"/>
      <c r="M24" s="176"/>
    </row>
    <row r="25" spans="1:13" ht="13.5" customHeight="1" x14ac:dyDescent="0.2">
      <c r="A25" s="342" t="s">
        <v>212</v>
      </c>
      <c r="B25" s="214">
        <f>+'[1]Podklady QZ'!B621</f>
        <v>463027.19299999991</v>
      </c>
      <c r="C25" s="201">
        <f>+'[1]Podklady QZ'!C621</f>
        <v>0.21385253684194008</v>
      </c>
      <c r="D25" s="64">
        <f>+'[1]Podklady QZ'!D621</f>
        <v>480489.54700000002</v>
      </c>
      <c r="E25" s="201">
        <f>+'[1]Podklady QZ'!E621</f>
        <v>0.22047131959801269</v>
      </c>
      <c r="F25" s="64">
        <f>+'[1]Podklady QZ'!F621</f>
        <v>358753.09199999989</v>
      </c>
      <c r="G25" s="201">
        <f>+'[1]Podklady QZ'!G621</f>
        <v>0.13983565159096462</v>
      </c>
      <c r="H25" s="64">
        <f>+'[1]Podklady QZ'!H621</f>
        <v>1302269.8319999999</v>
      </c>
      <c r="I25" s="201">
        <f>+'[1]Podklady QZ'!I621</f>
        <v>0.18845948055052852</v>
      </c>
      <c r="J25" s="130"/>
      <c r="K25" s="130"/>
      <c r="L25" s="130"/>
      <c r="M25" s="130"/>
    </row>
    <row r="26" spans="1:13" ht="12.75" customHeight="1" x14ac:dyDescent="0.2">
      <c r="A26" s="58" t="s">
        <v>29</v>
      </c>
      <c r="B26" s="226">
        <f>+'[1]Podklady QZ'!B622</f>
        <v>414507.09699999995</v>
      </c>
      <c r="C26" s="74">
        <f>+'[1]Podklady QZ'!C622</f>
        <v>0.36894598301477782</v>
      </c>
      <c r="D26" s="34">
        <f>+'[1]Podklady QZ'!D622</f>
        <v>416490.16099999996</v>
      </c>
      <c r="E26" s="74">
        <f>+'[1]Podklady QZ'!E622</f>
        <v>0.36509896343746601</v>
      </c>
      <c r="F26" s="34">
        <f>+'[1]Podklady QZ'!F622</f>
        <v>299645.815</v>
      </c>
      <c r="G26" s="74">
        <f>+'[1]Podklady QZ'!G622</f>
        <v>0.27309705535624668</v>
      </c>
      <c r="H26" s="34">
        <f>+'[1]Podklady QZ'!H622</f>
        <v>1130643.0729999999</v>
      </c>
      <c r="I26" s="74">
        <f>+'[1]Podklady QZ'!I622</f>
        <v>0.33635443913236979</v>
      </c>
      <c r="J26" s="130"/>
      <c r="K26" s="130"/>
      <c r="L26" s="130"/>
      <c r="M26" s="130"/>
    </row>
    <row r="27" spans="1:13" ht="12.75" customHeight="1" x14ac:dyDescent="0.2">
      <c r="A27" s="58" t="s">
        <v>0</v>
      </c>
      <c r="B27" s="226">
        <f>+'[1]Podklady QZ'!B623</f>
        <v>3423.71</v>
      </c>
      <c r="C27" s="243">
        <f>+'[1]Podklady QZ'!C623</f>
        <v>5.2577283712840692E-2</v>
      </c>
      <c r="D27" s="244">
        <f>+'[1]Podklady QZ'!D623</f>
        <v>12440.15</v>
      </c>
      <c r="E27" s="243">
        <f>+'[1]Podklady QZ'!E623</f>
        <v>0.11281131205237674</v>
      </c>
      <c r="F27" s="244">
        <f>+'[1]Podklady QZ'!F623</f>
        <v>5549.22</v>
      </c>
      <c r="G27" s="74">
        <f>+'[1]Podklady QZ'!G623</f>
        <v>6.742923610175898E-2</v>
      </c>
      <c r="H27" s="244">
        <f>+'[1]Podklady QZ'!H623</f>
        <v>21413.08</v>
      </c>
      <c r="I27" s="74">
        <f>+'[1]Podklady QZ'!I623</f>
        <v>8.3096740248096684E-2</v>
      </c>
      <c r="J27" s="130"/>
      <c r="K27" s="130"/>
      <c r="L27" s="130"/>
      <c r="M27" s="130"/>
    </row>
    <row r="28" spans="1:13" ht="12.75" customHeight="1" x14ac:dyDescent="0.2">
      <c r="A28" s="58" t="s">
        <v>1</v>
      </c>
      <c r="B28" s="226">
        <f>+'[1]Podklady QZ'!B624</f>
        <v>327.85</v>
      </c>
      <c r="C28" s="243">
        <f>+'[1]Podklady QZ'!C624</f>
        <v>5.1583820758613369E-2</v>
      </c>
      <c r="D28" s="244">
        <f>+'[1]Podklady QZ'!D624</f>
        <v>328.28000000000003</v>
      </c>
      <c r="E28" s="243">
        <f>+'[1]Podklady QZ'!E624</f>
        <v>4.2368889144720964E-2</v>
      </c>
      <c r="F28" s="244">
        <f>+'[1]Podklady QZ'!F624</f>
        <v>287.8</v>
      </c>
      <c r="G28" s="74">
        <f>+'[1]Podklady QZ'!G624</f>
        <v>2.8982944373089251E-2</v>
      </c>
      <c r="H28" s="244">
        <f>+'[1]Podklady QZ'!H624</f>
        <v>943.93000000000006</v>
      </c>
      <c r="I28" s="74">
        <f>+'[1]Podklady QZ'!I624</f>
        <v>3.9275118935668547E-2</v>
      </c>
      <c r="J28" s="130"/>
      <c r="K28" s="130"/>
      <c r="L28" s="130"/>
      <c r="M28" s="130"/>
    </row>
    <row r="29" spans="1:13" ht="12.75" customHeight="1" x14ac:dyDescent="0.2">
      <c r="A29" s="58" t="s">
        <v>2</v>
      </c>
      <c r="B29" s="226">
        <f>+'[1]Podklady QZ'!B625</f>
        <v>4109.45</v>
      </c>
      <c r="C29" s="243">
        <f>+'[1]Podklady QZ'!C625</f>
        <v>0.50541599273972992</v>
      </c>
      <c r="D29" s="244">
        <f>+'[1]Podklady QZ'!D625</f>
        <v>14929.18</v>
      </c>
      <c r="E29" s="243">
        <f>+'[1]Podklady QZ'!E625</f>
        <v>0.80049986536064544</v>
      </c>
      <c r="F29" s="244">
        <f>+'[1]Podklady QZ'!F625</f>
        <v>6659.76</v>
      </c>
      <c r="G29" s="74">
        <f>+'[1]Podklady QZ'!G625</f>
        <v>0.55528290682567338</v>
      </c>
      <c r="H29" s="244">
        <f>+'[1]Podklady QZ'!H625</f>
        <v>25698.39</v>
      </c>
      <c r="I29" s="74">
        <f>+'[1]Podklady QZ'!I625</f>
        <v>0.662772005325307</v>
      </c>
      <c r="J29" s="130"/>
      <c r="K29" s="130"/>
      <c r="L29" s="130"/>
    </row>
    <row r="30" spans="1:13" x14ac:dyDescent="0.2">
      <c r="A30" s="58" t="s">
        <v>6</v>
      </c>
      <c r="B30" s="226">
        <f>+'[1]Podklady QZ'!B626</f>
        <v>852.04</v>
      </c>
      <c r="C30" s="243">
        <f>+'[1]Podklady QZ'!C626</f>
        <v>0.10058237055615303</v>
      </c>
      <c r="D30" s="244">
        <f>+'[1]Podklady QZ'!D626</f>
        <v>578.43000000000006</v>
      </c>
      <c r="E30" s="243">
        <f>+'[1]Podklady QZ'!E626</f>
        <v>6.9448963542385792E-2</v>
      </c>
      <c r="F30" s="244">
        <f>+'[1]Podklady QZ'!F626</f>
        <v>1477.47</v>
      </c>
      <c r="G30" s="74">
        <f>+'[1]Podklady QZ'!G626</f>
        <v>0.13575967834548275</v>
      </c>
      <c r="H30" s="244">
        <f>+'[1]Podklady QZ'!H626</f>
        <v>2907.94</v>
      </c>
      <c r="I30" s="74">
        <f>+'[1]Podklady QZ'!I626</f>
        <v>0.10504463802886532</v>
      </c>
      <c r="J30" s="130"/>
      <c r="K30" s="130"/>
      <c r="L30" s="130"/>
    </row>
    <row r="31" spans="1:13" x14ac:dyDescent="0.2">
      <c r="A31" s="58" t="s">
        <v>28</v>
      </c>
      <c r="B31" s="226">
        <f>+'[1]Podklady QZ'!B627</f>
        <v>24036.914000000001</v>
      </c>
      <c r="C31" s="243">
        <f>+'[1]Podklady QZ'!C627</f>
        <v>3.8771916217784738E-2</v>
      </c>
      <c r="D31" s="244">
        <f>+'[1]Podklady QZ'!D627</f>
        <v>21393.702999999998</v>
      </c>
      <c r="E31" s="243">
        <f>+'[1]Podklady QZ'!E627</f>
        <v>3.7243967086007967E-2</v>
      </c>
      <c r="F31" s="244">
        <f>+'[1]Podklady QZ'!F627</f>
        <v>28408.170999999998</v>
      </c>
      <c r="G31" s="74">
        <f>+'[1]Podklady QZ'!G627</f>
        <v>3.3019484257520389E-2</v>
      </c>
      <c r="H31" s="244">
        <f>+'[1]Podklady QZ'!H627</f>
        <v>73838.788</v>
      </c>
      <c r="I31" s="74">
        <f>+'[1]Podklady QZ'!I627</f>
        <v>3.5936125142481054E-2</v>
      </c>
      <c r="J31" s="130"/>
      <c r="K31" s="130"/>
      <c r="L31" s="130"/>
    </row>
    <row r="32" spans="1:13" x14ac:dyDescent="0.2">
      <c r="A32" s="58" t="s">
        <v>5</v>
      </c>
      <c r="B32" s="226">
        <f>+'[1]Podklady QZ'!B628</f>
        <v>15475.478000000001</v>
      </c>
      <c r="C32" s="243">
        <f>+'[1]Podklady QZ'!C628</f>
        <v>4.9862123003045405E-2</v>
      </c>
      <c r="D32" s="244">
        <f>+'[1]Podklady QZ'!D628</f>
        <v>14077.112999999998</v>
      </c>
      <c r="E32" s="243">
        <f>+'[1]Podklady QZ'!E628</f>
        <v>4.7407701546111104E-2</v>
      </c>
      <c r="F32" s="244">
        <f>+'[1]Podklady QZ'!F628</f>
        <v>16288.66</v>
      </c>
      <c r="G32" s="74">
        <f>+'[1]Podklady QZ'!G628</f>
        <v>3.6140084242300148E-2</v>
      </c>
      <c r="H32" s="244">
        <f>+'[1]Podklady QZ'!H628</f>
        <v>45841.251000000004</v>
      </c>
      <c r="I32" s="74">
        <f>+'[1]Podklady QZ'!I628</f>
        <v>4.3327738237312438E-2</v>
      </c>
      <c r="J32" s="130"/>
      <c r="K32" s="130"/>
      <c r="L32" s="130"/>
    </row>
    <row r="33" spans="1:12" ht="12.75" thickBot="1" x14ac:dyDescent="0.25">
      <c r="A33" s="59" t="s">
        <v>3</v>
      </c>
      <c r="B33" s="227">
        <f>+'[1]Podklady QZ'!B629</f>
        <v>294.654</v>
      </c>
      <c r="C33" s="75">
        <f>+'[1]Podklady QZ'!C629</f>
        <v>1.265529857036796E-2</v>
      </c>
      <c r="D33" s="44">
        <f>+'[1]Podklady QZ'!D629</f>
        <v>252.53</v>
      </c>
      <c r="E33" s="75">
        <f>+'[1]Podklady QZ'!E629</f>
        <v>1.134655625974228E-2</v>
      </c>
      <c r="F33" s="44">
        <f>+'[1]Podklady QZ'!F629</f>
        <v>436.19600000000003</v>
      </c>
      <c r="G33" s="75">
        <f>+'[1]Podklady QZ'!G629</f>
        <v>1.0345676361791198E-2</v>
      </c>
      <c r="H33" s="44">
        <f>+'[1]Podklady QZ'!H629</f>
        <v>983.38</v>
      </c>
      <c r="I33" s="75">
        <f>+'[1]Podklady QZ'!I629</f>
        <v>1.1212832649002925E-2</v>
      </c>
      <c r="J33" s="130"/>
      <c r="K33" s="130"/>
      <c r="L33" s="130"/>
    </row>
    <row r="34" spans="1:12" ht="15" customHeight="1" x14ac:dyDescent="0.2">
      <c r="A34" s="343" t="s">
        <v>271</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QZ'!L598</f>
        <v>0.10555389761508036</v>
      </c>
    </row>
    <row r="37" spans="1:12" x14ac:dyDescent="0.2">
      <c r="B37" s="130"/>
      <c r="C37" s="130"/>
      <c r="D37" s="130"/>
      <c r="E37" s="130"/>
      <c r="F37" s="130"/>
      <c r="G37" s="187" t="s">
        <v>190</v>
      </c>
      <c r="H37" s="232">
        <f>+'[1]Podklady QZ'!L599</f>
        <v>0.16170660858093414</v>
      </c>
    </row>
    <row r="38" spans="1:12" x14ac:dyDescent="0.2">
      <c r="B38" s="130"/>
      <c r="C38" s="130"/>
      <c r="D38" s="130"/>
      <c r="E38" s="130"/>
      <c r="F38" s="130"/>
      <c r="G38" s="187" t="s">
        <v>191</v>
      </c>
      <c r="H38" s="232">
        <f>+'[1]Podklady QZ'!L600</f>
        <v>0.25063632421817406</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{19D86FE7-C87D-42A5-8CDC-78355B2B5B41}</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{6B1B7B97-6A26-41CB-818B-B76CF4BDCDAA}</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19D86FE7-C87D-42A5-8CDC-78355B2B5B41}">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6B1B7B97-6A26-41CB-818B-B76CF4BDCDAA}">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A2" sqref="A2"/>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246</v>
      </c>
      <c r="I1" s="113" t="str">
        <f>Obsah!$A$1</f>
        <v>III. čtvrtletí 2018</v>
      </c>
    </row>
    <row r="2" spans="1:15" ht="18.75" x14ac:dyDescent="0.3">
      <c r="A2" s="167"/>
      <c r="B2" s="181" t="str">
        <f>+B4</f>
        <v>Červenec</v>
      </c>
      <c r="C2" s="181" t="str">
        <f>+D4</f>
        <v>Srpen</v>
      </c>
      <c r="D2" s="181" t="str">
        <f>+F4</f>
        <v>Září</v>
      </c>
      <c r="I2" s="335"/>
    </row>
    <row r="3" spans="1:15" ht="7.5" customHeight="1" x14ac:dyDescent="0.2"/>
    <row r="4" spans="1:15" x14ac:dyDescent="0.2">
      <c r="A4" s="26"/>
      <c r="B4" s="417" t="str">
        <f>'[1]Podklady QZ'!B250:C250</f>
        <v>Červenec</v>
      </c>
      <c r="C4" s="419"/>
      <c r="D4" s="417" t="str">
        <f>'[1]Podklady QZ'!D250:E250</f>
        <v>Srpen</v>
      </c>
      <c r="E4" s="419"/>
      <c r="F4" s="417" t="str">
        <f>'[1]Podklady QZ'!F250:G250</f>
        <v>Září</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QZ'!B637</f>
        <v>14702.871000000001</v>
      </c>
      <c r="C6" s="202">
        <f>+'[1]Podklady QZ'!C637</f>
        <v>0.24540313852888365</v>
      </c>
      <c r="D6" s="203">
        <f>+'[1]Podklady QZ'!D637</f>
        <v>14704.843000000001</v>
      </c>
      <c r="E6" s="202">
        <f>+'[1]Podklady QZ'!E637</f>
        <v>0.24540421873297627</v>
      </c>
      <c r="F6" s="203">
        <f>+'[1]Podklady QZ'!F637</f>
        <v>14661.830000000002</v>
      </c>
      <c r="G6" s="202">
        <f>+'[1]Podklady QZ'!G637</f>
        <v>0.24505163404929819</v>
      </c>
      <c r="H6" s="203">
        <f>+'[1]Podklady QZ'!H637</f>
        <v>14661.830000000002</v>
      </c>
      <c r="I6" s="202">
        <f>+'[1]Podklady QZ'!I637</f>
        <v>0.24505163404929819</v>
      </c>
      <c r="J6" s="337"/>
      <c r="K6" s="338"/>
      <c r="L6" s="337"/>
      <c r="M6" s="338"/>
      <c r="N6" s="2"/>
    </row>
    <row r="7" spans="1:15" x14ac:dyDescent="0.2">
      <c r="A7" s="342" t="s">
        <v>106</v>
      </c>
      <c r="B7" s="225">
        <f>+'[1]Podklady QZ'!B638</f>
        <v>1608498.4650000001</v>
      </c>
      <c r="C7" s="202">
        <f>+'[1]Podklady QZ'!C638</f>
        <v>0.20409042324354773</v>
      </c>
      <c r="D7" s="203">
        <f>+'[1]Podklady QZ'!D638</f>
        <v>1578377.2309999997</v>
      </c>
      <c r="E7" s="202">
        <f>+'[1]Podklady QZ'!E638</f>
        <v>0.20457423717120471</v>
      </c>
      <c r="F7" s="203">
        <f>+'[1]Podklady QZ'!F638</f>
        <v>1650152.5410000007</v>
      </c>
      <c r="G7" s="202">
        <f>+'[1]Podklady QZ'!G638</f>
        <v>0.1908599156654826</v>
      </c>
      <c r="H7" s="203">
        <f>+'[1]Podklady QZ'!H638</f>
        <v>4837028.2369999997</v>
      </c>
      <c r="I7" s="202">
        <f>+'[1]Podklady QZ'!I638</f>
        <v>0.19952587402217004</v>
      </c>
      <c r="J7" s="337"/>
      <c r="K7" s="337"/>
      <c r="L7" s="337"/>
      <c r="M7" s="338"/>
      <c r="N7" s="2"/>
    </row>
    <row r="8" spans="1:15" x14ac:dyDescent="0.2">
      <c r="A8" s="342" t="s">
        <v>194</v>
      </c>
      <c r="B8" s="214">
        <f>+'[1]Podklady QZ'!B639</f>
        <v>510630.99000000005</v>
      </c>
      <c r="C8" s="201">
        <f>+'[1]Podklady QZ'!C639</f>
        <v>0.17048775614349698</v>
      </c>
      <c r="D8" s="64">
        <f>+'[1]Podklady QZ'!D639</f>
        <v>526265.76100000006</v>
      </c>
      <c r="E8" s="201">
        <f>+'[1]Podklady QZ'!E639</f>
        <v>0.17885861996012795</v>
      </c>
      <c r="F8" s="64">
        <f>+'[1]Podklady QZ'!F639</f>
        <v>616429.41599999997</v>
      </c>
      <c r="G8" s="201">
        <f>+'[1]Podklady QZ'!G639</f>
        <v>0.17019284915906188</v>
      </c>
      <c r="H8" s="64">
        <f>+'[1]Podklady QZ'!H639</f>
        <v>1653326.1670000001</v>
      </c>
      <c r="I8" s="201">
        <f>+'[1]Podklady QZ'!I639</f>
        <v>0.17295254195253562</v>
      </c>
      <c r="J8" s="130"/>
      <c r="K8" s="130"/>
      <c r="L8" s="130"/>
      <c r="M8" s="339"/>
      <c r="N8" s="176"/>
      <c r="O8" s="176"/>
    </row>
    <row r="9" spans="1:15" x14ac:dyDescent="0.2">
      <c r="A9" s="58" t="s">
        <v>44</v>
      </c>
      <c r="B9" s="226">
        <f>+'[1]Podklady QZ'!B640</f>
        <v>65293.790000000008</v>
      </c>
      <c r="C9" s="74">
        <f>+'[1]Podklady QZ'!C640</f>
        <v>0.28496045963422428</v>
      </c>
      <c r="D9" s="34">
        <f>+'[1]Podklady QZ'!D640</f>
        <v>62360.85</v>
      </c>
      <c r="E9" s="74">
        <f>+'[1]Podklady QZ'!E640</f>
        <v>0.29362372242050477</v>
      </c>
      <c r="F9" s="34">
        <f>+'[1]Podklady QZ'!F640</f>
        <v>58796.52</v>
      </c>
      <c r="G9" s="74">
        <f>+'[1]Podklady QZ'!G640</f>
        <v>0.18909169211952351</v>
      </c>
      <c r="H9" s="34">
        <f>+'[1]Podklady QZ'!H640</f>
        <v>186451.16</v>
      </c>
      <c r="I9" s="74">
        <f>+'[1]Podklady QZ'!I640</f>
        <v>0.24778938919118096</v>
      </c>
      <c r="J9" s="130"/>
      <c r="K9" s="340"/>
      <c r="L9" s="130"/>
      <c r="M9" s="339"/>
    </row>
    <row r="10" spans="1:15" x14ac:dyDescent="0.2">
      <c r="A10" s="58" t="s">
        <v>43</v>
      </c>
      <c r="B10" s="226">
        <f>+'[1]Podklady QZ'!B641</f>
        <v>1553.46</v>
      </c>
      <c r="C10" s="243">
        <f>+'[1]Podklady QZ'!C641</f>
        <v>5.968062532614371E-2</v>
      </c>
      <c r="D10" s="244">
        <f>+'[1]Podklady QZ'!D641</f>
        <v>1552.7200000000003</v>
      </c>
      <c r="E10" s="243">
        <f>+'[1]Podklady QZ'!E641</f>
        <v>6.7679263614462887E-2</v>
      </c>
      <c r="F10" s="244">
        <f>+'[1]Podklady QZ'!F641</f>
        <v>1503.52</v>
      </c>
      <c r="G10" s="74">
        <f>+'[1]Podklady QZ'!G641</f>
        <v>4.8578207320953491E-2</v>
      </c>
      <c r="H10" s="244">
        <f>+'[1]Podklady QZ'!H641</f>
        <v>4609.7000000000007</v>
      </c>
      <c r="I10" s="74">
        <f>+'[1]Podklady QZ'!I641</f>
        <v>5.7677206262620781E-2</v>
      </c>
      <c r="J10" s="130"/>
      <c r="K10" s="340"/>
      <c r="L10" s="130"/>
      <c r="M10" s="339"/>
    </row>
    <row r="11" spans="1:15" x14ac:dyDescent="0.2">
      <c r="A11" s="58" t="s">
        <v>42</v>
      </c>
      <c r="B11" s="226">
        <f>+'[1]Podklady QZ'!B642</f>
        <v>372.85</v>
      </c>
      <c r="C11" s="243">
        <f>+'[1]Podklady QZ'!C642</f>
        <v>1.6210323418277531E-3</v>
      </c>
      <c r="D11" s="244">
        <f>+'[1]Podklady QZ'!D642</f>
        <v>0</v>
      </c>
      <c r="E11" s="243">
        <f>+'[1]Podklady QZ'!E642</f>
        <v>0</v>
      </c>
      <c r="F11" s="244">
        <f>+'[1]Podklady QZ'!F642</f>
        <v>0</v>
      </c>
      <c r="G11" s="74">
        <f>+'[1]Podklady QZ'!G642</f>
        <v>0</v>
      </c>
      <c r="H11" s="244">
        <f>+'[1]Podklady QZ'!H642</f>
        <v>372.85</v>
      </c>
      <c r="I11" s="74">
        <f>+'[1]Podklady QZ'!I642</f>
        <v>4.8658342548652678E-4</v>
      </c>
      <c r="J11" s="130"/>
      <c r="K11" s="340"/>
      <c r="L11" s="130"/>
      <c r="M11" s="339"/>
    </row>
    <row r="12" spans="1:15" x14ac:dyDescent="0.2">
      <c r="A12" s="58" t="s">
        <v>70</v>
      </c>
      <c r="B12" s="226">
        <f>+'[1]Podklady QZ'!B643</f>
        <v>0</v>
      </c>
      <c r="C12" s="243">
        <f>+'[1]Podklady QZ'!C643</f>
        <v>0</v>
      </c>
      <c r="D12" s="244">
        <f>+'[1]Podklady QZ'!D643</f>
        <v>0</v>
      </c>
      <c r="E12" s="243">
        <f>+'[1]Podklady QZ'!E643</f>
        <v>0</v>
      </c>
      <c r="F12" s="244">
        <f>+'[1]Podklady QZ'!F643</f>
        <v>0</v>
      </c>
      <c r="G12" s="74">
        <f>+'[1]Podklady QZ'!G643</f>
        <v>0</v>
      </c>
      <c r="H12" s="244">
        <f>+'[1]Podklady QZ'!H643</f>
        <v>0</v>
      </c>
      <c r="I12" s="74">
        <f>+'[1]Podklady QZ'!I643</f>
        <v>0</v>
      </c>
      <c r="J12" s="130"/>
      <c r="K12" s="340"/>
      <c r="L12" s="130"/>
      <c r="M12" s="339"/>
    </row>
    <row r="13" spans="1:15" x14ac:dyDescent="0.2">
      <c r="A13" s="58" t="s">
        <v>71</v>
      </c>
      <c r="B13" s="226">
        <f>+'[1]Podklady QZ'!B644</f>
        <v>165.39000000000001</v>
      </c>
      <c r="C13" s="243">
        <f>+'[1]Podklady QZ'!C644</f>
        <v>0.29211506567687717</v>
      </c>
      <c r="D13" s="244">
        <f>+'[1]Podklady QZ'!D644</f>
        <v>159.44</v>
      </c>
      <c r="E13" s="243">
        <f>+'[1]Podklady QZ'!E644</f>
        <v>0.30612617144524812</v>
      </c>
      <c r="F13" s="244">
        <f>+'[1]Podklady QZ'!F644</f>
        <v>160.93</v>
      </c>
      <c r="G13" s="74">
        <f>+'[1]Podklady QZ'!G644</f>
        <v>0.3804060059378605</v>
      </c>
      <c r="H13" s="244">
        <f>+'[1]Podklady QZ'!H644</f>
        <v>485.76000000000005</v>
      </c>
      <c r="I13" s="74">
        <f>+'[1]Podklady QZ'!I644</f>
        <v>0.32168258214905371</v>
      </c>
      <c r="J13" s="130"/>
      <c r="K13" s="340"/>
      <c r="L13" s="130"/>
      <c r="M13" s="339"/>
    </row>
    <row r="14" spans="1:15" x14ac:dyDescent="0.2">
      <c r="A14" s="58" t="s">
        <v>72</v>
      </c>
      <c r="B14" s="226">
        <f>+'[1]Podklady QZ'!B645</f>
        <v>11.36</v>
      </c>
      <c r="C14" s="243">
        <f>+'[1]Podklady QZ'!C645</f>
        <v>0.15751525235718244</v>
      </c>
      <c r="D14" s="244">
        <f>+'[1]Podklady QZ'!D645</f>
        <v>11.45</v>
      </c>
      <c r="E14" s="243">
        <f>+'[1]Podklady QZ'!E645</f>
        <v>0.16380543633762518</v>
      </c>
      <c r="F14" s="244">
        <f>+'[1]Podklady QZ'!F645</f>
        <v>8.99</v>
      </c>
      <c r="G14" s="74">
        <f>+'[1]Podklady QZ'!G645</f>
        <v>0.19676077916393087</v>
      </c>
      <c r="H14" s="244">
        <f>+'[1]Podklady QZ'!H645</f>
        <v>31.799999999999997</v>
      </c>
      <c r="I14" s="74">
        <f>+'[1]Podklady QZ'!I645</f>
        <v>0.16941026050823077</v>
      </c>
      <c r="J14" s="130"/>
      <c r="K14" s="340"/>
      <c r="L14" s="130"/>
      <c r="M14" s="339"/>
    </row>
    <row r="15" spans="1:15" x14ac:dyDescent="0.2">
      <c r="A15" s="58" t="s">
        <v>41</v>
      </c>
      <c r="B15" s="226">
        <f>+'[1]Podklady QZ'!B646</f>
        <v>382920.96000000002</v>
      </c>
      <c r="C15" s="243">
        <f>+'[1]Podklady QZ'!C646</f>
        <v>0.34421688877394802</v>
      </c>
      <c r="D15" s="244">
        <f>+'[1]Podklady QZ'!D646</f>
        <v>373281.45000000007</v>
      </c>
      <c r="E15" s="243">
        <f>+'[1]Podklady QZ'!E646</f>
        <v>0.32277009105077342</v>
      </c>
      <c r="F15" s="244">
        <f>+'[1]Podklady QZ'!F646</f>
        <v>503323.18</v>
      </c>
      <c r="G15" s="74">
        <f>+'[1]Podklady QZ'!G646</f>
        <v>0.30435436909298619</v>
      </c>
      <c r="H15" s="244">
        <f>+'[1]Podklady QZ'!H646</f>
        <v>1259525.5900000001</v>
      </c>
      <c r="I15" s="74">
        <f>+'[1]Podklady QZ'!I646</f>
        <v>0.32108844991580276</v>
      </c>
      <c r="J15" s="130"/>
      <c r="K15" s="340"/>
      <c r="L15" s="130"/>
      <c r="M15" s="339"/>
    </row>
    <row r="16" spans="1:15" x14ac:dyDescent="0.2">
      <c r="A16" s="58" t="s">
        <v>84</v>
      </c>
      <c r="B16" s="226">
        <f>+'[1]Podklady QZ'!B647</f>
        <v>0</v>
      </c>
      <c r="C16" s="243">
        <f>+'[1]Podklady QZ'!C647</f>
        <v>0</v>
      </c>
      <c r="D16" s="244">
        <f>+'[1]Podklady QZ'!D647</f>
        <v>0</v>
      </c>
      <c r="E16" s="243">
        <f>+'[1]Podklady QZ'!E647</f>
        <v>0</v>
      </c>
      <c r="F16" s="244">
        <f>+'[1]Podklady QZ'!F647</f>
        <v>0</v>
      </c>
      <c r="G16" s="74">
        <f>+'[1]Podklady QZ'!G647</f>
        <v>0</v>
      </c>
      <c r="H16" s="244">
        <f>+'[1]Podklady QZ'!H647</f>
        <v>0</v>
      </c>
      <c r="I16" s="74">
        <f>+'[1]Podklady QZ'!I647</f>
        <v>0</v>
      </c>
      <c r="J16" s="130"/>
      <c r="K16" s="340"/>
      <c r="L16" s="130"/>
      <c r="M16" s="339"/>
    </row>
    <row r="17" spans="1:13" x14ac:dyDescent="0.2">
      <c r="A17" s="58" t="s">
        <v>40</v>
      </c>
      <c r="B17" s="226">
        <f>+'[1]Podklady QZ'!B648</f>
        <v>0</v>
      </c>
      <c r="C17" s="243">
        <f>+'[1]Podklady QZ'!C648</f>
        <v>0</v>
      </c>
      <c r="D17" s="244">
        <f>+'[1]Podklady QZ'!D648</f>
        <v>0</v>
      </c>
      <c r="E17" s="243">
        <f>+'[1]Podklady QZ'!E648</f>
        <v>0</v>
      </c>
      <c r="F17" s="244">
        <f>+'[1]Podklady QZ'!F648</f>
        <v>0</v>
      </c>
      <c r="G17" s="74">
        <f>+'[1]Podklady QZ'!G648</f>
        <v>0</v>
      </c>
      <c r="H17" s="244">
        <f>+'[1]Podklady QZ'!H648</f>
        <v>0</v>
      </c>
      <c r="I17" s="74">
        <f>+'[1]Podklady QZ'!I648</f>
        <v>0</v>
      </c>
      <c r="J17" s="130"/>
      <c r="K17" s="340"/>
      <c r="L17" s="130"/>
      <c r="M17" s="339"/>
    </row>
    <row r="18" spans="1:13" x14ac:dyDescent="0.2">
      <c r="A18" s="58" t="s">
        <v>39</v>
      </c>
      <c r="B18" s="226">
        <f>+'[1]Podklady QZ'!B649</f>
        <v>34</v>
      </c>
      <c r="C18" s="243">
        <f>+'[1]Podklady QZ'!C649</f>
        <v>6.4327784115956511E-4</v>
      </c>
      <c r="D18" s="244">
        <f>+'[1]Podklady QZ'!D649</f>
        <v>27</v>
      </c>
      <c r="E18" s="243">
        <f>+'[1]Podklady QZ'!E649</f>
        <v>5.3852993176287231E-4</v>
      </c>
      <c r="F18" s="244">
        <f>+'[1]Podklady QZ'!F649</f>
        <v>0</v>
      </c>
      <c r="G18" s="74">
        <f>+'[1]Podklady QZ'!G649</f>
        <v>0</v>
      </c>
      <c r="H18" s="244">
        <f>+'[1]Podklady QZ'!H649</f>
        <v>61</v>
      </c>
      <c r="I18" s="74">
        <f>+'[1]Podklady QZ'!I649</f>
        <v>3.8882376692796851E-4</v>
      </c>
      <c r="J18" s="130"/>
      <c r="K18" s="340"/>
      <c r="L18" s="130"/>
      <c r="M18" s="339"/>
    </row>
    <row r="19" spans="1:13" x14ac:dyDescent="0.2">
      <c r="A19" s="58" t="s">
        <v>38</v>
      </c>
      <c r="B19" s="226">
        <f>+'[1]Podklady QZ'!B650</f>
        <v>0</v>
      </c>
      <c r="C19" s="243">
        <f>+'[1]Podklady QZ'!C650</f>
        <v>0</v>
      </c>
      <c r="D19" s="244">
        <f>+'[1]Podklady QZ'!D650</f>
        <v>0</v>
      </c>
      <c r="E19" s="243">
        <f>+'[1]Podklady QZ'!E650</f>
        <v>0</v>
      </c>
      <c r="F19" s="244">
        <f>+'[1]Podklady QZ'!F650</f>
        <v>0</v>
      </c>
      <c r="G19" s="74">
        <f>+'[1]Podklady QZ'!G650</f>
        <v>0</v>
      </c>
      <c r="H19" s="244">
        <f>+'[1]Podklady QZ'!H650</f>
        <v>0</v>
      </c>
      <c r="I19" s="74">
        <f>+'[1]Podklady QZ'!I650</f>
        <v>0</v>
      </c>
      <c r="J19" s="130"/>
      <c r="K19" s="340"/>
      <c r="L19" s="130"/>
      <c r="M19" s="339"/>
    </row>
    <row r="20" spans="1:13" x14ac:dyDescent="0.2">
      <c r="A20" s="58" t="s">
        <v>37</v>
      </c>
      <c r="B20" s="226">
        <f>+'[1]Podklady QZ'!B651</f>
        <v>1940.19</v>
      </c>
      <c r="C20" s="243">
        <f>+'[1]Podklady QZ'!C651</f>
        <v>9.0626668284085297E-3</v>
      </c>
      <c r="D20" s="244">
        <f>+'[1]Podklady QZ'!D651</f>
        <v>2354.8000000000002</v>
      </c>
      <c r="E20" s="243">
        <f>+'[1]Podklady QZ'!E651</f>
        <v>1.1499366326217285E-2</v>
      </c>
      <c r="F20" s="244">
        <f>+'[1]Podklady QZ'!F651</f>
        <v>2127.37</v>
      </c>
      <c r="G20" s="74">
        <f>+'[1]Podklady QZ'!G651</f>
        <v>1.1438715940916399E-2</v>
      </c>
      <c r="H20" s="244">
        <f>+'[1]Podklady QZ'!H651</f>
        <v>6422.36</v>
      </c>
      <c r="I20" s="74">
        <f>+'[1]Podklady QZ'!I651</f>
        <v>1.0618239152797854E-2</v>
      </c>
      <c r="J20" s="130"/>
      <c r="K20" s="340"/>
      <c r="L20" s="130"/>
      <c r="M20" s="339"/>
    </row>
    <row r="21" spans="1:13" x14ac:dyDescent="0.2">
      <c r="A21" s="58" t="s">
        <v>36</v>
      </c>
      <c r="B21" s="226">
        <f>+'[1]Podklady QZ'!B652</f>
        <v>25684</v>
      </c>
      <c r="C21" s="243">
        <f>+'[1]Podklady QZ'!C652</f>
        <v>9.0081462451008093E-2</v>
      </c>
      <c r="D21" s="244">
        <f>+'[1]Podklady QZ'!D652</f>
        <v>33698</v>
      </c>
      <c r="E21" s="243">
        <f>+'[1]Podklady QZ'!E652</f>
        <v>0.1075070441711217</v>
      </c>
      <c r="F21" s="244">
        <f>+'[1]Podklady QZ'!F652</f>
        <v>0</v>
      </c>
      <c r="G21" s="74">
        <f>+'[1]Podklady QZ'!G652</f>
        <v>0</v>
      </c>
      <c r="H21" s="244">
        <f>+'[1]Podklady QZ'!H652</f>
        <v>59382</v>
      </c>
      <c r="I21" s="74">
        <f>+'[1]Podklady QZ'!I652</f>
        <v>7.1506944208516068E-2</v>
      </c>
      <c r="J21" s="130"/>
      <c r="K21" s="340"/>
      <c r="L21" s="130"/>
      <c r="M21" s="339"/>
    </row>
    <row r="22" spans="1:13" x14ac:dyDescent="0.2">
      <c r="A22" s="58" t="s">
        <v>3</v>
      </c>
      <c r="B22" s="226">
        <f>+'[1]Podklady QZ'!B653</f>
        <v>0</v>
      </c>
      <c r="C22" s="243">
        <f>+'[1]Podklady QZ'!C653</f>
        <v>0</v>
      </c>
      <c r="D22" s="244">
        <f>+'[1]Podklady QZ'!D653</f>
        <v>0</v>
      </c>
      <c r="E22" s="243">
        <f>+'[1]Podklady QZ'!E653</f>
        <v>0</v>
      </c>
      <c r="F22" s="244">
        <f>+'[1]Podklady QZ'!F653</f>
        <v>0</v>
      </c>
      <c r="G22" s="74">
        <f>+'[1]Podklady QZ'!G653</f>
        <v>0</v>
      </c>
      <c r="H22" s="244">
        <f>+'[1]Podklady QZ'!H653</f>
        <v>0</v>
      </c>
      <c r="I22" s="74">
        <f>+'[1]Podklady QZ'!I653</f>
        <v>0</v>
      </c>
      <c r="J22" s="130"/>
      <c r="K22" s="340"/>
      <c r="L22" s="130"/>
      <c r="M22" s="339"/>
    </row>
    <row r="23" spans="1:13" x14ac:dyDescent="0.2">
      <c r="A23" s="58" t="s">
        <v>35</v>
      </c>
      <c r="B23" s="226">
        <f>+'[1]Podklady QZ'!B654</f>
        <v>2380.2959999999998</v>
      </c>
      <c r="C23" s="243">
        <f>+'[1]Podklady QZ'!C654</f>
        <v>0.27363312820681418</v>
      </c>
      <c r="D23" s="244">
        <f>+'[1]Podklady QZ'!D654</f>
        <v>539.70100000000002</v>
      </c>
      <c r="E23" s="243">
        <f>+'[1]Podklady QZ'!E654</f>
        <v>0.1023155460951819</v>
      </c>
      <c r="F23" s="244">
        <f>+'[1]Podklady QZ'!F654</f>
        <v>344.17099999999999</v>
      </c>
      <c r="G23" s="74">
        <f>+'[1]Podklady QZ'!G654</f>
        <v>6.2787878036036929E-2</v>
      </c>
      <c r="H23" s="244">
        <f>+'[1]Podklady QZ'!H654</f>
        <v>3264.1679999999997</v>
      </c>
      <c r="I23" s="74">
        <f>+'[1]Podklady QZ'!I654</f>
        <v>0.1677785622004177</v>
      </c>
      <c r="J23" s="130"/>
      <c r="K23" s="340"/>
      <c r="L23" s="130"/>
      <c r="M23" s="339"/>
    </row>
    <row r="24" spans="1:13" x14ac:dyDescent="0.2">
      <c r="A24" s="228" t="s">
        <v>34</v>
      </c>
      <c r="B24" s="229">
        <f>+'[1]Podklady QZ'!B655</f>
        <v>30274.694000000003</v>
      </c>
      <c r="C24" s="230">
        <f>+'[1]Podklady QZ'!C655</f>
        <v>3.6949610055189042E-2</v>
      </c>
      <c r="D24" s="231">
        <f>+'[1]Podklady QZ'!D655</f>
        <v>52280.35</v>
      </c>
      <c r="E24" s="230">
        <f>+'[1]Podklady QZ'!E655</f>
        <v>7.0243376491673087E-2</v>
      </c>
      <c r="F24" s="231">
        <f>+'[1]Podklady QZ'!F655</f>
        <v>50164.735000000001</v>
      </c>
      <c r="G24" s="230">
        <f>+'[1]Podklady QZ'!G655</f>
        <v>6.1049377448211969E-2</v>
      </c>
      <c r="H24" s="231">
        <f>+'[1]Podklady QZ'!H655</f>
        <v>132719.77899999998</v>
      </c>
      <c r="I24" s="230">
        <f>+'[1]Podklady QZ'!I655</f>
        <v>5.5639941134098897E-2</v>
      </c>
      <c r="J24" s="130"/>
      <c r="K24" s="340"/>
      <c r="L24" s="130"/>
      <c r="M24" s="176"/>
    </row>
    <row r="25" spans="1:13" ht="13.5" customHeight="1" x14ac:dyDescent="0.2">
      <c r="A25" s="342" t="s">
        <v>212</v>
      </c>
      <c r="B25" s="214">
        <f>+'[1]Podklady QZ'!B656</f>
        <v>245332.6</v>
      </c>
      <c r="C25" s="201">
        <f>+'[1]Podklady QZ'!C656</f>
        <v>0.11330867748847089</v>
      </c>
      <c r="D25" s="64">
        <f>+'[1]Podklady QZ'!D656</f>
        <v>296436.69100000005</v>
      </c>
      <c r="E25" s="201">
        <f>+'[1]Podklady QZ'!E656</f>
        <v>0.13601916805494696</v>
      </c>
      <c r="F25" s="64">
        <f>+'[1]Podklady QZ'!F656</f>
        <v>292196.11600000004</v>
      </c>
      <c r="G25" s="201">
        <f>+'[1]Podklady QZ'!G656</f>
        <v>0.11389291182251077</v>
      </c>
      <c r="H25" s="64">
        <f>+'[1]Podklady QZ'!H656</f>
        <v>833965.40700000012</v>
      </c>
      <c r="I25" s="201">
        <f>+'[1]Podklady QZ'!I656</f>
        <v>0.12068826562537628</v>
      </c>
      <c r="J25" s="130"/>
      <c r="K25" s="130"/>
      <c r="L25" s="130"/>
      <c r="M25" s="130"/>
    </row>
    <row r="26" spans="1:13" ht="12.75" customHeight="1" x14ac:dyDescent="0.2">
      <c r="A26" s="58" t="s">
        <v>29</v>
      </c>
      <c r="B26" s="226">
        <f>+'[1]Podklady QZ'!B657</f>
        <v>193054.93700000001</v>
      </c>
      <c r="C26" s="74">
        <f>+'[1]Podklady QZ'!C657</f>
        <v>0.17183503979262629</v>
      </c>
      <c r="D26" s="34">
        <f>+'[1]Podklady QZ'!D657</f>
        <v>225937.63099999999</v>
      </c>
      <c r="E26" s="74">
        <f>+'[1]Podklady QZ'!E657</f>
        <v>0.19805892816665288</v>
      </c>
      <c r="F26" s="34">
        <f>+'[1]Podklady QZ'!F657</f>
        <v>223232.16500000001</v>
      </c>
      <c r="G26" s="74">
        <f>+'[1]Podklady QZ'!G657</f>
        <v>0.20345369055896811</v>
      </c>
      <c r="H26" s="34">
        <f>+'[1]Podklady QZ'!H657</f>
        <v>642224.73300000001</v>
      </c>
      <c r="I26" s="74">
        <f>+'[1]Podklady QZ'!I657</f>
        <v>0.19105511281467957</v>
      </c>
      <c r="J26" s="130"/>
      <c r="K26" s="130"/>
      <c r="L26" s="130"/>
      <c r="M26" s="130"/>
    </row>
    <row r="27" spans="1:13" ht="12.75" customHeight="1" x14ac:dyDescent="0.2">
      <c r="A27" s="58" t="s">
        <v>0</v>
      </c>
      <c r="B27" s="226">
        <f>+'[1]Podklady QZ'!B658</f>
        <v>16361.89</v>
      </c>
      <c r="C27" s="243">
        <f>+'[1]Podklady QZ'!C658</f>
        <v>0.25126653034523688</v>
      </c>
      <c r="D27" s="244">
        <f>+'[1]Podklady QZ'!D658</f>
        <v>39043.630000000005</v>
      </c>
      <c r="E27" s="243">
        <f>+'[1]Podklady QZ'!E658</f>
        <v>0.35406029087973523</v>
      </c>
      <c r="F27" s="244">
        <f>+'[1]Podklady QZ'!F658</f>
        <v>25346.379999999997</v>
      </c>
      <c r="G27" s="74">
        <f>+'[1]Podklady QZ'!G658</f>
        <v>0.30798689569793619</v>
      </c>
      <c r="H27" s="244">
        <f>+'[1]Podklady QZ'!H658</f>
        <v>80751.899999999994</v>
      </c>
      <c r="I27" s="74">
        <f>+'[1]Podklady QZ'!I658</f>
        <v>0.31337012979171036</v>
      </c>
      <c r="J27" s="130"/>
      <c r="K27" s="130"/>
      <c r="L27" s="130"/>
      <c r="M27" s="130"/>
    </row>
    <row r="28" spans="1:13" ht="12.75" customHeight="1" x14ac:dyDescent="0.2">
      <c r="A28" s="58" t="s">
        <v>1</v>
      </c>
      <c r="B28" s="226">
        <f>+'[1]Podklady QZ'!B659</f>
        <v>2361.46</v>
      </c>
      <c r="C28" s="243">
        <f>+'[1]Podklady QZ'!C659</f>
        <v>0.37155140878034199</v>
      </c>
      <c r="D28" s="244">
        <f>+'[1]Podklady QZ'!D659</f>
        <v>695</v>
      </c>
      <c r="E28" s="243">
        <f>+'[1]Podklady QZ'!E659</f>
        <v>8.9698970255821464E-2</v>
      </c>
      <c r="F28" s="244">
        <f>+'[1]Podklady QZ'!F659</f>
        <v>1496.56</v>
      </c>
      <c r="G28" s="74">
        <f>+'[1]Podklady QZ'!G659</f>
        <v>0.15071131074006411</v>
      </c>
      <c r="H28" s="244">
        <f>+'[1]Podklady QZ'!H659</f>
        <v>4553.0200000000004</v>
      </c>
      <c r="I28" s="74">
        <f>+'[1]Podklady QZ'!I659</f>
        <v>0.18944243960513765</v>
      </c>
      <c r="J28" s="130"/>
      <c r="K28" s="130"/>
      <c r="L28" s="130"/>
      <c r="M28" s="130"/>
    </row>
    <row r="29" spans="1:13" ht="12.75" customHeight="1" x14ac:dyDescent="0.2">
      <c r="A29" s="58" t="s">
        <v>2</v>
      </c>
      <c r="B29" s="226">
        <f>+'[1]Podklady QZ'!B660</f>
        <v>9.51</v>
      </c>
      <c r="C29" s="243">
        <f>+'[1]Podklady QZ'!C660</f>
        <v>1.169622721034404E-3</v>
      </c>
      <c r="D29" s="244">
        <f>+'[1]Podklady QZ'!D660</f>
        <v>1.9490000000000001</v>
      </c>
      <c r="E29" s="243">
        <f>+'[1]Podklady QZ'!E660</f>
        <v>1.0450501886827663E-4</v>
      </c>
      <c r="F29" s="244">
        <f>+'[1]Podklady QZ'!F660</f>
        <v>3.1680000000000001</v>
      </c>
      <c r="G29" s="74">
        <f>+'[1]Podklady QZ'!G660</f>
        <v>2.6414409060142308E-4</v>
      </c>
      <c r="H29" s="244">
        <f>+'[1]Podklady QZ'!H660</f>
        <v>14.626999999999999</v>
      </c>
      <c r="I29" s="74">
        <f>+'[1]Podklady QZ'!I660</f>
        <v>3.772363218821593E-4</v>
      </c>
      <c r="J29" s="130"/>
      <c r="K29" s="130"/>
      <c r="L29" s="130"/>
    </row>
    <row r="30" spans="1:13" x14ac:dyDescent="0.2">
      <c r="A30" s="58" t="s">
        <v>6</v>
      </c>
      <c r="B30" s="226">
        <f>+'[1]Podklady QZ'!B661</f>
        <v>1571.6</v>
      </c>
      <c r="C30" s="243">
        <f>+'[1]Podklady QZ'!C661</f>
        <v>0.18552562504817863</v>
      </c>
      <c r="D30" s="244">
        <f>+'[1]Podklady QZ'!D661</f>
        <v>1566.5</v>
      </c>
      <c r="E30" s="243">
        <f>+'[1]Podklady QZ'!E661</f>
        <v>0.18808118767897128</v>
      </c>
      <c r="F30" s="244">
        <f>+'[1]Podklady QZ'!F661</f>
        <v>1498.5</v>
      </c>
      <c r="G30" s="74">
        <f>+'[1]Podklady QZ'!G661</f>
        <v>0.13769205330782072</v>
      </c>
      <c r="H30" s="244">
        <f>+'[1]Podklady QZ'!H661</f>
        <v>4636.6000000000004</v>
      </c>
      <c r="I30" s="74">
        <f>+'[1]Podklady QZ'!I661</f>
        <v>0.16748968984388848</v>
      </c>
      <c r="J30" s="130"/>
      <c r="K30" s="130"/>
      <c r="L30" s="130"/>
    </row>
    <row r="31" spans="1:13" x14ac:dyDescent="0.2">
      <c r="A31" s="58" t="s">
        <v>28</v>
      </c>
      <c r="B31" s="226">
        <f>+'[1]Podklady QZ'!B662</f>
        <v>22991.012000000002</v>
      </c>
      <c r="C31" s="243">
        <f>+'[1]Podklady QZ'!C662</f>
        <v>3.7084860020969564E-2</v>
      </c>
      <c r="D31" s="244">
        <f>+'[1]Podklady QZ'!D662</f>
        <v>20656.937999999995</v>
      </c>
      <c r="E31" s="243">
        <f>+'[1]Podklady QZ'!E662</f>
        <v>3.5961344278253614E-2</v>
      </c>
      <c r="F31" s="244">
        <f>+'[1]Podklady QZ'!F662</f>
        <v>29379.692999999999</v>
      </c>
      <c r="G31" s="74">
        <f>+'[1]Podklady QZ'!G662</f>
        <v>3.4148707092205341E-2</v>
      </c>
      <c r="H31" s="244">
        <f>+'[1]Podklady QZ'!H662</f>
        <v>73027.642999999996</v>
      </c>
      <c r="I31" s="74">
        <f>+'[1]Podklady QZ'!I662</f>
        <v>3.5541354195960405E-2</v>
      </c>
      <c r="J31" s="130"/>
      <c r="K31" s="130"/>
      <c r="L31" s="130"/>
    </row>
    <row r="32" spans="1:13" x14ac:dyDescent="0.2">
      <c r="A32" s="58" t="s">
        <v>5</v>
      </c>
      <c r="B32" s="226">
        <f>+'[1]Podklady QZ'!B663</f>
        <v>8213.4910000000018</v>
      </c>
      <c r="C32" s="243">
        <f>+'[1]Podklady QZ'!C663</f>
        <v>2.6463938530777949E-2</v>
      </c>
      <c r="D32" s="244">
        <f>+'[1]Podklady QZ'!D663</f>
        <v>7722.7430000000004</v>
      </c>
      <c r="E32" s="243">
        <f>+'[1]Podklady QZ'!E663</f>
        <v>2.6007995763145383E-2</v>
      </c>
      <c r="F32" s="244">
        <f>+'[1]Podklady QZ'!F663</f>
        <v>10438.348</v>
      </c>
      <c r="G32" s="74">
        <f>+'[1]Podklady QZ'!G663</f>
        <v>2.3159841022554667E-2</v>
      </c>
      <c r="H32" s="244">
        <f>+'[1]Podklady QZ'!H663</f>
        <v>26374.582000000002</v>
      </c>
      <c r="I32" s="74">
        <f>+'[1]Podklady QZ'!I663</f>
        <v>2.4928442398191367E-2</v>
      </c>
      <c r="J32" s="130"/>
      <c r="K32" s="130"/>
      <c r="L32" s="130"/>
    </row>
    <row r="33" spans="1:12" ht="12.75" thickBot="1" x14ac:dyDescent="0.25">
      <c r="A33" s="59" t="s">
        <v>3</v>
      </c>
      <c r="B33" s="227">
        <f>+'[1]Podklady QZ'!B664</f>
        <v>768.7</v>
      </c>
      <c r="C33" s="75">
        <f>+'[1]Podklady QZ'!C664</f>
        <v>3.3015428302489873E-2</v>
      </c>
      <c r="D33" s="44">
        <f>+'[1]Podklady QZ'!D664</f>
        <v>812.3</v>
      </c>
      <c r="E33" s="75">
        <f>+'[1]Podklady QZ'!E664</f>
        <v>3.6497872133166964E-2</v>
      </c>
      <c r="F33" s="44">
        <f>+'[1]Podklady QZ'!F664</f>
        <v>801.30200000000002</v>
      </c>
      <c r="G33" s="75">
        <f>+'[1]Podklady QZ'!G664</f>
        <v>1.9005243422809952E-2</v>
      </c>
      <c r="H33" s="44">
        <f>+'[1]Podklady QZ'!H664</f>
        <v>2382.3020000000001</v>
      </c>
      <c r="I33" s="75">
        <f>+'[1]Podklady QZ'!I664</f>
        <v>2.7163816271822662E-2</v>
      </c>
      <c r="J33" s="130"/>
      <c r="K33" s="130"/>
      <c r="L33" s="130"/>
    </row>
    <row r="34" spans="1:12" ht="15" customHeight="1" x14ac:dyDescent="0.2">
      <c r="A34" s="343" t="s">
        <v>268</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QZ'!L633</f>
        <v>0.24505163404929819</v>
      </c>
    </row>
    <row r="37" spans="1:12" x14ac:dyDescent="0.2">
      <c r="B37" s="130"/>
      <c r="C37" s="130"/>
      <c r="D37" s="130"/>
      <c r="E37" s="130"/>
      <c r="F37" s="130"/>
      <c r="G37" s="187" t="s">
        <v>190</v>
      </c>
      <c r="H37" s="232">
        <f>+'[1]Podklady QZ'!L634</f>
        <v>0.19952587402217004</v>
      </c>
    </row>
    <row r="38" spans="1:12" x14ac:dyDescent="0.2">
      <c r="B38" s="130"/>
      <c r="C38" s="130"/>
      <c r="D38" s="130"/>
      <c r="E38" s="130"/>
      <c r="F38" s="130"/>
      <c r="G38" s="187" t="s">
        <v>191</v>
      </c>
      <c r="H38" s="232">
        <f>+'[1]Podklady QZ'!L635</f>
        <v>0.17295254195253562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{D614D376-65AE-4FB3-9FC3-64065A01CC2A}</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{D110F2C6-5147-4394-BD26-BB084F0286C8}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D614D376-65AE-4FB3-9FC3-64065A01CC2A}">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D110F2C6-5147-4394-BD26-BB084F0286C8}">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F1" sqref="F1"/>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219</v>
      </c>
      <c r="I1" s="113" t="str">
        <f>Obsah!$A$1</f>
        <v>III. čtvrtletí 2018</v>
      </c>
    </row>
    <row r="2" spans="1:15" ht="18.75" x14ac:dyDescent="0.3">
      <c r="A2" s="167"/>
      <c r="B2" s="181" t="str">
        <f>+B4</f>
        <v>Červenec</v>
      </c>
      <c r="C2" s="181" t="str">
        <f>+D4</f>
        <v>Srpen</v>
      </c>
      <c r="D2" s="181" t="str">
        <f>+F4</f>
        <v>Září</v>
      </c>
      <c r="I2" s="335"/>
    </row>
    <row r="3" spans="1:15" ht="7.5" customHeight="1" x14ac:dyDescent="0.2"/>
    <row r="4" spans="1:15" x14ac:dyDescent="0.2">
      <c r="A4" s="26"/>
      <c r="B4" s="417" t="str">
        <f>'[1]Podklady QZ'!B250:C250</f>
        <v>Červenec</v>
      </c>
      <c r="C4" s="419"/>
      <c r="D4" s="417" t="str">
        <f>'[1]Podklady QZ'!D250:E250</f>
        <v>Srpen</v>
      </c>
      <c r="E4" s="419"/>
      <c r="F4" s="417" t="str">
        <f>'[1]Podklady QZ'!F250:G250</f>
        <v>Září</v>
      </c>
      <c r="G4" s="418"/>
      <c r="H4" s="417" t="s">
        <v>7</v>
      </c>
      <c r="I4" s="418"/>
      <c r="M4" s="39"/>
      <c r="N4" s="91"/>
    </row>
    <row r="5" spans="1:15" x14ac:dyDescent="0.2">
      <c r="A5" s="24"/>
      <c r="B5" s="61" t="s">
        <v>53</v>
      </c>
      <c r="C5" s="61" t="s">
        <v>52</v>
      </c>
      <c r="D5" s="61" t="s">
        <v>53</v>
      </c>
      <c r="E5" s="61" t="s">
        <v>52</v>
      </c>
      <c r="F5" s="61" t="s">
        <v>53</v>
      </c>
      <c r="G5" s="346" t="s">
        <v>52</v>
      </c>
      <c r="H5" s="61" t="s">
        <v>53</v>
      </c>
      <c r="I5" s="346" t="s">
        <v>52</v>
      </c>
      <c r="J5" s="336"/>
      <c r="K5" s="336"/>
      <c r="L5" s="336"/>
      <c r="M5" s="336"/>
      <c r="N5" s="91"/>
    </row>
    <row r="6" spans="1:15" ht="13.5" x14ac:dyDescent="0.2">
      <c r="A6" s="341" t="s">
        <v>107</v>
      </c>
      <c r="B6" s="225">
        <f>+'[1]Podklady QZ'!B707</f>
        <v>1785.7909999999997</v>
      </c>
      <c r="C6" s="202">
        <f>+'[1]Podklady QZ'!C707</f>
        <v>2.9806336201727783E-2</v>
      </c>
      <c r="D6" s="203">
        <f>+'[1]Podklady QZ'!D707</f>
        <v>1795.2359999999996</v>
      </c>
      <c r="E6" s="202">
        <f>+'[1]Podklady QZ'!E707</f>
        <v>2.996009464509844E-2</v>
      </c>
      <c r="F6" s="203">
        <f>+'[1]Podklady QZ'!F707</f>
        <v>1784.5169999999998</v>
      </c>
      <c r="G6" s="202">
        <f>+'[1]Podklady QZ'!G707</f>
        <v>2.9825663429377598E-2</v>
      </c>
      <c r="H6" s="203">
        <f>+'[1]Podklady QZ'!H707</f>
        <v>1784.5169999999998</v>
      </c>
      <c r="I6" s="202">
        <f>+'[1]Podklady QZ'!I707</f>
        <v>2.9825663429377598E-2</v>
      </c>
      <c r="J6" s="337"/>
      <c r="K6" s="338"/>
      <c r="L6" s="337"/>
      <c r="M6" s="338"/>
      <c r="N6" s="2"/>
    </row>
    <row r="7" spans="1:15" x14ac:dyDescent="0.2">
      <c r="A7" s="342" t="s">
        <v>106</v>
      </c>
      <c r="B7" s="225">
        <f>+'[1]Podklady QZ'!B708</f>
        <v>363669.91399999999</v>
      </c>
      <c r="C7" s="202">
        <f>+'[1]Podklady QZ'!C708</f>
        <v>4.6143374261289449E-2</v>
      </c>
      <c r="D7" s="203">
        <f>+'[1]Podklady QZ'!D708</f>
        <v>325826.85400000005</v>
      </c>
      <c r="E7" s="202">
        <f>+'[1]Podklady QZ'!E708</f>
        <v>4.223057631458161E-2</v>
      </c>
      <c r="F7" s="203">
        <f>+'[1]Podklady QZ'!F708</f>
        <v>431183.81400000001</v>
      </c>
      <c r="G7" s="202">
        <f>+'[1]Podklady QZ'!G708</f>
        <v>4.9871575100862812E-2</v>
      </c>
      <c r="H7" s="203">
        <f>+'[1]Podklady QZ'!H708</f>
        <v>1120680.5819999999</v>
      </c>
      <c r="I7" s="202">
        <f>+'[1]Podklady QZ'!I708</f>
        <v>4.6227717033528695E-2</v>
      </c>
      <c r="J7" s="337"/>
      <c r="K7" s="337"/>
      <c r="L7" s="337"/>
      <c r="M7" s="338"/>
      <c r="N7" s="2"/>
    </row>
    <row r="8" spans="1:15" x14ac:dyDescent="0.2">
      <c r="A8" s="342" t="s">
        <v>194</v>
      </c>
      <c r="B8" s="214">
        <f>+'[1]Podklady QZ'!B709</f>
        <v>142570.978</v>
      </c>
      <c r="C8" s="201">
        <f>+'[1]Podklady QZ'!C709</f>
        <v>4.7601118236877626E-2</v>
      </c>
      <c r="D8" s="64">
        <f>+'[1]Podklady QZ'!D709</f>
        <v>135219.052</v>
      </c>
      <c r="E8" s="201">
        <f>+'[1]Podklady QZ'!E709</f>
        <v>4.5956045073273874E-2</v>
      </c>
      <c r="F8" s="64">
        <f>+'[1]Podklady QZ'!F709</f>
        <v>177717.973</v>
      </c>
      <c r="G8" s="201">
        <f>+'[1]Podklady QZ'!G709</f>
        <v>4.9066977315766563E-2</v>
      </c>
      <c r="H8" s="64">
        <f>+'[1]Podklady QZ'!H709</f>
        <v>455508.00300000003</v>
      </c>
      <c r="I8" s="201">
        <f>+'[1]Podklady QZ'!I709</f>
        <v>4.7650166416662795E-2</v>
      </c>
      <c r="J8" s="130"/>
      <c r="K8" s="130"/>
      <c r="L8" s="130"/>
      <c r="M8" s="339"/>
      <c r="N8" s="176"/>
      <c r="O8" s="176"/>
    </row>
    <row r="9" spans="1:15" x14ac:dyDescent="0.2">
      <c r="A9" s="58" t="s">
        <v>44</v>
      </c>
      <c r="B9" s="226">
        <f>+'[1]Podklady QZ'!B710</f>
        <v>1503.77</v>
      </c>
      <c r="C9" s="74">
        <f>+'[1]Podklady QZ'!C710</f>
        <v>6.5628751276983217E-3</v>
      </c>
      <c r="D9" s="34">
        <f>+'[1]Podklady QZ'!D710</f>
        <v>2291.23</v>
      </c>
      <c r="E9" s="74">
        <f>+'[1]Podklady QZ'!E710</f>
        <v>1.0788170487117046E-2</v>
      </c>
      <c r="F9" s="34">
        <f>+'[1]Podklady QZ'!F710</f>
        <v>2532.5100000000002</v>
      </c>
      <c r="G9" s="74">
        <f>+'[1]Podklady QZ'!G710</f>
        <v>8.1446419143448388E-3</v>
      </c>
      <c r="H9" s="34">
        <f>+'[1]Podklady QZ'!H710</f>
        <v>6327.51</v>
      </c>
      <c r="I9" s="74">
        <f>+'[1]Podklady QZ'!I710</f>
        <v>8.4091181733655582E-3</v>
      </c>
      <c r="J9" s="130"/>
      <c r="K9" s="340"/>
      <c r="L9" s="130"/>
      <c r="M9" s="339"/>
    </row>
    <row r="10" spans="1:15" x14ac:dyDescent="0.2">
      <c r="A10" s="58" t="s">
        <v>43</v>
      </c>
      <c r="B10" s="226">
        <f>+'[1]Podklady QZ'!B711</f>
        <v>392.84000000000003</v>
      </c>
      <c r="C10" s="243">
        <f>+'[1]Podklady QZ'!C711</f>
        <v>1.5092076302654909E-2</v>
      </c>
      <c r="D10" s="244">
        <f>+'[1]Podklady QZ'!D711</f>
        <v>390.09</v>
      </c>
      <c r="E10" s="243">
        <f>+'[1]Podklady QZ'!E711</f>
        <v>1.7003068127779526E-2</v>
      </c>
      <c r="F10" s="244">
        <f>+'[1]Podklady QZ'!F711</f>
        <v>410.92</v>
      </c>
      <c r="G10" s="74">
        <f>+'[1]Podklady QZ'!G711</f>
        <v>1.3276682021074685E-2</v>
      </c>
      <c r="H10" s="244">
        <f>+'[1]Podklady QZ'!H711</f>
        <v>1193.8500000000001</v>
      </c>
      <c r="I10" s="74">
        <f>+'[1]Podklady QZ'!I711</f>
        <v>1.493761691577105E-2</v>
      </c>
      <c r="J10" s="130"/>
      <c r="K10" s="340"/>
      <c r="L10" s="130"/>
      <c r="M10" s="339"/>
    </row>
    <row r="11" spans="1:15" x14ac:dyDescent="0.2">
      <c r="A11" s="58" t="s">
        <v>42</v>
      </c>
      <c r="B11" s="226">
        <f>+'[1]Podklady QZ'!B712</f>
        <v>18009.689999999999</v>
      </c>
      <c r="C11" s="243">
        <f>+'[1]Podklady QZ'!C712</f>
        <v>7.8300361958674694E-2</v>
      </c>
      <c r="D11" s="244">
        <f>+'[1]Podklady QZ'!D712</f>
        <v>15553.98</v>
      </c>
      <c r="E11" s="243">
        <f>+'[1]Podklady QZ'!E712</f>
        <v>7.007985211573256E-2</v>
      </c>
      <c r="F11" s="244">
        <f>+'[1]Podklady QZ'!F712</f>
        <v>20325.25</v>
      </c>
      <c r="G11" s="74">
        <f>+'[1]Podklady QZ'!G712</f>
        <v>6.4666886337298043E-2</v>
      </c>
      <c r="H11" s="244">
        <f>+'[1]Podklady QZ'!H712</f>
        <v>53888.92</v>
      </c>
      <c r="I11" s="74">
        <f>+'[1]Podklady QZ'!I712</f>
        <v>7.0327089417646232E-2</v>
      </c>
      <c r="J11" s="130"/>
      <c r="K11" s="340"/>
      <c r="L11" s="130"/>
      <c r="M11" s="339"/>
    </row>
    <row r="12" spans="1:15" x14ac:dyDescent="0.2">
      <c r="A12" s="58" t="s">
        <v>70</v>
      </c>
      <c r="B12" s="226">
        <f>+'[1]Podklady QZ'!B713</f>
        <v>93.4</v>
      </c>
      <c r="C12" s="243">
        <f>+'[1]Podklady QZ'!C713</f>
        <v>0.10887760478595176</v>
      </c>
      <c r="D12" s="244">
        <f>+'[1]Podklady QZ'!D713</f>
        <v>81.5</v>
      </c>
      <c r="E12" s="243">
        <f>+'[1]Podklady QZ'!E713</f>
        <v>4.0211031440092714E-2</v>
      </c>
      <c r="F12" s="244">
        <f>+'[1]Podklady QZ'!F713</f>
        <v>82.7</v>
      </c>
      <c r="G12" s="74">
        <f>+'[1]Podklady QZ'!G713</f>
        <v>8.2074021438488645E-2</v>
      </c>
      <c r="H12" s="244">
        <f>+'[1]Podklady QZ'!H713</f>
        <v>257.60000000000002</v>
      </c>
      <c r="I12" s="74">
        <f>+'[1]Podklady QZ'!I713</f>
        <v>6.6182323050922892E-2</v>
      </c>
      <c r="J12" s="130"/>
      <c r="K12" s="340"/>
      <c r="L12" s="130"/>
      <c r="M12" s="339"/>
    </row>
    <row r="13" spans="1:15" x14ac:dyDescent="0.2">
      <c r="A13" s="58" t="s">
        <v>71</v>
      </c>
      <c r="B13" s="226">
        <f>+'[1]Podklady QZ'!B714</f>
        <v>0</v>
      </c>
      <c r="C13" s="243">
        <f>+'[1]Podklady QZ'!C714</f>
        <v>0</v>
      </c>
      <c r="D13" s="244">
        <f>+'[1]Podklady QZ'!D714</f>
        <v>0</v>
      </c>
      <c r="E13" s="243">
        <f>+'[1]Podklady QZ'!E714</f>
        <v>0</v>
      </c>
      <c r="F13" s="244">
        <f>+'[1]Podklady QZ'!F714</f>
        <v>0</v>
      </c>
      <c r="G13" s="74">
        <f>+'[1]Podklady QZ'!G714</f>
        <v>0</v>
      </c>
      <c r="H13" s="244">
        <f>+'[1]Podklady QZ'!H714</f>
        <v>0</v>
      </c>
      <c r="I13" s="74">
        <f>+'[1]Podklady QZ'!I714</f>
        <v>0</v>
      </c>
      <c r="J13" s="130"/>
      <c r="K13" s="340"/>
      <c r="L13" s="130"/>
      <c r="M13" s="339"/>
    </row>
    <row r="14" spans="1:15" x14ac:dyDescent="0.2">
      <c r="A14" s="58" t="s">
        <v>72</v>
      </c>
      <c r="B14" s="226">
        <f>+'[1]Podklady QZ'!B715</f>
        <v>0</v>
      </c>
      <c r="C14" s="243">
        <f>+'[1]Podklady QZ'!C715</f>
        <v>0</v>
      </c>
      <c r="D14" s="244">
        <f>+'[1]Podklady QZ'!D715</f>
        <v>0</v>
      </c>
      <c r="E14" s="243">
        <f>+'[1]Podklady QZ'!E715</f>
        <v>0</v>
      </c>
      <c r="F14" s="244">
        <f>+'[1]Podklady QZ'!F715</f>
        <v>0</v>
      </c>
      <c r="G14" s="74">
        <f>+'[1]Podklady QZ'!G715</f>
        <v>0</v>
      </c>
      <c r="H14" s="244">
        <f>+'[1]Podklady QZ'!H715</f>
        <v>0</v>
      </c>
      <c r="I14" s="74">
        <f>+'[1]Podklady QZ'!I715</f>
        <v>0</v>
      </c>
      <c r="J14" s="130"/>
      <c r="K14" s="340"/>
      <c r="L14" s="130"/>
      <c r="M14" s="339"/>
    </row>
    <row r="15" spans="1:15" x14ac:dyDescent="0.2">
      <c r="A15" s="58" t="s">
        <v>41</v>
      </c>
      <c r="B15" s="226">
        <f>+'[1]Podklady QZ'!B716</f>
        <v>89457.657999999996</v>
      </c>
      <c r="C15" s="243">
        <f>+'[1]Podklady QZ'!C716</f>
        <v>8.0415646909910279E-2</v>
      </c>
      <c r="D15" s="244">
        <f>+'[1]Podklady QZ'!D716</f>
        <v>85997.677999999985</v>
      </c>
      <c r="E15" s="243">
        <f>+'[1]Podklady QZ'!E716</f>
        <v>7.4360722608142152E-2</v>
      </c>
      <c r="F15" s="244">
        <f>+'[1]Podklady QZ'!F716</f>
        <v>112825.19099999999</v>
      </c>
      <c r="G15" s="74">
        <f>+'[1]Podklady QZ'!G716</f>
        <v>6.822423681063261E-2</v>
      </c>
      <c r="H15" s="244">
        <f>+'[1]Podklady QZ'!H716</f>
        <v>288280.527</v>
      </c>
      <c r="I15" s="74">
        <f>+'[1]Podklady QZ'!I716</f>
        <v>7.3490803434442892E-2</v>
      </c>
      <c r="J15" s="130"/>
      <c r="K15" s="340"/>
      <c r="L15" s="130"/>
      <c r="M15" s="339"/>
    </row>
    <row r="16" spans="1:15" x14ac:dyDescent="0.2">
      <c r="A16" s="58" t="s">
        <v>84</v>
      </c>
      <c r="B16" s="226">
        <f>+'[1]Podklady QZ'!B717</f>
        <v>0</v>
      </c>
      <c r="C16" s="243">
        <f>+'[1]Podklady QZ'!C717</f>
        <v>0</v>
      </c>
      <c r="D16" s="244">
        <f>+'[1]Podklady QZ'!D717</f>
        <v>0</v>
      </c>
      <c r="E16" s="243">
        <f>+'[1]Podklady QZ'!E717</f>
        <v>0</v>
      </c>
      <c r="F16" s="244">
        <f>+'[1]Podklady QZ'!F717</f>
        <v>0</v>
      </c>
      <c r="G16" s="74">
        <f>+'[1]Podklady QZ'!G717</f>
        <v>0</v>
      </c>
      <c r="H16" s="244">
        <f>+'[1]Podklady QZ'!H717</f>
        <v>0</v>
      </c>
      <c r="I16" s="74">
        <f>+'[1]Podklady QZ'!I717</f>
        <v>0</v>
      </c>
      <c r="J16" s="130"/>
      <c r="K16" s="340"/>
      <c r="L16" s="130"/>
      <c r="M16" s="339"/>
    </row>
    <row r="17" spans="1:13" x14ac:dyDescent="0.2">
      <c r="A17" s="58" t="s">
        <v>40</v>
      </c>
      <c r="B17" s="226">
        <f>+'[1]Podklady QZ'!B718</f>
        <v>0</v>
      </c>
      <c r="C17" s="243">
        <f>+'[1]Podklady QZ'!C718</f>
        <v>0</v>
      </c>
      <c r="D17" s="244">
        <f>+'[1]Podklady QZ'!D718</f>
        <v>0</v>
      </c>
      <c r="E17" s="243">
        <f>+'[1]Podklady QZ'!E718</f>
        <v>0</v>
      </c>
      <c r="F17" s="244">
        <f>+'[1]Podklady QZ'!F718</f>
        <v>0</v>
      </c>
      <c r="G17" s="74">
        <f>+'[1]Podklady QZ'!G718</f>
        <v>0</v>
      </c>
      <c r="H17" s="244">
        <f>+'[1]Podklady QZ'!H718</f>
        <v>0</v>
      </c>
      <c r="I17" s="74">
        <f>+'[1]Podklady QZ'!I718</f>
        <v>0</v>
      </c>
      <c r="J17" s="130"/>
      <c r="K17" s="340"/>
      <c r="L17" s="130"/>
      <c r="M17" s="339"/>
    </row>
    <row r="18" spans="1:13" x14ac:dyDescent="0.2">
      <c r="A18" s="58" t="s">
        <v>39</v>
      </c>
      <c r="B18" s="226">
        <f>+'[1]Podklady QZ'!B719</f>
        <v>1050</v>
      </c>
      <c r="C18" s="243">
        <f>+'[1]Podklady QZ'!C719</f>
        <v>1.9865933329927747E-2</v>
      </c>
      <c r="D18" s="244">
        <f>+'[1]Podklady QZ'!D719</f>
        <v>547</v>
      </c>
      <c r="E18" s="243">
        <f>+'[1]Podklady QZ'!E719</f>
        <v>1.0910217506455227E-2</v>
      </c>
      <c r="F18" s="244">
        <f>+'[1]Podklady QZ'!F719</f>
        <v>1108</v>
      </c>
      <c r="G18" s="74">
        <f>+'[1]Podklady QZ'!G719</f>
        <v>2.0559399361229854E-2</v>
      </c>
      <c r="H18" s="244">
        <f>+'[1]Podklady QZ'!H719</f>
        <v>2705</v>
      </c>
      <c r="I18" s="74">
        <f>+'[1]Podklady QZ'!I719</f>
        <v>1.7242103107215651E-2</v>
      </c>
      <c r="J18" s="130"/>
      <c r="K18" s="340"/>
      <c r="L18" s="130"/>
      <c r="M18" s="339"/>
    </row>
    <row r="19" spans="1:13" x14ac:dyDescent="0.2">
      <c r="A19" s="58" t="s">
        <v>38</v>
      </c>
      <c r="B19" s="226">
        <f>+'[1]Podklady QZ'!B720</f>
        <v>1053</v>
      </c>
      <c r="C19" s="243">
        <f>+'[1]Podklady QZ'!C720</f>
        <v>0.10929526661194638</v>
      </c>
      <c r="D19" s="244">
        <f>+'[1]Podklady QZ'!D720</f>
        <v>501</v>
      </c>
      <c r="E19" s="243">
        <f>+'[1]Podklady QZ'!E720</f>
        <v>0.27964720913759811</v>
      </c>
      <c r="F19" s="244">
        <f>+'[1]Podklady QZ'!F720</f>
        <v>1846</v>
      </c>
      <c r="G19" s="74">
        <f>+'[1]Podklady QZ'!G720</f>
        <v>0.57225404855789497</v>
      </c>
      <c r="H19" s="244">
        <f>+'[1]Podklady QZ'!H720</f>
        <v>3400</v>
      </c>
      <c r="I19" s="74">
        <f>+'[1]Podklady QZ'!I720</f>
        <v>0.23205284525794892</v>
      </c>
      <c r="J19" s="130"/>
      <c r="K19" s="340"/>
      <c r="L19" s="130"/>
      <c r="M19" s="339"/>
    </row>
    <row r="20" spans="1:13" x14ac:dyDescent="0.2">
      <c r="A20" s="58" t="s">
        <v>37</v>
      </c>
      <c r="B20" s="226">
        <f>+'[1]Podklady QZ'!B721</f>
        <v>2163.8000000000002</v>
      </c>
      <c r="C20" s="243">
        <f>+'[1]Podklady QZ'!C721</f>
        <v>1.0107153672223019E-2</v>
      </c>
      <c r="D20" s="244">
        <f>+'[1]Podklady QZ'!D721</f>
        <v>1992.6</v>
      </c>
      <c r="E20" s="243">
        <f>+'[1]Podklady QZ'!E721</f>
        <v>9.7306086893241706E-3</v>
      </c>
      <c r="F20" s="244">
        <f>+'[1]Podklady QZ'!F721</f>
        <v>2057.8000000000002</v>
      </c>
      <c r="G20" s="74">
        <f>+'[1]Podklady QZ'!G721</f>
        <v>1.1064643039630045E-2</v>
      </c>
      <c r="H20" s="244">
        <f>+'[1]Podklady QZ'!H721</f>
        <v>6214.2</v>
      </c>
      <c r="I20" s="74">
        <f>+'[1]Podklady QZ'!I721</f>
        <v>1.0274083318798139E-2</v>
      </c>
      <c r="J20" s="130"/>
      <c r="K20" s="340"/>
      <c r="L20" s="130"/>
      <c r="M20" s="339"/>
    </row>
    <row r="21" spans="1:13" x14ac:dyDescent="0.2">
      <c r="A21" s="58" t="s">
        <v>36</v>
      </c>
      <c r="B21" s="226">
        <f>+'[1]Podklady QZ'!B722</f>
        <v>4236</v>
      </c>
      <c r="C21" s="243">
        <f>+'[1]Podklady QZ'!C722</f>
        <v>1.4856917728643134E-2</v>
      </c>
      <c r="D21" s="244">
        <f>+'[1]Podklady QZ'!D722</f>
        <v>3197</v>
      </c>
      <c r="E21" s="243">
        <f>+'[1]Podklady QZ'!E722</f>
        <v>1.0199418962997094E-2</v>
      </c>
      <c r="F21" s="244">
        <f>+'[1]Podklady QZ'!F722</f>
        <v>5205</v>
      </c>
      <c r="G21" s="74">
        <f>+'[1]Podklady QZ'!G722</f>
        <v>2.2448127100786738E-2</v>
      </c>
      <c r="H21" s="244">
        <f>+'[1]Podklady QZ'!H722</f>
        <v>12638</v>
      </c>
      <c r="I21" s="74">
        <f>+'[1]Podklady QZ'!I722</f>
        <v>1.5218496529372978E-2</v>
      </c>
      <c r="J21" s="130"/>
      <c r="K21" s="340"/>
      <c r="L21" s="130"/>
      <c r="M21" s="339"/>
    </row>
    <row r="22" spans="1:13" x14ac:dyDescent="0.2">
      <c r="A22" s="58" t="s">
        <v>3</v>
      </c>
      <c r="B22" s="226">
        <f>+'[1]Podklady QZ'!B723</f>
        <v>0</v>
      </c>
      <c r="C22" s="243">
        <f>+'[1]Podklady QZ'!C723</f>
        <v>0</v>
      </c>
      <c r="D22" s="244">
        <f>+'[1]Podklady QZ'!D723</f>
        <v>0</v>
      </c>
      <c r="E22" s="243">
        <f>+'[1]Podklady QZ'!E723</f>
        <v>0</v>
      </c>
      <c r="F22" s="244">
        <f>+'[1]Podklady QZ'!F723</f>
        <v>0</v>
      </c>
      <c r="G22" s="74">
        <f>+'[1]Podklady QZ'!G723</f>
        <v>0</v>
      </c>
      <c r="H22" s="244">
        <f>+'[1]Podklady QZ'!H723</f>
        <v>0</v>
      </c>
      <c r="I22" s="74">
        <f>+'[1]Podklady QZ'!I723</f>
        <v>0</v>
      </c>
      <c r="J22" s="130"/>
      <c r="K22" s="340"/>
      <c r="L22" s="130"/>
      <c r="M22" s="339"/>
    </row>
    <row r="23" spans="1:13" x14ac:dyDescent="0.2">
      <c r="A23" s="58" t="s">
        <v>35</v>
      </c>
      <c r="B23" s="226">
        <f>+'[1]Podklady QZ'!B724</f>
        <v>91.01</v>
      </c>
      <c r="C23" s="243">
        <f>+'[1]Podklady QZ'!C724</f>
        <v>1.0462291663768778E-2</v>
      </c>
      <c r="D23" s="244">
        <f>+'[1]Podklady QZ'!D724</f>
        <v>54.76</v>
      </c>
      <c r="E23" s="243">
        <f>+'[1]Podklady QZ'!E724</f>
        <v>1.0381302432591676E-2</v>
      </c>
      <c r="F23" s="244">
        <f>+'[1]Podklady QZ'!F724</f>
        <v>0</v>
      </c>
      <c r="G23" s="74">
        <f>+'[1]Podklady QZ'!G724</f>
        <v>0</v>
      </c>
      <c r="H23" s="244">
        <f>+'[1]Podklady QZ'!H724</f>
        <v>145.77000000000001</v>
      </c>
      <c r="I23" s="74">
        <f>+'[1]Podklady QZ'!I724</f>
        <v>7.4925926030629825E-3</v>
      </c>
      <c r="J23" s="130"/>
      <c r="K23" s="340"/>
      <c r="L23" s="130"/>
      <c r="M23" s="339"/>
    </row>
    <row r="24" spans="1:13" x14ac:dyDescent="0.2">
      <c r="A24" s="228" t="s">
        <v>34</v>
      </c>
      <c r="B24" s="229">
        <f>+'[1]Podklady QZ'!B725</f>
        <v>24519.81</v>
      </c>
      <c r="C24" s="230">
        <f>+'[1]Podklady QZ'!C725</f>
        <v>2.9925898445986764E-2</v>
      </c>
      <c r="D24" s="231">
        <f>+'[1]Podklady QZ'!D725</f>
        <v>24612.214000000004</v>
      </c>
      <c r="E24" s="230">
        <f>+'[1]Podklady QZ'!E725</f>
        <v>3.3068734511066344E-2</v>
      </c>
      <c r="F24" s="231">
        <f>+'[1]Podklady QZ'!F725</f>
        <v>31324.601999999999</v>
      </c>
      <c r="G24" s="230">
        <f>+'[1]Podklady QZ'!G725</f>
        <v>3.8121350604423919E-2</v>
      </c>
      <c r="H24" s="231">
        <f>+'[1]Podklady QZ'!H725</f>
        <v>80456.626000000004</v>
      </c>
      <c r="I24" s="230">
        <f>+'[1]Podklady QZ'!I725</f>
        <v>3.3729727160623217E-2</v>
      </c>
      <c r="J24" s="130"/>
      <c r="K24" s="340"/>
      <c r="L24" s="130"/>
      <c r="M24" s="176"/>
    </row>
    <row r="25" spans="1:13" ht="13.5" customHeight="1" x14ac:dyDescent="0.2">
      <c r="A25" s="342" t="s">
        <v>212</v>
      </c>
      <c r="B25" s="214">
        <f>+'[1]Podklady QZ'!B726</f>
        <v>132739.81900000002</v>
      </c>
      <c r="C25" s="201">
        <f>+'[1]Podklady QZ'!C726</f>
        <v>6.1306868067876025E-2</v>
      </c>
      <c r="D25" s="64">
        <f>+'[1]Podklady QZ'!D726</f>
        <v>126793.72499999998</v>
      </c>
      <c r="E25" s="201">
        <f>+'[1]Podklady QZ'!E726</f>
        <v>5.8178955280160385E-2</v>
      </c>
      <c r="F25" s="64">
        <f>+'[1]Podklady QZ'!F726</f>
        <v>165163.79199999996</v>
      </c>
      <c r="G25" s="201">
        <f>+'[1]Podklady QZ'!G726</f>
        <v>6.4377944019377395E-2</v>
      </c>
      <c r="H25" s="64">
        <f>+'[1]Podklady QZ'!H726</f>
        <v>424697.33599999995</v>
      </c>
      <c r="I25" s="201">
        <f>+'[1]Podklady QZ'!I726</f>
        <v>6.1460564751647621E-2</v>
      </c>
      <c r="J25" s="130"/>
      <c r="K25" s="130"/>
      <c r="L25" s="130"/>
      <c r="M25" s="130"/>
    </row>
    <row r="26" spans="1:13" ht="12.75" customHeight="1" x14ac:dyDescent="0.2">
      <c r="A26" s="58" t="s">
        <v>29</v>
      </c>
      <c r="B26" s="226">
        <f>+'[1]Podklady QZ'!B727</f>
        <v>95799.847999999998</v>
      </c>
      <c r="C26" s="74">
        <f>+'[1]Podklady QZ'!C727</f>
        <v>8.5269876797854458E-2</v>
      </c>
      <c r="D26" s="34">
        <f>+'[1]Podklady QZ'!D727</f>
        <v>91604.367999999988</v>
      </c>
      <c r="E26" s="74">
        <f>+'[1]Podklady QZ'!E727</f>
        <v>8.0301200208050483E-2</v>
      </c>
      <c r="F26" s="34">
        <f>+'[1]Podklady QZ'!F727</f>
        <v>114264.01199999999</v>
      </c>
      <c r="G26" s="74">
        <f>+'[1]Podklady QZ'!G727</f>
        <v>0.10414016698478114</v>
      </c>
      <c r="H26" s="34">
        <f>+'[1]Podklady QZ'!H727</f>
        <v>301668.228</v>
      </c>
      <c r="I26" s="74">
        <f>+'[1]Podklady QZ'!I727</f>
        <v>8.9743129424360676E-2</v>
      </c>
      <c r="J26" s="130"/>
      <c r="K26" s="130"/>
      <c r="L26" s="130"/>
      <c r="M26" s="130"/>
    </row>
    <row r="27" spans="1:13" ht="12.75" customHeight="1" x14ac:dyDescent="0.2">
      <c r="A27" s="58" t="s">
        <v>0</v>
      </c>
      <c r="B27" s="226">
        <f>+'[1]Podklady QZ'!B728</f>
        <v>1828.8</v>
      </c>
      <c r="C27" s="243">
        <f>+'[1]Podklady QZ'!C728</f>
        <v>2.8084544676401639E-2</v>
      </c>
      <c r="D27" s="244">
        <f>+'[1]Podklady QZ'!D728</f>
        <v>1793.6</v>
      </c>
      <c r="E27" s="243">
        <f>+'[1]Podklady QZ'!E728</f>
        <v>1.6264946105725646E-2</v>
      </c>
      <c r="F27" s="244">
        <f>+'[1]Podklady QZ'!F728</f>
        <v>1678.8</v>
      </c>
      <c r="G27" s="74">
        <f>+'[1]Podklady QZ'!G728</f>
        <v>2.0399299643487363E-2</v>
      </c>
      <c r="H27" s="244">
        <f>+'[1]Podklady QZ'!H728</f>
        <v>5301.2</v>
      </c>
      <c r="I27" s="74">
        <f>+'[1]Podklady QZ'!I728</f>
        <v>2.0572119443032489E-2</v>
      </c>
      <c r="J27" s="130"/>
      <c r="K27" s="130"/>
      <c r="L27" s="130"/>
      <c r="M27" s="130"/>
    </row>
    <row r="28" spans="1:13" ht="12.75" customHeight="1" x14ac:dyDescent="0.2">
      <c r="A28" s="58" t="s">
        <v>1</v>
      </c>
      <c r="B28" s="226">
        <f>+'[1]Podklady QZ'!B729</f>
        <v>207.97</v>
      </c>
      <c r="C28" s="243">
        <f>+'[1]Podklady QZ'!C729</f>
        <v>3.2721937481070072E-2</v>
      </c>
      <c r="D28" s="244">
        <f>+'[1]Podklady QZ'!D729</f>
        <v>218.52</v>
      </c>
      <c r="E28" s="243">
        <f>+'[1]Podklady QZ'!E729</f>
        <v>2.8202905007628933E-2</v>
      </c>
      <c r="F28" s="244">
        <f>+'[1]Podklady QZ'!F729</f>
        <v>281.95</v>
      </c>
      <c r="G28" s="74">
        <f>+'[1]Podklady QZ'!G729</f>
        <v>2.8393819200807902E-2</v>
      </c>
      <c r="H28" s="244">
        <f>+'[1]Podklady QZ'!H729</f>
        <v>708.44</v>
      </c>
      <c r="I28" s="74">
        <f>+'[1]Podklady QZ'!I729</f>
        <v>2.9476831183228649E-2</v>
      </c>
      <c r="J28" s="130"/>
      <c r="K28" s="130"/>
      <c r="L28" s="130"/>
      <c r="M28" s="130"/>
    </row>
    <row r="29" spans="1:13" ht="12.75" customHeight="1" x14ac:dyDescent="0.2">
      <c r="A29" s="58" t="s">
        <v>2</v>
      </c>
      <c r="B29" s="226">
        <f>+'[1]Podklady QZ'!B730</f>
        <v>166.66</v>
      </c>
      <c r="C29" s="243">
        <f>+'[1]Podklady QZ'!C730</f>
        <v>2.0497299967149711E-2</v>
      </c>
      <c r="D29" s="244">
        <f>+'[1]Podklady QZ'!D730</f>
        <v>128.04</v>
      </c>
      <c r="E29" s="243">
        <f>+'[1]Podklady QZ'!E730</f>
        <v>6.8654810753689781E-3</v>
      </c>
      <c r="F29" s="244">
        <f>+'[1]Podklady QZ'!F730</f>
        <v>193.95</v>
      </c>
      <c r="G29" s="74">
        <f>+'[1]Podklady QZ'!G730</f>
        <v>1.6171321455854169E-2</v>
      </c>
      <c r="H29" s="244">
        <f>+'[1]Podklady QZ'!H730</f>
        <v>488.65</v>
      </c>
      <c r="I29" s="74">
        <f>+'[1]Podklady QZ'!I730</f>
        <v>1.2602483673187746E-2</v>
      </c>
      <c r="J29" s="130"/>
      <c r="K29" s="130"/>
      <c r="L29" s="130"/>
    </row>
    <row r="30" spans="1:13" x14ac:dyDescent="0.2">
      <c r="A30" s="58" t="s">
        <v>6</v>
      </c>
      <c r="B30" s="226">
        <f>+'[1]Podklady QZ'!B731</f>
        <v>650.30999999999995</v>
      </c>
      <c r="C30" s="243">
        <f>+'[1]Podklady QZ'!C731</f>
        <v>7.6768369321125629E-2</v>
      </c>
      <c r="D30" s="244">
        <f>+'[1]Podklady QZ'!D731</f>
        <v>636.16999999999996</v>
      </c>
      <c r="E30" s="243">
        <f>+'[1]Podklady QZ'!E731</f>
        <v>7.638149324336492E-2</v>
      </c>
      <c r="F30" s="244">
        <f>+'[1]Podklady QZ'!F731</f>
        <v>661.6</v>
      </c>
      <c r="G30" s="74">
        <f>+'[1]Podklady QZ'!G731</f>
        <v>6.0792167146115579E-2</v>
      </c>
      <c r="H30" s="244">
        <f>+'[1]Podklady QZ'!H731</f>
        <v>1948.08</v>
      </c>
      <c r="I30" s="74">
        <f>+'[1]Podklady QZ'!I731</f>
        <v>7.0371245091464044E-2</v>
      </c>
      <c r="J30" s="130"/>
      <c r="K30" s="130"/>
      <c r="L30" s="130"/>
    </row>
    <row r="31" spans="1:13" x14ac:dyDescent="0.2">
      <c r="A31" s="58" t="s">
        <v>28</v>
      </c>
      <c r="B31" s="226">
        <f>+'[1]Podklady QZ'!B732</f>
        <v>24525.695000000003</v>
      </c>
      <c r="C31" s="243">
        <f>+'[1]Podklady QZ'!C732</f>
        <v>3.9560327574618859E-2</v>
      </c>
      <c r="D31" s="244">
        <f>+'[1]Podklady QZ'!D732</f>
        <v>22747.934000000001</v>
      </c>
      <c r="E31" s="243">
        <f>+'[1]Podklady QZ'!E732</f>
        <v>3.960152691521808E-2</v>
      </c>
      <c r="F31" s="244">
        <f>+'[1]Podklady QZ'!F732</f>
        <v>35462.382999999994</v>
      </c>
      <c r="G31" s="74">
        <f>+'[1]Podklady QZ'!G732</f>
        <v>4.1218760517974164E-2</v>
      </c>
      <c r="H31" s="244">
        <f>+'[1]Podklady QZ'!H732</f>
        <v>82736.011999999988</v>
      </c>
      <c r="I31" s="74">
        <f>+'[1]Podklady QZ'!I732</f>
        <v>4.026625790528704E-2</v>
      </c>
      <c r="J31" s="130"/>
      <c r="K31" s="130"/>
      <c r="L31" s="130"/>
    </row>
    <row r="32" spans="1:13" x14ac:dyDescent="0.2">
      <c r="A32" s="58" t="s">
        <v>5</v>
      </c>
      <c r="B32" s="226">
        <f>+'[1]Podklady QZ'!B733</f>
        <v>9560.5360000000001</v>
      </c>
      <c r="C32" s="243">
        <f>+'[1]Podklady QZ'!C733</f>
        <v>3.0804129087776397E-2</v>
      </c>
      <c r="D32" s="244">
        <f>+'[1]Podklady QZ'!D733</f>
        <v>9665.0930000000008</v>
      </c>
      <c r="E32" s="243">
        <f>+'[1]Podklady QZ'!E733</f>
        <v>3.2549276571084404E-2</v>
      </c>
      <c r="F32" s="244">
        <f>+'[1]Podklady QZ'!F733</f>
        <v>12541.647999999999</v>
      </c>
      <c r="G32" s="74">
        <f>+'[1]Podklady QZ'!G733</f>
        <v>2.7826488812294884E-2</v>
      </c>
      <c r="H32" s="244">
        <f>+'[1]Podklady QZ'!H733</f>
        <v>31767.277000000002</v>
      </c>
      <c r="I32" s="74">
        <f>+'[1]Podklady QZ'!I733</f>
        <v>3.0025451582204769E-2</v>
      </c>
      <c r="J32" s="130"/>
      <c r="K32" s="130"/>
      <c r="L32" s="130"/>
    </row>
    <row r="33" spans="1:12" ht="12.75" thickBot="1" x14ac:dyDescent="0.25">
      <c r="A33" s="59" t="s">
        <v>3</v>
      </c>
      <c r="B33" s="227">
        <f>+'[1]Podklady QZ'!B734</f>
        <v>0</v>
      </c>
      <c r="C33" s="75">
        <f>+'[1]Podklady QZ'!C734</f>
        <v>0</v>
      </c>
      <c r="D33" s="44">
        <f>+'[1]Podklady QZ'!D734</f>
        <v>0</v>
      </c>
      <c r="E33" s="75">
        <f>+'[1]Podklady QZ'!E734</f>
        <v>0</v>
      </c>
      <c r="F33" s="44">
        <f>+'[1]Podklady QZ'!F734</f>
        <v>79.448999999999998</v>
      </c>
      <c r="G33" s="75">
        <f>+'[1]Podklady QZ'!G734</f>
        <v>1.8843676724865628E-3</v>
      </c>
      <c r="H33" s="44">
        <f>+'[1]Podklady QZ'!H734</f>
        <v>79.448999999999998</v>
      </c>
      <c r="I33" s="75">
        <f>+'[1]Podklady QZ'!I734</f>
        <v>9.0590447347986883E-4</v>
      </c>
      <c r="J33" s="130"/>
      <c r="K33" s="130"/>
      <c r="L33" s="130"/>
    </row>
    <row r="34" spans="1:12" ht="15" customHeight="1" x14ac:dyDescent="0.2">
      <c r="A34" s="343" t="s">
        <v>268</v>
      </c>
      <c r="B34" s="343"/>
      <c r="C34" s="343"/>
      <c r="D34" s="343"/>
      <c r="E34" s="344"/>
      <c r="F34" s="14"/>
      <c r="H34" s="13"/>
      <c r="I34" s="4" t="s">
        <v>87</v>
      </c>
    </row>
    <row r="35" spans="1:12" x14ac:dyDescent="0.2">
      <c r="A35" s="121"/>
      <c r="B35" s="121"/>
      <c r="C35" s="121"/>
      <c r="D35" s="121"/>
    </row>
    <row r="36" spans="1:12" x14ac:dyDescent="0.2">
      <c r="B36" s="130"/>
      <c r="D36" s="130"/>
      <c r="F36" s="130"/>
      <c r="G36" s="187" t="s">
        <v>192</v>
      </c>
      <c r="H36" s="232">
        <f>+'[1]Podklady QZ'!L703</f>
        <v>2.9825663429377598E-2</v>
      </c>
    </row>
    <row r="37" spans="1:12" x14ac:dyDescent="0.2">
      <c r="B37" s="130"/>
      <c r="C37" s="130"/>
      <c r="D37" s="130"/>
      <c r="E37" s="130"/>
      <c r="F37" s="130"/>
      <c r="G37" s="187" t="s">
        <v>190</v>
      </c>
      <c r="H37" s="232">
        <f>+'[1]Podklady QZ'!L704</f>
        <v>4.6227717033528695E-2</v>
      </c>
    </row>
    <row r="38" spans="1:12" x14ac:dyDescent="0.2">
      <c r="B38" s="130"/>
      <c r="C38" s="130"/>
      <c r="D38" s="130"/>
      <c r="E38" s="130"/>
      <c r="F38" s="130"/>
      <c r="G38" s="187" t="s">
        <v>191</v>
      </c>
      <c r="H38" s="232">
        <f>+'[1]Podklady QZ'!L705</f>
        <v>4.7650166416662795E-2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{66727246-6786-48E5-8C9A-A07D18D6FAD8}</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{57AC21ED-7731-4F03-A5A7-3C5465EB4DBE}</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66727246-6786-48E5-8C9A-A07D18D6FAD8}">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57AC21ED-7731-4F03-A5A7-3C5465EB4DBE}">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zoomScaleNormal="100" workbookViewId="0">
      <selection activeCell="R31" sqref="R31"/>
    </sheetView>
  </sheetViews>
  <sheetFormatPr defaultRowHeight="12" x14ac:dyDescent="0.2"/>
  <cols>
    <col min="1" max="1" width="30.85546875" style="114" customWidth="1"/>
    <col min="2" max="13" width="9.42578125" style="114" customWidth="1"/>
    <col min="14" max="15" width="8.28515625" style="114" customWidth="1"/>
    <col min="16" max="16" width="5.7109375" style="114" customWidth="1"/>
    <col min="17" max="16384" width="9.140625" style="114"/>
  </cols>
  <sheetData>
    <row r="1" spans="1:16" s="128" customFormat="1" ht="20.25" x14ac:dyDescent="0.35">
      <c r="A1" s="21" t="s">
        <v>273</v>
      </c>
      <c r="B1" s="123"/>
      <c r="C1" s="123"/>
      <c r="D1" s="123"/>
      <c r="E1" s="123"/>
      <c r="F1" s="123"/>
      <c r="G1" s="123"/>
      <c r="H1" s="123"/>
      <c r="I1" s="123"/>
      <c r="J1" s="113"/>
      <c r="M1" s="284" t="str">
        <f>Obsah!$A$1</f>
        <v>III. čtvrtletí 2018</v>
      </c>
    </row>
    <row r="2" spans="1:16" ht="7.5" customHeight="1" x14ac:dyDescent="0.2">
      <c r="A2" s="13"/>
      <c r="B2" s="13"/>
      <c r="C2" s="13"/>
      <c r="D2" s="13"/>
      <c r="E2" s="13"/>
      <c r="F2" s="13"/>
      <c r="G2" s="13"/>
      <c r="H2" s="13"/>
      <c r="I2" s="13"/>
      <c r="J2" s="13"/>
    </row>
    <row r="3" spans="1:16" x14ac:dyDescent="0.2">
      <c r="A3" s="377"/>
      <c r="B3" s="404" t="str">
        <f>'[1]Podklady QZ'!B738:D738</f>
        <v>Červenec</v>
      </c>
      <c r="C3" s="378"/>
      <c r="D3" s="406"/>
      <c r="E3" s="404" t="str">
        <f>'[1]Podklady QZ'!E738:G738</f>
        <v>Srpen</v>
      </c>
      <c r="F3" s="378"/>
      <c r="G3" s="406"/>
      <c r="H3" s="404" t="str">
        <f>'[1]Podklady QZ'!H738:J738</f>
        <v>Září</v>
      </c>
      <c r="I3" s="378"/>
      <c r="J3" s="406"/>
      <c r="K3" s="379" t="str">
        <f>'[1]Podklady QZ'!K738:M738</f>
        <v xml:space="preserve">III. čtvrtletí </v>
      </c>
      <c r="L3" s="379"/>
      <c r="M3" s="404"/>
      <c r="N3" s="254"/>
    </row>
    <row r="4" spans="1:16" ht="25.5" customHeight="1" x14ac:dyDescent="0.2">
      <c r="A4" s="378"/>
      <c r="B4" s="190" t="s">
        <v>274</v>
      </c>
      <c r="C4" s="190" t="s">
        <v>275</v>
      </c>
      <c r="D4" s="255" t="s">
        <v>276</v>
      </c>
      <c r="E4" s="190" t="s">
        <v>274</v>
      </c>
      <c r="F4" s="190" t="s">
        <v>275</v>
      </c>
      <c r="G4" s="255" t="s">
        <v>276</v>
      </c>
      <c r="H4" s="190" t="s">
        <v>274</v>
      </c>
      <c r="I4" s="190" t="s">
        <v>275</v>
      </c>
      <c r="J4" s="255" t="s">
        <v>276</v>
      </c>
      <c r="K4" s="190" t="s">
        <v>274</v>
      </c>
      <c r="L4" s="190" t="s">
        <v>275</v>
      </c>
      <c r="M4" s="256" t="s">
        <v>276</v>
      </c>
      <c r="N4" s="254"/>
    </row>
    <row r="5" spans="1:16" x14ac:dyDescent="0.2">
      <c r="A5" s="257" t="s">
        <v>7</v>
      </c>
      <c r="B5" s="258">
        <f>'[1]Podklady QZ'!B740</f>
        <v>7115.145925094851</v>
      </c>
      <c r="C5" s="258">
        <f>'[1]Podklady QZ'!C740</f>
        <v>4112.5004855999996</v>
      </c>
      <c r="D5" s="259">
        <f>'[1]Podklady QZ'!D740</f>
        <v>0.57799243035836634</v>
      </c>
      <c r="E5" s="260">
        <f>'[1]Podklady QZ'!E740</f>
        <v>6964.7700355928573</v>
      </c>
      <c r="F5" s="258">
        <f>'[1]Podklady QZ'!F740</f>
        <v>4111.4837791999998</v>
      </c>
      <c r="G5" s="259">
        <f>'[1]Podklady QZ'!G740</f>
        <v>0.59032584826040435</v>
      </c>
      <c r="H5" s="260">
        <f>'[1]Podklady QZ'!H740</f>
        <v>7796.2048665931507</v>
      </c>
      <c r="I5" s="258">
        <f>'[1]Podklady QZ'!I740</f>
        <v>4861.332681599999</v>
      </c>
      <c r="J5" s="259">
        <f>'[1]Podklady QZ'!J740</f>
        <v>0.62355117198508714</v>
      </c>
      <c r="K5" s="261">
        <f>'[1]Podklady QZ'!K740</f>
        <v>21876.120827280862</v>
      </c>
      <c r="L5" s="262">
        <f>'[1]Podklady QZ'!L740</f>
        <v>13085.316946399998</v>
      </c>
      <c r="M5" s="263">
        <f>'[1]Podklady QZ'!M740</f>
        <v>0.5981552693785549</v>
      </c>
      <c r="N5" s="254"/>
      <c r="P5" s="264"/>
    </row>
    <row r="6" spans="1:16" x14ac:dyDescent="0.2">
      <c r="A6" s="37" t="s">
        <v>44</v>
      </c>
      <c r="B6" s="265">
        <f>'[1]Podklady QZ'!B741</f>
        <v>1102.1232730000004</v>
      </c>
      <c r="C6" s="266">
        <f>'[1]Podklady QZ'!C741</f>
        <v>647.14667680000002</v>
      </c>
      <c r="D6" s="267">
        <f>'[1]Podklady QZ'!D741</f>
        <v>0.58718175421380459</v>
      </c>
      <c r="E6" s="265">
        <f>'[1]Podklady QZ'!E741</f>
        <v>1082.0075950000003</v>
      </c>
      <c r="F6" s="266">
        <f>'[1]Podklady QZ'!F741</f>
        <v>644.42997259999993</v>
      </c>
      <c r="G6" s="267">
        <f>'[1]Podklady QZ'!G741</f>
        <v>0.59558729123338527</v>
      </c>
      <c r="H6" s="265">
        <f>'[1]Podklady QZ'!H741</f>
        <v>1067.2134250000001</v>
      </c>
      <c r="I6" s="266">
        <f>'[1]Podklady QZ'!I741</f>
        <v>604.49553560000004</v>
      </c>
      <c r="J6" s="268">
        <f>'[1]Podklady QZ'!J741</f>
        <v>0.56642422353335742</v>
      </c>
      <c r="K6" s="290">
        <f>'[1]Podklady QZ'!K741</f>
        <v>3251.344293000001</v>
      </c>
      <c r="L6" s="269">
        <f>'[1]Podklady QZ'!L741</f>
        <v>1896.072185</v>
      </c>
      <c r="M6" s="270">
        <f>'[1]Podklady QZ'!M741</f>
        <v>0.58316561216914453</v>
      </c>
      <c r="N6" s="254"/>
      <c r="O6" s="271"/>
    </row>
    <row r="7" spans="1:16" x14ac:dyDescent="0.2">
      <c r="A7" s="48" t="s">
        <v>43</v>
      </c>
      <c r="B7" s="272">
        <f>'[1]Podklady QZ'!B742</f>
        <v>126.25033300000004</v>
      </c>
      <c r="C7" s="273">
        <f>'[1]Podklady QZ'!C742</f>
        <v>123.284558</v>
      </c>
      <c r="D7" s="268">
        <f>'[1]Podklady QZ'!D742</f>
        <v>0.97650877483230059</v>
      </c>
      <c r="E7" s="272">
        <f>'[1]Podklady QZ'!E742</f>
        <v>115.96774499999989</v>
      </c>
      <c r="F7" s="274">
        <f>'[1]Podklady QZ'!F742</f>
        <v>112.94073399999999</v>
      </c>
      <c r="G7" s="268">
        <f>'[1]Podklady QZ'!G742</f>
        <v>0.97389781960492627</v>
      </c>
      <c r="H7" s="272">
        <f>'[1]Podklady QZ'!H742</f>
        <v>129.37315500000003</v>
      </c>
      <c r="I7" s="273">
        <f>'[1]Podklady QZ'!I742</f>
        <v>126.29709799999999</v>
      </c>
      <c r="J7" s="268">
        <f>'[1]Podklady QZ'!J742</f>
        <v>0.97622337493431277</v>
      </c>
      <c r="K7" s="275">
        <f>'[1]Podklady QZ'!K742</f>
        <v>371.59123299999999</v>
      </c>
      <c r="L7" s="276">
        <f>'[1]Podklady QZ'!L742</f>
        <v>362.52238999999997</v>
      </c>
      <c r="M7" s="277">
        <f>'[1]Podklady QZ'!M742</f>
        <v>0.97559457222178325</v>
      </c>
      <c r="N7" s="254"/>
      <c r="O7" s="271"/>
    </row>
    <row r="8" spans="1:16" x14ac:dyDescent="0.2">
      <c r="A8" s="48" t="s">
        <v>42</v>
      </c>
      <c r="B8" s="272">
        <f>'[1]Podklady QZ'!B743</f>
        <v>482.98597600000005</v>
      </c>
      <c r="C8" s="273">
        <f>'[1]Podklady QZ'!C743</f>
        <v>297.44285919999999</v>
      </c>
      <c r="D8" s="268">
        <f>'[1]Podklady QZ'!D743</f>
        <v>0.61584160613392214</v>
      </c>
      <c r="E8" s="272">
        <f>'[1]Podklady QZ'!E743</f>
        <v>432.80391600000007</v>
      </c>
      <c r="F8" s="274">
        <f>'[1]Podklady QZ'!F743</f>
        <v>268.58886899999999</v>
      </c>
      <c r="G8" s="268">
        <f>'[1]Podklady QZ'!G743</f>
        <v>0.62057864790668837</v>
      </c>
      <c r="H8" s="272">
        <f>'[1]Podklady QZ'!H743</f>
        <v>624.03567699999996</v>
      </c>
      <c r="I8" s="273">
        <f>'[1]Podklady QZ'!I743</f>
        <v>443.582291</v>
      </c>
      <c r="J8" s="268">
        <f>'[1]Podklady QZ'!J743</f>
        <v>0.71082841470296265</v>
      </c>
      <c r="K8" s="275">
        <f>'[1]Podklady QZ'!K743</f>
        <v>1539.8255690000001</v>
      </c>
      <c r="L8" s="276">
        <f>'[1]Podklady QZ'!L743</f>
        <v>1009.6140192</v>
      </c>
      <c r="M8" s="277">
        <f>'[1]Podklady QZ'!M743</f>
        <v>0.65566778440733886</v>
      </c>
      <c r="N8" s="254"/>
      <c r="O8" s="271"/>
    </row>
    <row r="9" spans="1:16" x14ac:dyDescent="0.2">
      <c r="A9" s="37" t="s">
        <v>70</v>
      </c>
      <c r="B9" s="272">
        <f>'[1]Podklady QZ'!B744</f>
        <v>1.189643</v>
      </c>
      <c r="C9" s="273">
        <f>'[1]Podklady QZ'!C744</f>
        <v>0</v>
      </c>
      <c r="D9" s="268">
        <f>'[1]Podklady QZ'!D744</f>
        <v>0</v>
      </c>
      <c r="E9" s="272">
        <f>'[1]Podklady QZ'!E744</f>
        <v>2.395213</v>
      </c>
      <c r="F9" s="274">
        <f>'[1]Podklady QZ'!F744</f>
        <v>0</v>
      </c>
      <c r="G9" s="268">
        <f>'[1]Podklady QZ'!G744</f>
        <v>0</v>
      </c>
      <c r="H9" s="272">
        <f>'[1]Podklady QZ'!H744</f>
        <v>1.293596</v>
      </c>
      <c r="I9" s="273">
        <f>'[1]Podklady QZ'!I744</f>
        <v>0</v>
      </c>
      <c r="J9" s="268">
        <f>'[1]Podklady QZ'!J744</f>
        <v>0</v>
      </c>
      <c r="K9" s="275">
        <f>'[1]Podklady QZ'!K744</f>
        <v>4.8784520000000002</v>
      </c>
      <c r="L9" s="276">
        <f>'[1]Podklady QZ'!L744</f>
        <v>0</v>
      </c>
      <c r="M9" s="277">
        <f>'[1]Podklady QZ'!M744</f>
        <v>0</v>
      </c>
      <c r="N9" s="254"/>
      <c r="O9" s="271"/>
    </row>
    <row r="10" spans="1:16" x14ac:dyDescent="0.2">
      <c r="A10" s="48" t="s">
        <v>71</v>
      </c>
      <c r="B10" s="272">
        <f>'[1]Podklady QZ'!B745</f>
        <v>0.66818100000000002</v>
      </c>
      <c r="C10" s="273">
        <f>'[1]Podklady QZ'!C745</f>
        <v>0</v>
      </c>
      <c r="D10" s="268">
        <f>'[1]Podklady QZ'!D745</f>
        <v>0</v>
      </c>
      <c r="E10" s="272">
        <f>'[1]Podklady QZ'!E745</f>
        <v>0.74383099999999991</v>
      </c>
      <c r="F10" s="274">
        <f>'[1]Podklady QZ'!F745</f>
        <v>0</v>
      </c>
      <c r="G10" s="268">
        <f>'[1]Podklady QZ'!G745</f>
        <v>0</v>
      </c>
      <c r="H10" s="272">
        <f>'[1]Podklady QZ'!H745</f>
        <v>0.59404800000000013</v>
      </c>
      <c r="I10" s="273">
        <f>'[1]Podklady QZ'!I745</f>
        <v>0</v>
      </c>
      <c r="J10" s="268">
        <f>'[1]Podklady QZ'!J745</f>
        <v>0</v>
      </c>
      <c r="K10" s="275">
        <f>'[1]Podklady QZ'!K745</f>
        <v>2.0060599999999997</v>
      </c>
      <c r="L10" s="276">
        <f>'[1]Podklady QZ'!L745</f>
        <v>0</v>
      </c>
      <c r="M10" s="277">
        <f>'[1]Podklady QZ'!M745</f>
        <v>0</v>
      </c>
      <c r="N10" s="254"/>
      <c r="O10" s="271"/>
    </row>
    <row r="11" spans="1:16" x14ac:dyDescent="0.2">
      <c r="A11" s="37" t="s">
        <v>72</v>
      </c>
      <c r="B11" s="272">
        <f>'[1]Podklady QZ'!B746</f>
        <v>7.2120000000000004E-2</v>
      </c>
      <c r="C11" s="273">
        <f>'[1]Podklady QZ'!C746</f>
        <v>0</v>
      </c>
      <c r="D11" s="268">
        <f>'[1]Podklady QZ'!D746</f>
        <v>0</v>
      </c>
      <c r="E11" s="272">
        <f>'[1]Podklady QZ'!E746</f>
        <v>6.9900000000000004E-2</v>
      </c>
      <c r="F11" s="274">
        <f>'[1]Podklady QZ'!F746</f>
        <v>0</v>
      </c>
      <c r="G11" s="268">
        <f>'[1]Podklady QZ'!G746</f>
        <v>0</v>
      </c>
      <c r="H11" s="272">
        <f>'[1]Podklady QZ'!H746</f>
        <v>4.5689999999999995E-2</v>
      </c>
      <c r="I11" s="273">
        <f>'[1]Podklady QZ'!I746</f>
        <v>0</v>
      </c>
      <c r="J11" s="268">
        <f>'[1]Podklady QZ'!J746</f>
        <v>0</v>
      </c>
      <c r="K11" s="275">
        <f>'[1]Podklady QZ'!K746</f>
        <v>0.18770999999999999</v>
      </c>
      <c r="L11" s="276">
        <f>'[1]Podklady QZ'!L746</f>
        <v>0</v>
      </c>
      <c r="M11" s="277">
        <f>'[1]Podklady QZ'!M746</f>
        <v>0</v>
      </c>
      <c r="N11" s="254"/>
      <c r="O11" s="271"/>
    </row>
    <row r="12" spans="1:16" x14ac:dyDescent="0.2">
      <c r="A12" s="48" t="s">
        <v>41</v>
      </c>
      <c r="B12" s="272">
        <f>'[1]Podklady QZ'!B747</f>
        <v>2472.028781</v>
      </c>
      <c r="C12" s="273">
        <f>'[1]Podklady QZ'!C747</f>
        <v>1996.2626069999999</v>
      </c>
      <c r="D12" s="268">
        <f>'[1]Podklady QZ'!D747</f>
        <v>0.8075401962724964</v>
      </c>
      <c r="E12" s="272">
        <f>'[1]Podklady QZ'!E747</f>
        <v>2530.7690689999995</v>
      </c>
      <c r="F12" s="274">
        <f>'[1]Podklady QZ'!F747</f>
        <v>2017.5238359999998</v>
      </c>
      <c r="G12" s="268">
        <f>'[1]Podklady QZ'!G747</f>
        <v>0.79719791928593398</v>
      </c>
      <c r="H12" s="272">
        <f>'[1]Podklady QZ'!H747</f>
        <v>3227.0023700000011</v>
      </c>
      <c r="I12" s="273">
        <f>'[1]Podklady QZ'!I747</f>
        <v>2651.9829799999998</v>
      </c>
      <c r="J12" s="268">
        <f>'[1]Podklady QZ'!J747</f>
        <v>0.82181005029754561</v>
      </c>
      <c r="K12" s="275">
        <f>'[1]Podklady QZ'!K747</f>
        <v>8229.800220000001</v>
      </c>
      <c r="L12" s="276">
        <f>'[1]Podklady QZ'!L747</f>
        <v>6665.7694229999997</v>
      </c>
      <c r="M12" s="277">
        <f>'[1]Podklady QZ'!M747</f>
        <v>0.80995519269117799</v>
      </c>
      <c r="N12" s="254"/>
      <c r="O12" s="271"/>
    </row>
    <row r="13" spans="1:16" x14ac:dyDescent="0.2">
      <c r="A13" s="48" t="s">
        <v>84</v>
      </c>
      <c r="B13" s="272">
        <f>'[1]Podklady QZ'!B748</f>
        <v>16.422000000000001</v>
      </c>
      <c r="C13" s="273">
        <f>'[1]Podklady QZ'!C748</f>
        <v>0</v>
      </c>
      <c r="D13" s="268">
        <f>'[1]Podklady QZ'!D748</f>
        <v>0</v>
      </c>
      <c r="E13" s="272">
        <f>'[1]Podklady QZ'!E748</f>
        <v>19.334</v>
      </c>
      <c r="F13" s="274">
        <f>'[1]Podklady QZ'!F748</f>
        <v>0</v>
      </c>
      <c r="G13" s="268">
        <f>'[1]Podklady QZ'!G748</f>
        <v>0</v>
      </c>
      <c r="H13" s="272">
        <f>'[1]Podklady QZ'!H748</f>
        <v>30.207999999999998</v>
      </c>
      <c r="I13" s="273">
        <f>'[1]Podklady QZ'!I748</f>
        <v>0</v>
      </c>
      <c r="J13" s="268">
        <f>'[1]Podklady QZ'!J748</f>
        <v>0</v>
      </c>
      <c r="K13" s="275">
        <f>'[1]Podklady QZ'!K748</f>
        <v>65.963999999999999</v>
      </c>
      <c r="L13" s="276">
        <f>'[1]Podklady QZ'!L748</f>
        <v>0</v>
      </c>
      <c r="M13" s="277">
        <f>'[1]Podklady QZ'!M748</f>
        <v>0</v>
      </c>
      <c r="N13" s="254"/>
      <c r="O13" s="271"/>
    </row>
    <row r="14" spans="1:16" x14ac:dyDescent="0.2">
      <c r="A14" s="48" t="s">
        <v>40</v>
      </c>
      <c r="B14" s="272">
        <f>'[1]Podklady QZ'!B749</f>
        <v>0</v>
      </c>
      <c r="C14" s="273">
        <f>'[1]Podklady QZ'!C749</f>
        <v>0</v>
      </c>
      <c r="D14" s="268">
        <f>'[1]Podklady QZ'!D749</f>
        <v>0</v>
      </c>
      <c r="E14" s="272">
        <f>'[1]Podklady QZ'!E749</f>
        <v>0</v>
      </c>
      <c r="F14" s="274">
        <f>'[1]Podklady QZ'!F749</f>
        <v>0</v>
      </c>
      <c r="G14" s="268">
        <f>'[1]Podklady QZ'!G749</f>
        <v>0</v>
      </c>
      <c r="H14" s="272">
        <f>'[1]Podklady QZ'!H749</f>
        <v>4.2290000000000001E-3</v>
      </c>
      <c r="I14" s="273">
        <f>'[1]Podklady QZ'!I749</f>
        <v>0</v>
      </c>
      <c r="J14" s="268">
        <f>'[1]Podklady QZ'!J749</f>
        <v>0</v>
      </c>
      <c r="K14" s="275">
        <f>'[1]Podklady QZ'!K749</f>
        <v>4.2290000000000001E-3</v>
      </c>
      <c r="L14" s="276">
        <f>'[1]Podklady QZ'!L749</f>
        <v>0</v>
      </c>
      <c r="M14" s="277">
        <f>'[1]Podklady QZ'!M749</f>
        <v>0</v>
      </c>
      <c r="N14" s="254"/>
      <c r="O14" s="271"/>
    </row>
    <row r="15" spans="1:16" x14ac:dyDescent="0.2">
      <c r="A15" s="48" t="s">
        <v>39</v>
      </c>
      <c r="B15" s="272">
        <f>'[1]Podklady QZ'!B750</f>
        <v>630.01690599999995</v>
      </c>
      <c r="C15" s="273">
        <f>'[1]Podklady QZ'!C750</f>
        <v>52.381519999999995</v>
      </c>
      <c r="D15" s="268">
        <f>'[1]Podklady QZ'!D750</f>
        <v>8.3143038704424854E-2</v>
      </c>
      <c r="E15" s="272">
        <f>'[1]Podklady QZ'!E750</f>
        <v>562.01922899999988</v>
      </c>
      <c r="F15" s="274">
        <f>'[1]Podklady QZ'!F750</f>
        <v>47.33126</v>
      </c>
      <c r="G15" s="268">
        <f>'[1]Podklady QZ'!G750</f>
        <v>8.4216442352366583E-2</v>
      </c>
      <c r="H15" s="272">
        <f>'[1]Podklady QZ'!H750</f>
        <v>510.38616200000001</v>
      </c>
      <c r="I15" s="273">
        <f>'[1]Podklady QZ'!I750</f>
        <v>12.005709999999999</v>
      </c>
      <c r="J15" s="268">
        <f>'[1]Podklady QZ'!J750</f>
        <v>2.3522796842599347E-2</v>
      </c>
      <c r="K15" s="275">
        <f>'[1]Podklady QZ'!K750</f>
        <v>1702.4222969999998</v>
      </c>
      <c r="L15" s="276">
        <f>'[1]Podklady QZ'!L750</f>
        <v>111.71848999999999</v>
      </c>
      <c r="M15" s="277">
        <f>'[1]Podklady QZ'!M750</f>
        <v>6.5623253523447014E-2</v>
      </c>
      <c r="N15" s="254"/>
      <c r="O15" s="271"/>
    </row>
    <row r="16" spans="1:16" x14ac:dyDescent="0.2">
      <c r="A16" s="48" t="s">
        <v>38</v>
      </c>
      <c r="B16" s="272">
        <f>'[1]Podklady QZ'!B751</f>
        <v>30.540144999999999</v>
      </c>
      <c r="C16" s="273">
        <f>'[1]Podklady QZ'!C751</f>
        <v>13.001369</v>
      </c>
      <c r="D16" s="268">
        <f>'[1]Podklady QZ'!D751</f>
        <v>0.425714056040009</v>
      </c>
      <c r="E16" s="272">
        <f>'[1]Podklady QZ'!E751</f>
        <v>9.4893999999999998</v>
      </c>
      <c r="F16" s="274">
        <f>'[1]Podklady QZ'!F751</f>
        <v>4.77982</v>
      </c>
      <c r="G16" s="268">
        <f>'[1]Podklady QZ'!G751</f>
        <v>0.50370097161042848</v>
      </c>
      <c r="H16" s="272">
        <f>'[1]Podklady QZ'!H751</f>
        <v>31.947711999999999</v>
      </c>
      <c r="I16" s="273">
        <f>'[1]Podklady QZ'!I751</f>
        <v>19.239715</v>
      </c>
      <c r="J16" s="268">
        <f>'[1]Podklady QZ'!J751</f>
        <v>0.60222512961178565</v>
      </c>
      <c r="K16" s="275">
        <f>'[1]Podklady QZ'!K751</f>
        <v>71.977256999999994</v>
      </c>
      <c r="L16" s="276">
        <f>'[1]Podklady QZ'!L751</f>
        <v>37.020904000000002</v>
      </c>
      <c r="M16" s="277">
        <f>'[1]Podklady QZ'!M751</f>
        <v>0.51434168990352058</v>
      </c>
      <c r="N16" s="254"/>
      <c r="O16" s="271"/>
    </row>
    <row r="17" spans="1:15" x14ac:dyDescent="0.2">
      <c r="A17" s="48" t="s">
        <v>37</v>
      </c>
      <c r="B17" s="272">
        <f>'[1]Podklady QZ'!B752</f>
        <v>240.1182</v>
      </c>
      <c r="C17" s="273">
        <f>'[1]Podklady QZ'!C752</f>
        <v>183.97038499999999</v>
      </c>
      <c r="D17" s="268">
        <f>'[1]Podklady QZ'!D752</f>
        <v>0.76616593411078371</v>
      </c>
      <c r="E17" s="272">
        <f>'[1]Podklady QZ'!E752</f>
        <v>227.46690199999998</v>
      </c>
      <c r="F17" s="274">
        <f>'[1]Podklady QZ'!F752</f>
        <v>177.241085</v>
      </c>
      <c r="G17" s="268">
        <f>'[1]Podklady QZ'!G752</f>
        <v>0.77919505405669975</v>
      </c>
      <c r="H17" s="272">
        <f>'[1]Podklady QZ'!H752</f>
        <v>210.24824699999996</v>
      </c>
      <c r="I17" s="273">
        <f>'[1]Podklady QZ'!I752</f>
        <v>167.00382400000001</v>
      </c>
      <c r="J17" s="268">
        <f>'[1]Podklady QZ'!J752</f>
        <v>0.79431731956366813</v>
      </c>
      <c r="K17" s="275">
        <f>'[1]Podklady QZ'!K752</f>
        <v>677.833349</v>
      </c>
      <c r="L17" s="276">
        <f>'[1]Podklady QZ'!L752</f>
        <v>528.21529399999997</v>
      </c>
      <c r="M17" s="277">
        <f>'[1]Podklady QZ'!M752</f>
        <v>0.77927014771295944</v>
      </c>
      <c r="N17" s="254"/>
      <c r="O17" s="271"/>
    </row>
    <row r="18" spans="1:15" x14ac:dyDescent="0.2">
      <c r="A18" s="48" t="s">
        <v>36</v>
      </c>
      <c r="B18" s="272">
        <f>'[1]Podklady QZ'!B753</f>
        <v>835.59306399999991</v>
      </c>
      <c r="C18" s="273">
        <f>'[1]Podklady QZ'!C753</f>
        <v>342.441846</v>
      </c>
      <c r="D18" s="268">
        <f>'[1]Podklady QZ'!D753</f>
        <v>0.40981891874583587</v>
      </c>
      <c r="E18" s="272">
        <f>'[1]Podklady QZ'!E753</f>
        <v>876.48717599999986</v>
      </c>
      <c r="F18" s="274">
        <f>'[1]Podklady QZ'!F753</f>
        <v>405.13728100000009</v>
      </c>
      <c r="G18" s="268">
        <f>'[1]Podklady QZ'!G753</f>
        <v>0.46222841827408567</v>
      </c>
      <c r="H18" s="272">
        <f>'[1]Podklady QZ'!H753</f>
        <v>719.558582</v>
      </c>
      <c r="I18" s="273">
        <f>'[1]Podklady QZ'!I753</f>
        <v>342.71848999999997</v>
      </c>
      <c r="J18" s="268">
        <f>'[1]Podklady QZ'!J753</f>
        <v>0.47628990685848005</v>
      </c>
      <c r="K18" s="275">
        <f>'[1]Podklady QZ'!K753</f>
        <v>2431.6388219999999</v>
      </c>
      <c r="L18" s="276">
        <f>'[1]Podklady QZ'!L753</f>
        <v>1090.2976170000002</v>
      </c>
      <c r="M18" s="277">
        <f>'[1]Podklady QZ'!M753</f>
        <v>0.44837975407188174</v>
      </c>
      <c r="N18" s="254"/>
      <c r="O18" s="271"/>
    </row>
    <row r="19" spans="1:15" x14ac:dyDescent="0.2">
      <c r="A19" s="48" t="s">
        <v>3</v>
      </c>
      <c r="B19" s="272">
        <f>'[1]Podklady QZ'!B754</f>
        <v>0</v>
      </c>
      <c r="C19" s="273">
        <f>'[1]Podklady QZ'!C754</f>
        <v>0</v>
      </c>
      <c r="D19" s="268">
        <f>'[1]Podklady QZ'!D754</f>
        <v>0</v>
      </c>
      <c r="E19" s="272">
        <f>'[1]Podklady QZ'!E754</f>
        <v>0</v>
      </c>
      <c r="F19" s="274">
        <f>'[1]Podklady QZ'!F754</f>
        <v>0</v>
      </c>
      <c r="G19" s="268">
        <f>'[1]Podklady QZ'!G754</f>
        <v>0</v>
      </c>
      <c r="H19" s="272">
        <f>'[1]Podklady QZ'!H754</f>
        <v>0</v>
      </c>
      <c r="I19" s="273">
        <f>'[1]Podklady QZ'!I754</f>
        <v>0</v>
      </c>
      <c r="J19" s="268">
        <f>'[1]Podklady QZ'!J754</f>
        <v>0</v>
      </c>
      <c r="K19" s="275">
        <f>'[1]Podklady QZ'!K754</f>
        <v>0</v>
      </c>
      <c r="L19" s="276">
        <f>'[1]Podklady QZ'!L754</f>
        <v>0</v>
      </c>
      <c r="M19" s="277">
        <f>'[1]Podklady QZ'!M754</f>
        <v>0</v>
      </c>
      <c r="N19" s="254"/>
      <c r="O19" s="271"/>
    </row>
    <row r="20" spans="1:15" x14ac:dyDescent="0.2">
      <c r="A20" s="48" t="s">
        <v>35</v>
      </c>
      <c r="B20" s="272">
        <f>'[1]Podklady QZ'!B755</f>
        <v>24.412678000000007</v>
      </c>
      <c r="C20" s="273">
        <f>'[1]Podklady QZ'!C755</f>
        <v>0.88573560000000007</v>
      </c>
      <c r="D20" s="268">
        <f>'[1]Podklady QZ'!D755</f>
        <v>3.6281787684251596E-2</v>
      </c>
      <c r="E20" s="272">
        <f>'[1]Podklady QZ'!E755</f>
        <v>14.488106999999998</v>
      </c>
      <c r="F20" s="274">
        <f>'[1]Podklady QZ'!F755</f>
        <v>3.2459076000000002</v>
      </c>
      <c r="G20" s="268">
        <f>'[1]Podklady QZ'!G755</f>
        <v>0.22403945525802652</v>
      </c>
      <c r="H20" s="272">
        <f>'[1]Podklady QZ'!H755</f>
        <v>11.792069</v>
      </c>
      <c r="I20" s="273">
        <f>'[1]Podklady QZ'!I755</f>
        <v>2.153931</v>
      </c>
      <c r="J20" s="268">
        <f>'[1]Podklady QZ'!J755</f>
        <v>0.18265929414083315</v>
      </c>
      <c r="K20" s="275">
        <f>'[1]Podklady QZ'!K755</f>
        <v>50.692854000000004</v>
      </c>
      <c r="L20" s="276">
        <f>'[1]Podklady QZ'!L755</f>
        <v>6.2855742000000001</v>
      </c>
      <c r="M20" s="277">
        <f>'[1]Podklady QZ'!M755</f>
        <v>0.12399329893716379</v>
      </c>
      <c r="N20" s="254"/>
      <c r="O20" s="271"/>
    </row>
    <row r="21" spans="1:15" ht="12.75" thickBot="1" x14ac:dyDescent="0.25">
      <c r="A21" s="38" t="s">
        <v>34</v>
      </c>
      <c r="B21" s="278">
        <f>'[1]Podklady QZ'!B756</f>
        <v>1152.7246250948519</v>
      </c>
      <c r="C21" s="279">
        <f>'[1]Podklady QZ'!C756</f>
        <v>455.682929</v>
      </c>
      <c r="D21" s="280">
        <f>'[1]Podklady QZ'!D756</f>
        <v>0.39530944258478395</v>
      </c>
      <c r="E21" s="278">
        <f>'[1]Podklady QZ'!E756</f>
        <v>1090.7279525928584</v>
      </c>
      <c r="F21" s="281">
        <f>'[1]Podklady QZ'!F756</f>
        <v>430.26501400000001</v>
      </c>
      <c r="G21" s="280">
        <f>'[1]Podklady QZ'!G756</f>
        <v>0.39447509617515708</v>
      </c>
      <c r="H21" s="278">
        <f>'[1]Podklady QZ'!H756</f>
        <v>1232.501904593151</v>
      </c>
      <c r="I21" s="279">
        <f>'[1]Podklady QZ'!I756</f>
        <v>491.85310700000002</v>
      </c>
      <c r="J21" s="280">
        <f>'[1]Podklady QZ'!J756</f>
        <v>0.39906884132756026</v>
      </c>
      <c r="K21" s="282">
        <f>'[1]Podklady QZ'!K756</f>
        <v>3475.9544822808612</v>
      </c>
      <c r="L21" s="282">
        <f>'[1]Podklady QZ'!L756</f>
        <v>1377.80105</v>
      </c>
      <c r="M21" s="283">
        <f>'[1]Podklady QZ'!M756</f>
        <v>0.39638063646216415</v>
      </c>
      <c r="N21" s="254"/>
      <c r="O21" s="271"/>
    </row>
    <row r="22" spans="1:15" s="129" customFormat="1" ht="11.25" x14ac:dyDescent="0.2">
      <c r="A22" s="121"/>
      <c r="B22" s="5"/>
      <c r="C22" s="5"/>
      <c r="D22" s="5"/>
      <c r="E22" s="5"/>
      <c r="F22" s="5"/>
      <c r="G22" s="5"/>
      <c r="H22" s="5"/>
      <c r="I22" s="5"/>
      <c r="M22" s="4" t="s">
        <v>87</v>
      </c>
    </row>
    <row r="23" spans="1:15" x14ac:dyDescent="0.2">
      <c r="A23" s="238"/>
      <c r="B23" s="53"/>
      <c r="C23" s="13"/>
      <c r="D23" s="13"/>
      <c r="E23" s="13"/>
      <c r="F23" s="13"/>
      <c r="G23" s="13"/>
      <c r="H23" s="13"/>
      <c r="I23" s="13"/>
    </row>
    <row r="24" spans="1:15" x14ac:dyDescent="0.2">
      <c r="A24" s="238"/>
      <c r="B24" s="53"/>
    </row>
    <row r="25" spans="1:15" x14ac:dyDescent="0.2">
      <c r="A25" s="238"/>
      <c r="B25" s="53"/>
      <c r="C25" s="130"/>
      <c r="D25" s="130"/>
      <c r="E25" s="130"/>
      <c r="F25" s="130"/>
      <c r="G25" s="130"/>
      <c r="H25" s="130"/>
      <c r="I25" s="130"/>
      <c r="J25" s="130"/>
    </row>
    <row r="26" spans="1:15" x14ac:dyDescent="0.2">
      <c r="A26" s="238"/>
      <c r="B26" s="53"/>
      <c r="C26" s="130"/>
      <c r="D26" s="130"/>
      <c r="E26" s="130"/>
      <c r="F26" s="130"/>
      <c r="G26" s="130"/>
      <c r="H26" s="130"/>
      <c r="I26" s="130"/>
      <c r="J26" s="130"/>
    </row>
    <row r="27" spans="1:15" x14ac:dyDescent="0.2">
      <c r="A27" s="238"/>
      <c r="B27" s="53"/>
    </row>
    <row r="28" spans="1:15" x14ac:dyDescent="0.2">
      <c r="A28" s="238"/>
      <c r="B28" s="53"/>
    </row>
    <row r="29" spans="1:15" x14ac:dyDescent="0.2">
      <c r="A29" s="238"/>
      <c r="B29" s="53"/>
    </row>
    <row r="30" spans="1:15" x14ac:dyDescent="0.2">
      <c r="A30" s="238"/>
      <c r="B30" s="53"/>
    </row>
    <row r="31" spans="1:15" x14ac:dyDescent="0.2">
      <c r="A31" s="238"/>
      <c r="B31" s="53"/>
    </row>
    <row r="32" spans="1:15" x14ac:dyDescent="0.2">
      <c r="A32" s="238"/>
      <c r="B32" s="53"/>
    </row>
    <row r="33" spans="1:2" x14ac:dyDescent="0.2">
      <c r="A33" s="238"/>
      <c r="B33" s="53"/>
    </row>
    <row r="34" spans="1:2" x14ac:dyDescent="0.2">
      <c r="A34" s="238"/>
      <c r="B34" s="53"/>
    </row>
    <row r="35" spans="1:2" x14ac:dyDescent="0.2">
      <c r="A35" s="238"/>
      <c r="B35" s="53"/>
    </row>
    <row r="36" spans="1:2" x14ac:dyDescent="0.2">
      <c r="A36" s="238"/>
      <c r="B36" s="53"/>
    </row>
    <row r="37" spans="1:2" x14ac:dyDescent="0.2">
      <c r="A37" s="238"/>
      <c r="B37" s="53"/>
    </row>
    <row r="38" spans="1:2" x14ac:dyDescent="0.2">
      <c r="A38" s="238"/>
      <c r="B38" s="53"/>
    </row>
  </sheetData>
  <mergeCells count="5">
    <mergeCell ref="K3:M3"/>
    <mergeCell ref="A3:A4"/>
    <mergeCell ref="B3:D3"/>
    <mergeCell ref="E3:G3"/>
    <mergeCell ref="H3:J3"/>
  </mergeCells>
  <pageMargins left="0.31496062992125984" right="0.31496062992125984" top="0.3543307086614173" bottom="0.3543307086614173" header="0.31496062992125984" footer="0.19685039370078741"/>
  <pageSetup paperSize="9"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showGridLines="0" zoomScale="85" zoomScaleNormal="85" workbookViewId="0">
      <selection activeCell="Q32" sqref="Q32"/>
    </sheetView>
  </sheetViews>
  <sheetFormatPr defaultRowHeight="12" x14ac:dyDescent="0.2"/>
  <cols>
    <col min="1" max="1" width="32.5703125" style="114" customWidth="1"/>
    <col min="2" max="13" width="9.28515625" style="114" customWidth="1"/>
    <col min="14" max="14" width="10.140625" style="254" customWidth="1"/>
    <col min="15" max="15" width="8.42578125" style="114" customWidth="1"/>
    <col min="16" max="16" width="11.42578125" style="114" bestFit="1" customWidth="1"/>
    <col min="17" max="17" width="9.5703125" style="114" bestFit="1" customWidth="1"/>
    <col min="18" max="16384" width="9.140625" style="114"/>
  </cols>
  <sheetData>
    <row r="1" spans="1:14" s="128" customFormat="1" ht="18.75" x14ac:dyDescent="0.3">
      <c r="A1" s="21" t="s">
        <v>294</v>
      </c>
      <c r="B1" s="123"/>
      <c r="C1" s="123"/>
      <c r="D1" s="123"/>
      <c r="E1" s="123"/>
      <c r="F1" s="123"/>
      <c r="G1" s="123"/>
      <c r="H1" s="123"/>
      <c r="I1" s="123"/>
      <c r="J1" s="123"/>
      <c r="K1" s="123"/>
      <c r="L1" s="123"/>
      <c r="M1" s="284" t="s">
        <v>299</v>
      </c>
      <c r="N1" s="291"/>
    </row>
    <row r="2" spans="1:14" ht="7.5" customHeight="1" x14ac:dyDescent="0.2">
      <c r="A2" s="13"/>
      <c r="B2" s="13"/>
      <c r="C2" s="13"/>
      <c r="D2" s="13"/>
      <c r="E2" s="13"/>
      <c r="F2" s="13"/>
      <c r="G2" s="13"/>
      <c r="H2" s="13"/>
      <c r="I2" s="13"/>
      <c r="J2" s="13"/>
      <c r="K2" s="13"/>
      <c r="L2" s="13"/>
      <c r="M2" s="13"/>
      <c r="N2" s="13"/>
    </row>
    <row r="3" spans="1:14" x14ac:dyDescent="0.2">
      <c r="A3" s="377"/>
      <c r="B3" s="379" t="s">
        <v>272</v>
      </c>
      <c r="C3" s="379"/>
      <c r="D3" s="379"/>
      <c r="E3" s="379" t="s">
        <v>287</v>
      </c>
      <c r="F3" s="379"/>
      <c r="G3" s="379"/>
      <c r="H3" s="379" t="s">
        <v>285</v>
      </c>
      <c r="I3" s="379"/>
      <c r="J3" s="379"/>
      <c r="K3" s="379" t="s">
        <v>286</v>
      </c>
      <c r="L3" s="379"/>
      <c r="M3" s="404"/>
      <c r="N3" s="292"/>
    </row>
    <row r="4" spans="1:14" x14ac:dyDescent="0.2">
      <c r="A4" s="378"/>
      <c r="B4" s="190" t="s">
        <v>8</v>
      </c>
      <c r="C4" s="190" t="s">
        <v>9</v>
      </c>
      <c r="D4" s="190" t="s">
        <v>10</v>
      </c>
      <c r="E4" s="190" t="s">
        <v>8</v>
      </c>
      <c r="F4" s="190" t="s">
        <v>9</v>
      </c>
      <c r="G4" s="190" t="s">
        <v>10</v>
      </c>
      <c r="H4" s="190" t="s">
        <v>8</v>
      </c>
      <c r="I4" s="190" t="s">
        <v>9</v>
      </c>
      <c r="J4" s="190" t="s">
        <v>10</v>
      </c>
      <c r="K4" s="190" t="s">
        <v>8</v>
      </c>
      <c r="L4" s="190" t="s">
        <v>9</v>
      </c>
      <c r="M4" s="60" t="s">
        <v>10</v>
      </c>
    </row>
    <row r="5" spans="1:14" s="131" customFormat="1" ht="12" customHeight="1" x14ac:dyDescent="0.2">
      <c r="A5" s="373" t="s">
        <v>290</v>
      </c>
      <c r="B5" s="374">
        <f>SUM(B6:D6)</f>
        <v>59368.324167635306</v>
      </c>
      <c r="C5" s="375"/>
      <c r="D5" s="376"/>
      <c r="E5" s="374">
        <v>59304.1</v>
      </c>
      <c r="F5" s="375"/>
      <c r="G5" s="376"/>
      <c r="H5" s="438">
        <f t="shared" ref="H5:H10" si="0">+B5-E5</f>
        <v>64.224167635307822</v>
      </c>
      <c r="I5" s="439"/>
      <c r="J5" s="440"/>
      <c r="K5" s="449">
        <f>+B5/E5-1</f>
        <v>1.0829633640052627E-3</v>
      </c>
      <c r="L5" s="450"/>
      <c r="M5" s="450"/>
      <c r="N5" s="293"/>
    </row>
    <row r="6" spans="1:14" s="131" customFormat="1" ht="12" customHeight="1" x14ac:dyDescent="0.2">
      <c r="A6" s="372"/>
      <c r="B6" s="221">
        <f>'[1]Podklady QZ'!B6</f>
        <v>20085.563188418844</v>
      </c>
      <c r="C6" s="200">
        <f>'[1]Podklady QZ'!C6</f>
        <v>19762.053748910846</v>
      </c>
      <c r="D6" s="222">
        <f>'[1]Podklady QZ'!D6</f>
        <v>19520.707230305619</v>
      </c>
      <c r="E6" s="200">
        <v>24714.3</v>
      </c>
      <c r="F6" s="200">
        <v>18536.400000000001</v>
      </c>
      <c r="G6" s="200">
        <v>16053.4</v>
      </c>
      <c r="H6" s="221">
        <f t="shared" si="0"/>
        <v>-4628.7368115811551</v>
      </c>
      <c r="I6" s="200">
        <f t="shared" ref="I6:J6" si="1">+C6-F6</f>
        <v>1225.653748910845</v>
      </c>
      <c r="J6" s="222">
        <f t="shared" si="1"/>
        <v>3467.3072303056197</v>
      </c>
      <c r="K6" s="332">
        <f>+B6/E6-1</f>
        <v>-0.18728982053228926</v>
      </c>
      <c r="L6" s="333">
        <f t="shared" ref="L6:M6" si="2">+C6/F6-1</f>
        <v>6.612145556369331E-2</v>
      </c>
      <c r="M6" s="333">
        <f t="shared" si="2"/>
        <v>0.21598584912265428</v>
      </c>
      <c r="N6" s="294"/>
    </row>
    <row r="7" spans="1:14" s="13" customFormat="1" ht="12" customHeight="1" x14ac:dyDescent="0.2">
      <c r="A7" s="371" t="s">
        <v>291</v>
      </c>
      <c r="B7" s="384">
        <f>SUM(B8:D8)</f>
        <v>37900.37741180633</v>
      </c>
      <c r="C7" s="385"/>
      <c r="D7" s="386"/>
      <c r="E7" s="385">
        <f>SUM(E8:G8)</f>
        <v>37351.300000000003</v>
      </c>
      <c r="F7" s="385"/>
      <c r="G7" s="385"/>
      <c r="H7" s="438">
        <f t="shared" si="0"/>
        <v>549.07741180632729</v>
      </c>
      <c r="I7" s="439"/>
      <c r="J7" s="440"/>
      <c r="K7" s="441">
        <f>+B7/E7-1</f>
        <v>1.4700356126997605E-2</v>
      </c>
      <c r="L7" s="442"/>
      <c r="M7" s="442"/>
      <c r="N7" s="252"/>
    </row>
    <row r="8" spans="1:14" s="189" customFormat="1" ht="12" customHeight="1" x14ac:dyDescent="0.2">
      <c r="A8" s="372"/>
      <c r="B8" s="221">
        <f>'[1]Podklady QZ'!B14</f>
        <v>12352.970570099547</v>
      </c>
      <c r="C8" s="200">
        <f>'[1]Podklady QZ'!C14</f>
        <v>13032.725145299893</v>
      </c>
      <c r="D8" s="222">
        <f>'[1]Podklady QZ'!D14</f>
        <v>12514.681696406891</v>
      </c>
      <c r="E8" s="200">
        <v>16416.5</v>
      </c>
      <c r="F8" s="200">
        <v>11608</v>
      </c>
      <c r="G8" s="200">
        <v>9326.7999999999993</v>
      </c>
      <c r="H8" s="221">
        <f t="shared" si="0"/>
        <v>-4063.5294299004527</v>
      </c>
      <c r="I8" s="200">
        <f t="shared" ref="I8" si="3">+C8-F8</f>
        <v>1424.7251452998935</v>
      </c>
      <c r="J8" s="222">
        <f t="shared" ref="J8" si="4">+D8-G8</f>
        <v>3187.8816964068919</v>
      </c>
      <c r="K8" s="332">
        <f t="shared" ref="K8:M8" si="5">+B8/E8-1</f>
        <v>-0.24752714828985789</v>
      </c>
      <c r="L8" s="333">
        <f t="shared" si="5"/>
        <v>0.12273648736215481</v>
      </c>
      <c r="M8" s="333">
        <f t="shared" si="5"/>
        <v>0.34179801179470903</v>
      </c>
    </row>
    <row r="9" spans="1:14" s="13" customFormat="1" ht="12" hidden="1" customHeight="1" x14ac:dyDescent="0.2">
      <c r="A9" s="371" t="s">
        <v>292</v>
      </c>
      <c r="B9" s="384">
        <v>-0.1</v>
      </c>
      <c r="C9" s="385"/>
      <c r="D9" s="386"/>
      <c r="E9" s="385">
        <v>0.6</v>
      </c>
      <c r="F9" s="385"/>
      <c r="G9" s="385"/>
      <c r="H9" s="438">
        <f t="shared" si="0"/>
        <v>-0.7</v>
      </c>
      <c r="I9" s="439"/>
      <c r="J9" s="440"/>
      <c r="K9" s="441"/>
      <c r="L9" s="442"/>
      <c r="M9" s="442"/>
      <c r="N9" s="252"/>
    </row>
    <row r="10" spans="1:14" s="189" customFormat="1" ht="12" hidden="1" customHeight="1" x14ac:dyDescent="0.2">
      <c r="A10" s="372"/>
      <c r="B10" s="221">
        <v>2</v>
      </c>
      <c r="C10" s="200">
        <v>-3.3</v>
      </c>
      <c r="D10" s="222">
        <v>1</v>
      </c>
      <c r="E10" s="200">
        <v>-5.6</v>
      </c>
      <c r="F10" s="200">
        <v>1.2</v>
      </c>
      <c r="G10" s="200">
        <v>6.1</v>
      </c>
      <c r="H10" s="221">
        <f t="shared" si="0"/>
        <v>7.6</v>
      </c>
      <c r="I10" s="200">
        <f t="shared" ref="I10" si="6">+C10-F10</f>
        <v>-4.5</v>
      </c>
      <c r="J10" s="222">
        <f t="shared" ref="J10" si="7">+D10-G10</f>
        <v>-5.0999999999999996</v>
      </c>
      <c r="K10" s="332"/>
      <c r="L10" s="333"/>
      <c r="M10" s="333"/>
    </row>
    <row r="11" spans="1:14" s="189" customFormat="1" ht="10.5" hidden="1" customHeight="1" x14ac:dyDescent="0.2">
      <c r="A11" s="392" t="s">
        <v>108</v>
      </c>
      <c r="B11" s="384">
        <f>SUM(B12:D12)</f>
        <v>47.837087000007159</v>
      </c>
      <c r="C11" s="385"/>
      <c r="D11" s="386"/>
      <c r="E11" s="385">
        <f>SUM(E12:G12)</f>
        <v>36.200000000000003</v>
      </c>
      <c r="F11" s="385"/>
      <c r="G11" s="385"/>
      <c r="H11" s="384">
        <f>SUM(H12:J12)</f>
        <v>11.637087000007158</v>
      </c>
      <c r="I11" s="385"/>
      <c r="J11" s="386"/>
      <c r="K11" s="446">
        <f>+B11/E11-1</f>
        <v>0.32146649171290487</v>
      </c>
      <c r="L11" s="447"/>
      <c r="M11" s="448"/>
    </row>
    <row r="12" spans="1:14" s="189" customFormat="1" ht="10.5" hidden="1" customHeight="1" thickBot="1" x14ac:dyDescent="0.25">
      <c r="A12" s="393"/>
      <c r="B12" s="212">
        <f>'[1]Podklady QZ'!B16</f>
        <v>16.350882000002457</v>
      </c>
      <c r="C12" s="116">
        <f>'[1]Podklady QZ'!C16</f>
        <v>16.325119000004634</v>
      </c>
      <c r="D12" s="213">
        <f>'[1]Podklady QZ'!D16</f>
        <v>15.161086000000068</v>
      </c>
      <c r="E12" s="116">
        <v>12</v>
      </c>
      <c r="F12" s="116">
        <v>11.9</v>
      </c>
      <c r="G12" s="116">
        <v>12.3</v>
      </c>
      <c r="H12" s="212">
        <f>+B12-E12</f>
        <v>4.3508820000024571</v>
      </c>
      <c r="I12" s="116">
        <f t="shared" ref="I12" si="8">+C12-F12</f>
        <v>4.4251190000046332</v>
      </c>
      <c r="J12" s="213">
        <f t="shared" ref="J12" si="9">+D12-G12</f>
        <v>2.8610860000000677</v>
      </c>
      <c r="K12" s="212">
        <f>+E12-H12</f>
        <v>7.6491179999975429</v>
      </c>
      <c r="L12" s="116">
        <f t="shared" ref="L12" si="10">+F12-I12</f>
        <v>7.4748809999953671</v>
      </c>
      <c r="M12" s="116">
        <f t="shared" ref="M12" si="11">+G12-J12</f>
        <v>9.438913999999933</v>
      </c>
    </row>
    <row r="13" spans="1:14" s="129" customFormat="1" ht="15" customHeight="1" x14ac:dyDescent="0.2">
      <c r="A13" s="121"/>
      <c r="B13" s="5"/>
      <c r="C13" s="5"/>
      <c r="D13" s="5"/>
      <c r="E13" s="5"/>
      <c r="F13" s="5"/>
      <c r="G13" s="5"/>
      <c r="K13" s="5"/>
      <c r="L13" s="5"/>
      <c r="M13" s="4"/>
      <c r="N13" s="295"/>
    </row>
    <row r="14" spans="1:14" s="129" customFormat="1" ht="11.25" customHeight="1" x14ac:dyDescent="0.2">
      <c r="A14" s="377"/>
      <c r="B14" s="379" t="s">
        <v>288</v>
      </c>
      <c r="C14" s="379"/>
      <c r="D14" s="379"/>
      <c r="E14" s="379" t="s">
        <v>289</v>
      </c>
      <c r="F14" s="379"/>
      <c r="G14" s="379"/>
      <c r="H14" s="379" t="s">
        <v>285</v>
      </c>
      <c r="I14" s="379"/>
      <c r="J14" s="379"/>
      <c r="K14" s="379" t="s">
        <v>286</v>
      </c>
      <c r="L14" s="379"/>
      <c r="M14" s="404"/>
      <c r="N14" s="295"/>
    </row>
    <row r="15" spans="1:14" s="129" customFormat="1" ht="11.25" customHeight="1" x14ac:dyDescent="0.2">
      <c r="A15" s="378"/>
      <c r="B15" s="352" t="s">
        <v>11</v>
      </c>
      <c r="C15" s="352" t="s">
        <v>12</v>
      </c>
      <c r="D15" s="352" t="s">
        <v>13</v>
      </c>
      <c r="E15" s="353" t="s">
        <v>11</v>
      </c>
      <c r="F15" s="353" t="s">
        <v>12</v>
      </c>
      <c r="G15" s="353" t="s">
        <v>13</v>
      </c>
      <c r="H15" s="354" t="s">
        <v>11</v>
      </c>
      <c r="I15" s="354" t="s">
        <v>12</v>
      </c>
      <c r="J15" s="354" t="s">
        <v>13</v>
      </c>
      <c r="K15" s="355" t="s">
        <v>11</v>
      </c>
      <c r="L15" s="355" t="s">
        <v>12</v>
      </c>
      <c r="M15" s="362" t="s">
        <v>13</v>
      </c>
      <c r="N15" s="295"/>
    </row>
    <row r="16" spans="1:14" s="129" customFormat="1" ht="11.25" customHeight="1" x14ac:dyDescent="0.2">
      <c r="A16" s="373" t="s">
        <v>290</v>
      </c>
      <c r="B16" s="374">
        <f>SUM(B17:D17)</f>
        <v>28377.569052999999</v>
      </c>
      <c r="C16" s="375"/>
      <c r="D16" s="376"/>
      <c r="E16" s="374">
        <f>SUM(E17:G17)</f>
        <v>33484.800000000003</v>
      </c>
      <c r="F16" s="375"/>
      <c r="G16" s="376"/>
      <c r="H16" s="438">
        <f t="shared" ref="H16:H21" si="12">+B16-E16</f>
        <v>-5107.2309470000037</v>
      </c>
      <c r="I16" s="439"/>
      <c r="J16" s="440"/>
      <c r="K16" s="449">
        <f>+B16/E16-1</f>
        <v>-0.15252385999020457</v>
      </c>
      <c r="L16" s="450"/>
      <c r="M16" s="450"/>
      <c r="N16" s="295"/>
    </row>
    <row r="17" spans="1:14" s="129" customFormat="1" ht="12" customHeight="1" x14ac:dyDescent="0.2">
      <c r="A17" s="372"/>
      <c r="B17" s="221">
        <f>'[1]Podklady QZ'!E6</f>
        <v>11040.709761</v>
      </c>
      <c r="C17" s="200">
        <f>'[1]Podklady QZ'!F6</f>
        <v>9060.451557999997</v>
      </c>
      <c r="D17" s="222">
        <f>'[1]Podklady QZ'!G6</f>
        <v>8276.4077340000003</v>
      </c>
      <c r="E17" s="200">
        <v>14105.7</v>
      </c>
      <c r="F17" s="200">
        <v>10974.1</v>
      </c>
      <c r="G17" s="200">
        <v>8405</v>
      </c>
      <c r="H17" s="221">
        <f t="shared" si="12"/>
        <v>-3064.9902390000007</v>
      </c>
      <c r="I17" s="200">
        <f t="shared" ref="I17" si="13">+C17-F17</f>
        <v>-1913.6484420000033</v>
      </c>
      <c r="J17" s="222">
        <f t="shared" ref="J17" si="14">+D17-G17</f>
        <v>-128.59226599999965</v>
      </c>
      <c r="K17" s="332">
        <f>+B17/E17-1</f>
        <v>-0.21728735468640337</v>
      </c>
      <c r="L17" s="333">
        <f t="shared" ref="L17" si="15">+C17/F17-1</f>
        <v>-0.17437862257497228</v>
      </c>
      <c r="M17" s="333">
        <f t="shared" ref="M17" si="16">+D17/G17-1</f>
        <v>-1.5299496252230815E-2</v>
      </c>
      <c r="N17" s="295"/>
    </row>
    <row r="18" spans="1:14" s="129" customFormat="1" ht="11.25" customHeight="1" x14ac:dyDescent="0.2">
      <c r="A18" s="371" t="s">
        <v>291</v>
      </c>
      <c r="B18" s="384">
        <f>SUM(B19:D19)</f>
        <v>12234.478325999999</v>
      </c>
      <c r="C18" s="385"/>
      <c r="D18" s="386"/>
      <c r="E18" s="385">
        <f>SUM(E19:G19)</f>
        <v>15946.999999999998</v>
      </c>
      <c r="F18" s="385"/>
      <c r="G18" s="385"/>
      <c r="H18" s="443">
        <f t="shared" si="12"/>
        <v>-3712.5216739999996</v>
      </c>
      <c r="I18" s="444"/>
      <c r="J18" s="445"/>
      <c r="K18" s="441">
        <f>+B18/E18-1</f>
        <v>-0.23280376710353046</v>
      </c>
      <c r="L18" s="442"/>
      <c r="M18" s="442"/>
      <c r="N18" s="295"/>
    </row>
    <row r="19" spans="1:14" s="129" customFormat="1" ht="12" customHeight="1" x14ac:dyDescent="0.2">
      <c r="A19" s="372"/>
      <c r="B19" s="221">
        <f>'[1]Podklady QZ'!E14</f>
        <v>5419.833455</v>
      </c>
      <c r="C19" s="200">
        <f>'[1]Podklady QZ'!F14</f>
        <v>3700.1243949999998</v>
      </c>
      <c r="D19" s="222">
        <f>'[1]Podklady QZ'!G14</f>
        <v>3114.5204759999997</v>
      </c>
      <c r="E19" s="200">
        <v>7792.2</v>
      </c>
      <c r="F19" s="200">
        <v>5009.3999999999996</v>
      </c>
      <c r="G19" s="200">
        <v>3145.4</v>
      </c>
      <c r="H19" s="221">
        <f t="shared" si="12"/>
        <v>-2372.3665449999999</v>
      </c>
      <c r="I19" s="200">
        <f t="shared" ref="I19" si="17">+C19-F19</f>
        <v>-1309.2756049999998</v>
      </c>
      <c r="J19" s="222">
        <f t="shared" ref="J19" si="18">+D19-G19</f>
        <v>-30.879524000000401</v>
      </c>
      <c r="K19" s="332">
        <f t="shared" ref="K19" si="19">+B19/E19-1</f>
        <v>-0.30445401106234438</v>
      </c>
      <c r="L19" s="333">
        <f t="shared" ref="L19" si="20">+C19/F19-1</f>
        <v>-0.26136375713658322</v>
      </c>
      <c r="M19" s="333">
        <f t="shared" ref="M19" si="21">+D19/G19-1</f>
        <v>-9.8173599542189516E-3</v>
      </c>
      <c r="N19" s="295"/>
    </row>
    <row r="20" spans="1:14" s="129" customFormat="1" ht="12" hidden="1" customHeight="1" x14ac:dyDescent="0.2">
      <c r="A20" s="371" t="s">
        <v>292</v>
      </c>
      <c r="B20" s="384">
        <v>15.7</v>
      </c>
      <c r="C20" s="385"/>
      <c r="D20" s="386"/>
      <c r="E20" s="385">
        <v>13.2</v>
      </c>
      <c r="F20" s="385"/>
      <c r="G20" s="385"/>
      <c r="H20" s="438">
        <f t="shared" si="12"/>
        <v>2.5</v>
      </c>
      <c r="I20" s="439"/>
      <c r="J20" s="440"/>
      <c r="K20" s="441"/>
      <c r="L20" s="442"/>
      <c r="M20" s="442"/>
      <c r="N20" s="295"/>
    </row>
    <row r="21" spans="1:14" s="129" customFormat="1" ht="12" hidden="1" customHeight="1" x14ac:dyDescent="0.2">
      <c r="A21" s="372"/>
      <c r="B21" s="221">
        <v>13</v>
      </c>
      <c r="C21" s="200">
        <v>16.5</v>
      </c>
      <c r="D21" s="222">
        <v>17.7</v>
      </c>
      <c r="E21" s="200">
        <v>7.1</v>
      </c>
      <c r="F21" s="200">
        <v>14.1</v>
      </c>
      <c r="G21" s="200">
        <v>18.399999999999999</v>
      </c>
      <c r="H21" s="221">
        <f t="shared" si="12"/>
        <v>5.9</v>
      </c>
      <c r="I21" s="200">
        <f t="shared" ref="I21" si="22">+C21-F21</f>
        <v>2.4000000000000004</v>
      </c>
      <c r="J21" s="222">
        <f t="shared" ref="J21" si="23">+D21-G21</f>
        <v>-0.69999999999999929</v>
      </c>
      <c r="K21" s="332"/>
      <c r="L21" s="333"/>
      <c r="M21" s="333"/>
      <c r="N21" s="295"/>
    </row>
    <row r="22" spans="1:14" s="129" customFormat="1" ht="12.75" hidden="1" customHeight="1" x14ac:dyDescent="0.2">
      <c r="A22" s="392" t="s">
        <v>108</v>
      </c>
      <c r="B22" s="384">
        <f>SUM(B23:D23)</f>
        <v>1214.5905200000007</v>
      </c>
      <c r="C22" s="385"/>
      <c r="D22" s="386"/>
      <c r="E22" s="385">
        <f>SUM(E23:G23)</f>
        <v>36.200000000000003</v>
      </c>
      <c r="F22" s="385"/>
      <c r="G22" s="385"/>
      <c r="H22" s="384">
        <f>SUM(H23:J23)</f>
        <v>1178.3905200000006</v>
      </c>
      <c r="I22" s="385"/>
      <c r="J22" s="386"/>
      <c r="K22" s="446">
        <f>+B22/E22-1</f>
        <v>32.55222430939228</v>
      </c>
      <c r="L22" s="447"/>
      <c r="M22" s="448"/>
      <c r="N22" s="295"/>
    </row>
    <row r="23" spans="1:14" s="129" customFormat="1" ht="12.75" hidden="1" customHeight="1" thickBot="1" x14ac:dyDescent="0.25">
      <c r="A23" s="393"/>
      <c r="B23" s="212">
        <f>'[1]Podklady QZ'!B25</f>
        <v>430.7146570000005</v>
      </c>
      <c r="C23" s="116">
        <f>'[1]Podklady QZ'!C25</f>
        <v>380.49745399999995</v>
      </c>
      <c r="D23" s="213">
        <f>'[1]Podklady QZ'!D25</f>
        <v>403.37840900000015</v>
      </c>
      <c r="E23" s="116">
        <v>12</v>
      </c>
      <c r="F23" s="116">
        <v>11.9</v>
      </c>
      <c r="G23" s="116">
        <v>12.3</v>
      </c>
      <c r="H23" s="212">
        <f>+B23-E23</f>
        <v>418.7146570000005</v>
      </c>
      <c r="I23" s="116">
        <f t="shared" ref="I23" si="24">+C23-F23</f>
        <v>368.59745399999997</v>
      </c>
      <c r="J23" s="213">
        <f t="shared" ref="J23" si="25">+D23-G23</f>
        <v>391.07840900000014</v>
      </c>
      <c r="K23" s="212">
        <f>+E23-H23</f>
        <v>-406.7146570000005</v>
      </c>
      <c r="L23" s="116">
        <f t="shared" ref="L23" si="26">+F23-I23</f>
        <v>-356.69745399999999</v>
      </c>
      <c r="M23" s="116">
        <f t="shared" ref="M23" si="27">+G23-J23</f>
        <v>-378.77840900000012</v>
      </c>
      <c r="N23" s="295"/>
    </row>
    <row r="24" spans="1:14" s="129" customFormat="1" ht="12.75" customHeight="1" x14ac:dyDescent="0.2">
      <c r="A24" s="121"/>
      <c r="B24" s="5"/>
      <c r="C24" s="5"/>
      <c r="D24" s="5"/>
      <c r="E24" s="5"/>
      <c r="F24" s="5"/>
      <c r="G24" s="5"/>
      <c r="I24" s="5"/>
      <c r="K24" s="5"/>
      <c r="L24" s="5"/>
      <c r="M24" s="4" t="s">
        <v>87</v>
      </c>
      <c r="N24" s="295"/>
    </row>
    <row r="25" spans="1:14" s="129" customFormat="1" ht="11.25" customHeight="1" x14ac:dyDescent="0.2">
      <c r="A25" s="121"/>
      <c r="B25" s="5"/>
      <c r="C25" s="5"/>
      <c r="D25" s="5"/>
      <c r="E25" s="5"/>
      <c r="F25" s="5"/>
      <c r="G25" s="5"/>
      <c r="I25" s="5"/>
      <c r="K25" s="5"/>
      <c r="L25" s="5"/>
      <c r="M25" s="4"/>
      <c r="N25" s="295"/>
    </row>
    <row r="26" spans="1:14" s="129" customFormat="1" ht="11.25" customHeight="1" x14ac:dyDescent="0.2">
      <c r="A26" s="121"/>
      <c r="B26" s="5"/>
      <c r="C26" s="5"/>
      <c r="D26" s="5"/>
      <c r="E26" s="5"/>
      <c r="F26" s="5"/>
      <c r="G26" s="5"/>
      <c r="I26" s="5"/>
      <c r="K26" s="5"/>
      <c r="L26" s="5"/>
      <c r="M26" s="4"/>
      <c r="N26" s="295"/>
    </row>
    <row r="27" spans="1:14" s="129" customFormat="1" ht="11.25" customHeight="1" x14ac:dyDescent="0.2">
      <c r="A27" s="121"/>
      <c r="B27" s="5"/>
      <c r="C27" s="5"/>
      <c r="D27" s="5"/>
      <c r="E27" s="5"/>
      <c r="F27" s="5"/>
      <c r="G27" s="5"/>
      <c r="I27" s="5"/>
      <c r="K27" s="5"/>
      <c r="L27" s="5"/>
      <c r="M27" s="4"/>
      <c r="N27" s="295"/>
    </row>
    <row r="28" spans="1:14" s="129" customFormat="1" ht="11.25" customHeight="1" x14ac:dyDescent="0.2">
      <c r="A28" s="121"/>
      <c r="B28" s="5"/>
      <c r="C28" s="5"/>
      <c r="D28" s="5"/>
      <c r="E28" s="5"/>
      <c r="F28" s="5"/>
      <c r="G28" s="5"/>
      <c r="I28" s="5"/>
      <c r="K28" s="5"/>
      <c r="L28" s="5"/>
      <c r="M28" s="4"/>
      <c r="N28" s="295"/>
    </row>
    <row r="29" spans="1:14" s="129" customFormat="1" ht="11.25" customHeight="1" x14ac:dyDescent="0.2">
      <c r="A29" s="121"/>
      <c r="B29" s="5"/>
      <c r="C29" s="5"/>
      <c r="D29" s="5"/>
      <c r="E29" s="5"/>
      <c r="F29" s="5"/>
      <c r="G29" s="5"/>
      <c r="I29" s="5"/>
      <c r="K29" s="5"/>
      <c r="L29" s="5"/>
      <c r="M29" s="4"/>
      <c r="N29" s="295"/>
    </row>
    <row r="30" spans="1:14" s="129" customFormat="1" ht="11.25" customHeight="1" x14ac:dyDescent="0.2">
      <c r="A30" s="121"/>
      <c r="B30" s="5"/>
      <c r="C30" s="5"/>
      <c r="D30" s="5"/>
      <c r="E30" s="5"/>
      <c r="F30" s="5"/>
      <c r="G30" s="5"/>
      <c r="I30" s="5"/>
      <c r="K30" s="5"/>
      <c r="L30" s="5"/>
      <c r="M30" s="4"/>
      <c r="N30" s="295"/>
    </row>
    <row r="31" spans="1:14" s="129" customFormat="1" ht="11.25" customHeight="1" x14ac:dyDescent="0.2">
      <c r="A31" s="121"/>
      <c r="B31" s="5"/>
      <c r="C31" s="5"/>
      <c r="D31" s="5"/>
      <c r="E31" s="5"/>
      <c r="F31" s="5"/>
      <c r="G31" s="5"/>
      <c r="I31" s="5"/>
      <c r="K31" s="5"/>
      <c r="L31" s="5"/>
      <c r="M31" s="4"/>
      <c r="N31" s="295"/>
    </row>
    <row r="32" spans="1:14" s="129" customFormat="1" ht="11.25" customHeight="1" x14ac:dyDescent="0.2">
      <c r="A32" s="121"/>
      <c r="B32" s="5"/>
      <c r="C32" s="5"/>
      <c r="D32" s="5"/>
      <c r="E32" s="5"/>
      <c r="F32" s="5"/>
      <c r="G32" s="5"/>
      <c r="I32" s="5"/>
      <c r="K32" s="5"/>
      <c r="L32" s="5"/>
      <c r="M32" s="4"/>
      <c r="N32" s="295"/>
    </row>
    <row r="33" spans="1:15" s="129" customFormat="1" ht="11.25" customHeight="1" x14ac:dyDescent="0.2">
      <c r="A33" s="121"/>
      <c r="B33" s="5"/>
      <c r="C33" s="5"/>
      <c r="D33" s="5"/>
      <c r="E33" s="5"/>
      <c r="F33" s="5"/>
      <c r="G33" s="5"/>
      <c r="I33" s="5"/>
      <c r="K33" s="5"/>
      <c r="L33" s="5"/>
      <c r="M33" s="4"/>
      <c r="N33" s="295"/>
    </row>
    <row r="34" spans="1:15" s="129" customFormat="1" ht="11.25" customHeight="1" x14ac:dyDescent="0.2">
      <c r="A34" s="121"/>
      <c r="B34" s="5"/>
      <c r="C34" s="5"/>
      <c r="D34" s="5"/>
      <c r="E34" s="5"/>
      <c r="F34" s="5"/>
      <c r="G34" s="5"/>
      <c r="I34" s="5"/>
      <c r="K34" s="5"/>
      <c r="L34" s="5"/>
      <c r="M34" s="4"/>
      <c r="N34" s="295"/>
    </row>
    <row r="35" spans="1:15" s="129" customFormat="1" ht="11.25" customHeight="1" x14ac:dyDescent="0.2">
      <c r="A35" s="121"/>
      <c r="B35" s="5"/>
      <c r="C35" s="5"/>
      <c r="D35" s="5"/>
      <c r="E35" s="5"/>
      <c r="F35" s="5"/>
      <c r="G35" s="5"/>
      <c r="I35" s="5"/>
      <c r="K35" s="5"/>
      <c r="L35" s="5"/>
      <c r="M35" s="4"/>
      <c r="N35" s="295"/>
    </row>
    <row r="36" spans="1:15" s="129" customFormat="1" ht="11.25" customHeight="1" x14ac:dyDescent="0.2">
      <c r="A36" s="121"/>
      <c r="B36" s="5"/>
      <c r="C36" s="5"/>
      <c r="D36" s="5"/>
      <c r="E36" s="5"/>
      <c r="F36" s="5"/>
      <c r="G36" s="5"/>
      <c r="I36" s="5"/>
      <c r="K36" s="5"/>
      <c r="L36" s="5"/>
      <c r="M36" s="4"/>
      <c r="N36" s="295"/>
    </row>
    <row r="37" spans="1:15" s="129" customFormat="1" ht="11.25" customHeight="1" x14ac:dyDescent="0.2">
      <c r="A37" s="121"/>
      <c r="B37" s="5"/>
      <c r="C37" s="5"/>
      <c r="D37" s="5"/>
      <c r="E37" s="5"/>
      <c r="F37" s="5"/>
      <c r="G37" s="5"/>
      <c r="I37" s="5"/>
      <c r="K37" s="5"/>
      <c r="L37" s="5"/>
      <c r="M37" s="4"/>
      <c r="N37" s="295"/>
    </row>
    <row r="38" spans="1:15" x14ac:dyDescent="0.2">
      <c r="A38" s="191"/>
      <c r="B38" s="192"/>
      <c r="C38" s="192"/>
      <c r="D38" s="192"/>
      <c r="E38" s="192"/>
      <c r="F38" s="192"/>
      <c r="G38" s="192"/>
      <c r="H38" s="192"/>
      <c r="I38" s="192"/>
      <c r="J38" s="192"/>
      <c r="K38" s="192"/>
      <c r="L38" s="192"/>
      <c r="M38" s="192"/>
      <c r="N38" s="296"/>
      <c r="O38" s="289"/>
    </row>
    <row r="39" spans="1:15" x14ac:dyDescent="0.2">
      <c r="A39" s="17"/>
      <c r="B39" s="53"/>
      <c r="C39" s="53"/>
      <c r="D39" s="53"/>
      <c r="E39" s="53"/>
      <c r="F39" s="53"/>
      <c r="G39" s="53"/>
      <c r="H39" s="53"/>
      <c r="I39" s="53"/>
      <c r="J39" s="53"/>
      <c r="K39" s="53"/>
      <c r="L39" s="53"/>
      <c r="M39" s="53"/>
      <c r="N39" s="296"/>
      <c r="O39" s="289"/>
    </row>
    <row r="40" spans="1:15" x14ac:dyDescent="0.2">
      <c r="A40" s="17"/>
      <c r="B40" s="192"/>
      <c r="C40" s="192"/>
      <c r="D40" s="192"/>
      <c r="E40" s="192"/>
      <c r="F40" s="192"/>
      <c r="G40" s="192"/>
      <c r="H40" s="192"/>
      <c r="I40" s="192"/>
      <c r="J40" s="192"/>
      <c r="K40" s="192"/>
      <c r="L40" s="192"/>
      <c r="M40" s="192"/>
      <c r="N40" s="53"/>
      <c r="O40" s="289"/>
    </row>
    <row r="41" spans="1:15" x14ac:dyDescent="0.2">
      <c r="A41" s="181"/>
      <c r="B41" s="171"/>
      <c r="C41" s="171"/>
      <c r="D41" s="171"/>
      <c r="E41" s="171"/>
      <c r="F41" s="171"/>
      <c r="G41" s="171"/>
      <c r="H41" s="171"/>
      <c r="I41" s="171"/>
      <c r="J41" s="171"/>
      <c r="K41" s="171"/>
      <c r="L41" s="171"/>
      <c r="M41" s="171"/>
      <c r="N41" s="53"/>
      <c r="O41" s="289"/>
    </row>
    <row r="42" spans="1:15" x14ac:dyDescent="0.2">
      <c r="A42" s="181"/>
      <c r="B42" s="171"/>
      <c r="C42" s="171"/>
      <c r="D42" s="171"/>
      <c r="E42" s="171"/>
      <c r="F42" s="171"/>
      <c r="G42" s="171"/>
      <c r="H42" s="171"/>
      <c r="I42" s="171"/>
      <c r="J42" s="171"/>
      <c r="K42" s="171"/>
      <c r="L42" s="171"/>
      <c r="M42" s="171"/>
      <c r="N42" s="296"/>
      <c r="O42" s="289"/>
    </row>
    <row r="43" spans="1:15" x14ac:dyDescent="0.2">
      <c r="A43" s="181"/>
      <c r="B43" s="171"/>
      <c r="C43" s="171"/>
      <c r="D43" s="171"/>
      <c r="E43" s="171"/>
      <c r="F43" s="171"/>
      <c r="G43" s="171"/>
      <c r="H43" s="171"/>
      <c r="I43" s="171"/>
      <c r="J43" s="171"/>
      <c r="K43" s="171"/>
      <c r="L43" s="171"/>
      <c r="M43" s="171"/>
      <c r="N43" s="296"/>
      <c r="O43" s="289"/>
    </row>
    <row r="44" spans="1:15" x14ac:dyDescent="0.2">
      <c r="A44" s="191"/>
      <c r="B44" s="191"/>
      <c r="C44" s="191"/>
      <c r="D44" s="191"/>
      <c r="E44" s="191"/>
      <c r="F44" s="191"/>
      <c r="G44" s="191"/>
      <c r="H44" s="191"/>
      <c r="I44" s="191"/>
      <c r="J44" s="191"/>
      <c r="K44" s="191"/>
      <c r="L44" s="191"/>
      <c r="M44" s="191"/>
      <c r="N44" s="296"/>
      <c r="O44" s="289"/>
    </row>
    <row r="45" spans="1:15" x14ac:dyDescent="0.2">
      <c r="A45" s="191"/>
      <c r="B45" s="191"/>
      <c r="C45" s="191"/>
      <c r="D45" s="191"/>
      <c r="E45" s="191"/>
      <c r="F45" s="191"/>
      <c r="G45" s="191"/>
      <c r="H45" s="191"/>
      <c r="I45" s="191"/>
      <c r="J45" s="191"/>
      <c r="K45" s="191"/>
      <c r="L45" s="191"/>
      <c r="M45" s="191"/>
      <c r="N45" s="296"/>
    </row>
    <row r="62" spans="1:4" x14ac:dyDescent="0.2">
      <c r="A62" s="234"/>
      <c r="B62" s="241"/>
      <c r="C62" s="235"/>
      <c r="D62" s="235"/>
    </row>
    <row r="63" spans="1:4" x14ac:dyDescent="0.2">
      <c r="B63" s="235"/>
      <c r="C63" s="235"/>
      <c r="D63" s="235"/>
    </row>
    <row r="64" spans="1:4" x14ac:dyDescent="0.2">
      <c r="B64" s="235"/>
      <c r="C64" s="235"/>
      <c r="D64" s="235"/>
    </row>
  </sheetData>
  <mergeCells count="50">
    <mergeCell ref="K11:M11"/>
    <mergeCell ref="K5:M5"/>
    <mergeCell ref="K7:M7"/>
    <mergeCell ref="A5:A6"/>
    <mergeCell ref="B5:D5"/>
    <mergeCell ref="E5:G5"/>
    <mergeCell ref="H5:J5"/>
    <mergeCell ref="A11:A12"/>
    <mergeCell ref="B11:D11"/>
    <mergeCell ref="E11:G11"/>
    <mergeCell ref="H11:J11"/>
    <mergeCell ref="A7:A8"/>
    <mergeCell ref="B7:D7"/>
    <mergeCell ref="E7:G7"/>
    <mergeCell ref="H7:J7"/>
    <mergeCell ref="A9:A10"/>
    <mergeCell ref="K3:M3"/>
    <mergeCell ref="A3:A4"/>
    <mergeCell ref="B3:D3"/>
    <mergeCell ref="E3:G3"/>
    <mergeCell ref="H3:J3"/>
    <mergeCell ref="E16:G16"/>
    <mergeCell ref="H16:J16"/>
    <mergeCell ref="K16:M16"/>
    <mergeCell ref="A14:A15"/>
    <mergeCell ref="B14:D14"/>
    <mergeCell ref="E14:G14"/>
    <mergeCell ref="H14:J14"/>
    <mergeCell ref="K14:M14"/>
    <mergeCell ref="A22:A23"/>
    <mergeCell ref="B22:D22"/>
    <mergeCell ref="E22:G22"/>
    <mergeCell ref="H22:J22"/>
    <mergeCell ref="K22:M22"/>
    <mergeCell ref="B9:D9"/>
    <mergeCell ref="E9:G9"/>
    <mergeCell ref="H9:J9"/>
    <mergeCell ref="K9:M9"/>
    <mergeCell ref="A20:A21"/>
    <mergeCell ref="B20:D20"/>
    <mergeCell ref="E20:G20"/>
    <mergeCell ref="H20:J20"/>
    <mergeCell ref="K20:M20"/>
    <mergeCell ref="A18:A19"/>
    <mergeCell ref="B18:D18"/>
    <mergeCell ref="E18:G18"/>
    <mergeCell ref="H18:J18"/>
    <mergeCell ref="K18:M18"/>
    <mergeCell ref="A16:A17"/>
    <mergeCell ref="B16:D16"/>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showGridLines="0" zoomScale="85" zoomScaleNormal="85" workbookViewId="0">
      <selection activeCell="R44" sqref="R44"/>
    </sheetView>
  </sheetViews>
  <sheetFormatPr defaultRowHeight="12" x14ac:dyDescent="0.2"/>
  <cols>
    <col min="1" max="1" width="32.5703125" style="114" customWidth="1"/>
    <col min="2" max="13" width="9.28515625" style="114" customWidth="1"/>
    <col min="14" max="14" width="10.140625" style="254" customWidth="1"/>
    <col min="15" max="15" width="8.42578125" style="114" customWidth="1"/>
    <col min="16" max="16" width="11.42578125" style="114" bestFit="1" customWidth="1"/>
    <col min="17" max="17" width="9.5703125" style="114" bestFit="1" customWidth="1"/>
    <col min="18" max="16384" width="9.140625" style="114"/>
  </cols>
  <sheetData>
    <row r="1" spans="1:14" s="128" customFormat="1" ht="18.75" x14ac:dyDescent="0.3">
      <c r="A1" s="21" t="s">
        <v>295</v>
      </c>
      <c r="B1" s="123"/>
      <c r="C1" s="123"/>
      <c r="D1" s="123"/>
      <c r="E1" s="123"/>
      <c r="F1" s="123"/>
      <c r="G1" s="123"/>
      <c r="H1" s="123"/>
      <c r="I1" s="123"/>
      <c r="J1" s="123"/>
      <c r="K1" s="123"/>
      <c r="L1" s="123"/>
      <c r="M1" s="284" t="s">
        <v>300</v>
      </c>
      <c r="N1" s="291"/>
    </row>
    <row r="2" spans="1:14" ht="7.5" customHeight="1" x14ac:dyDescent="0.2">
      <c r="A2" s="13"/>
      <c r="B2" s="13"/>
      <c r="C2" s="13"/>
      <c r="D2" s="13"/>
      <c r="E2" s="13"/>
      <c r="F2" s="13"/>
      <c r="G2" s="13"/>
      <c r="H2" s="13"/>
      <c r="I2" s="13"/>
      <c r="J2" s="13"/>
      <c r="K2" s="13"/>
      <c r="L2" s="13"/>
      <c r="M2" s="13"/>
      <c r="N2" s="13"/>
    </row>
    <row r="3" spans="1:14" x14ac:dyDescent="0.2">
      <c r="A3" s="377"/>
      <c r="B3" s="379" t="s">
        <v>293</v>
      </c>
      <c r="C3" s="379"/>
      <c r="D3" s="379"/>
      <c r="E3" s="379" t="s">
        <v>296</v>
      </c>
      <c r="F3" s="379"/>
      <c r="G3" s="379"/>
      <c r="H3" s="379" t="s">
        <v>285</v>
      </c>
      <c r="I3" s="379"/>
      <c r="J3" s="379"/>
      <c r="K3" s="379" t="s">
        <v>286</v>
      </c>
      <c r="L3" s="379"/>
      <c r="M3" s="404"/>
      <c r="N3" s="292"/>
    </row>
    <row r="4" spans="1:14" x14ac:dyDescent="0.2">
      <c r="A4" s="378"/>
      <c r="B4" s="190" t="s">
        <v>14</v>
      </c>
      <c r="C4" s="190" t="s">
        <v>15</v>
      </c>
      <c r="D4" s="190" t="s">
        <v>16</v>
      </c>
      <c r="E4" s="190" t="s">
        <v>14</v>
      </c>
      <c r="F4" s="190" t="s">
        <v>15</v>
      </c>
      <c r="G4" s="190" t="s">
        <v>16</v>
      </c>
      <c r="H4" s="190" t="s">
        <v>14</v>
      </c>
      <c r="I4" s="190" t="s">
        <v>15</v>
      </c>
      <c r="J4" s="190" t="s">
        <v>16</v>
      </c>
      <c r="K4" s="190" t="s">
        <v>14</v>
      </c>
      <c r="L4" s="190" t="s">
        <v>15</v>
      </c>
      <c r="M4" s="60" t="s">
        <v>16</v>
      </c>
    </row>
    <row r="5" spans="1:14" s="131" customFormat="1" ht="12" customHeight="1" x14ac:dyDescent="0.2">
      <c r="A5" s="373" t="s">
        <v>290</v>
      </c>
      <c r="B5" s="374">
        <f>SUM(B6:D6)</f>
        <v>24242.611444280858</v>
      </c>
      <c r="C5" s="375"/>
      <c r="D5" s="376"/>
      <c r="E5" s="374">
        <f>SUM(E6:G6)</f>
        <v>26102.7</v>
      </c>
      <c r="F5" s="375"/>
      <c r="G5" s="376"/>
      <c r="H5" s="438">
        <f t="shared" ref="H5:J10" si="0">+B5-E5</f>
        <v>-1860.0885557191432</v>
      </c>
      <c r="I5" s="439"/>
      <c r="J5" s="440"/>
      <c r="K5" s="449">
        <f>+B5/E5-1</f>
        <v>-7.1260388991144286E-2</v>
      </c>
      <c r="L5" s="450"/>
      <c r="M5" s="450"/>
      <c r="N5" s="293"/>
    </row>
    <row r="6" spans="1:14" s="131" customFormat="1" ht="12" customHeight="1" x14ac:dyDescent="0.2">
      <c r="A6" s="372"/>
      <c r="B6" s="221">
        <f>'[1]Podklady QZ'!H6</f>
        <v>7881.3030000948493</v>
      </c>
      <c r="C6" s="200">
        <f>'[1]Podklady QZ'!I6</f>
        <v>7715.4252305928558</v>
      </c>
      <c r="D6" s="222">
        <f>'[1]Podklady QZ'!J6</f>
        <v>8645.8832135931516</v>
      </c>
      <c r="E6" s="200">
        <v>7799.3</v>
      </c>
      <c r="F6" s="200">
        <v>7997.9</v>
      </c>
      <c r="G6" s="200">
        <v>10305.5</v>
      </c>
      <c r="H6" s="221">
        <f t="shared" si="0"/>
        <v>82.003000094849085</v>
      </c>
      <c r="I6" s="200">
        <f t="shared" si="0"/>
        <v>-282.47476940714387</v>
      </c>
      <c r="J6" s="222">
        <f t="shared" si="0"/>
        <v>-1659.6167864068484</v>
      </c>
      <c r="K6" s="332">
        <f>+B6/E6-1</f>
        <v>1.0514148717814198E-2</v>
      </c>
      <c r="L6" s="333">
        <f t="shared" ref="L6:M6" si="1">+C6/F6-1</f>
        <v>-3.5318617312937617E-2</v>
      </c>
      <c r="M6" s="333">
        <f t="shared" si="1"/>
        <v>-0.16104185011953309</v>
      </c>
      <c r="N6" s="294"/>
    </row>
    <row r="7" spans="1:14" s="13" customFormat="1" ht="12" customHeight="1" x14ac:dyDescent="0.2">
      <c r="A7" s="371" t="s">
        <v>291</v>
      </c>
      <c r="B7" s="384">
        <f>SUM(B8:D8)</f>
        <v>9559.4210315436248</v>
      </c>
      <c r="C7" s="385"/>
      <c r="D7" s="386"/>
      <c r="E7" s="385">
        <f>SUM(E8:G8)</f>
        <v>10795.099999999999</v>
      </c>
      <c r="F7" s="385"/>
      <c r="G7" s="385"/>
      <c r="H7" s="438">
        <f t="shared" si="0"/>
        <v>-1235.6789684563737</v>
      </c>
      <c r="I7" s="439"/>
      <c r="J7" s="440"/>
      <c r="K7" s="441">
        <f>+B7/E7-1</f>
        <v>-0.11446665324604444</v>
      </c>
      <c r="L7" s="442"/>
      <c r="M7" s="442"/>
      <c r="N7" s="252"/>
    </row>
    <row r="8" spans="1:14" s="189" customFormat="1" ht="12" customHeight="1" x14ac:dyDescent="0.2">
      <c r="A8" s="372"/>
      <c r="B8" s="221">
        <f>'[1]Podklady QZ'!H14</f>
        <v>2995.1182510151025</v>
      </c>
      <c r="C8" s="200">
        <f>'[1]Podklady QZ'!I14</f>
        <v>2942.3561532416934</v>
      </c>
      <c r="D8" s="222">
        <f>'[1]Podklady QZ'!J14</f>
        <v>3621.9466272868276</v>
      </c>
      <c r="E8" s="200">
        <v>2988.2</v>
      </c>
      <c r="F8" s="200">
        <v>3053.6</v>
      </c>
      <c r="G8" s="200">
        <v>4753.3</v>
      </c>
      <c r="H8" s="221">
        <f t="shared" si="0"/>
        <v>6.918251015102669</v>
      </c>
      <c r="I8" s="200">
        <f t="shared" si="0"/>
        <v>-111.24384675830652</v>
      </c>
      <c r="J8" s="222">
        <f t="shared" si="0"/>
        <v>-1131.3533727131726</v>
      </c>
      <c r="K8" s="332">
        <f t="shared" ref="K8:M8" si="2">+B8/E8-1</f>
        <v>2.3151900860394203E-3</v>
      </c>
      <c r="L8" s="333">
        <f t="shared" si="2"/>
        <v>-3.643039257214653E-2</v>
      </c>
      <c r="M8" s="333">
        <f t="shared" si="2"/>
        <v>-0.23801430011006508</v>
      </c>
    </row>
    <row r="9" spans="1:14" s="13" customFormat="1" ht="12" hidden="1" customHeight="1" x14ac:dyDescent="0.2">
      <c r="A9" s="371" t="s">
        <v>292</v>
      </c>
      <c r="B9" s="384">
        <v>-0.1</v>
      </c>
      <c r="C9" s="385"/>
      <c r="D9" s="386"/>
      <c r="E9" s="385">
        <v>0.6</v>
      </c>
      <c r="F9" s="385"/>
      <c r="G9" s="385"/>
      <c r="H9" s="438">
        <f t="shared" si="0"/>
        <v>-0.7</v>
      </c>
      <c r="I9" s="439"/>
      <c r="J9" s="440"/>
      <c r="K9" s="441"/>
      <c r="L9" s="442"/>
      <c r="M9" s="442"/>
      <c r="N9" s="252"/>
    </row>
    <row r="10" spans="1:14" s="189" customFormat="1" ht="12" hidden="1" customHeight="1" x14ac:dyDescent="0.2">
      <c r="A10" s="372"/>
      <c r="B10" s="221">
        <v>2</v>
      </c>
      <c r="C10" s="200">
        <v>-3.3</v>
      </c>
      <c r="D10" s="222">
        <v>1</v>
      </c>
      <c r="E10" s="200">
        <v>-5.6</v>
      </c>
      <c r="F10" s="200">
        <v>1.2</v>
      </c>
      <c r="G10" s="200">
        <v>6.1</v>
      </c>
      <c r="H10" s="221">
        <f t="shared" si="0"/>
        <v>7.6</v>
      </c>
      <c r="I10" s="200">
        <f t="shared" si="0"/>
        <v>-4.5</v>
      </c>
      <c r="J10" s="222">
        <f t="shared" si="0"/>
        <v>-5.0999999999999996</v>
      </c>
      <c r="K10" s="332"/>
      <c r="L10" s="333"/>
      <c r="M10" s="333"/>
    </row>
    <row r="11" spans="1:14" s="189" customFormat="1" ht="10.5" hidden="1" customHeight="1" x14ac:dyDescent="0.2">
      <c r="A11" s="392" t="s">
        <v>108</v>
      </c>
      <c r="B11" s="384">
        <f>SUM(B12:D12)</f>
        <v>47.837087000007159</v>
      </c>
      <c r="C11" s="385"/>
      <c r="D11" s="386"/>
      <c r="E11" s="385">
        <f>SUM(E12:G12)</f>
        <v>36.200000000000003</v>
      </c>
      <c r="F11" s="385"/>
      <c r="G11" s="385"/>
      <c r="H11" s="384">
        <f>SUM(H12:J12)</f>
        <v>11.637087000007158</v>
      </c>
      <c r="I11" s="385"/>
      <c r="J11" s="386"/>
      <c r="K11" s="446">
        <f>+B11/E11-1</f>
        <v>0.32146649171290487</v>
      </c>
      <c r="L11" s="447"/>
      <c r="M11" s="448"/>
    </row>
    <row r="12" spans="1:14" s="189" customFormat="1" ht="10.5" hidden="1" customHeight="1" thickBot="1" x14ac:dyDescent="0.25">
      <c r="A12" s="393"/>
      <c r="B12" s="212">
        <f>'[1]Podklady QZ'!B16</f>
        <v>16.350882000002457</v>
      </c>
      <c r="C12" s="116">
        <f>'[1]Podklady QZ'!C16</f>
        <v>16.325119000004634</v>
      </c>
      <c r="D12" s="213">
        <f>'[1]Podklady QZ'!D16</f>
        <v>15.161086000000068</v>
      </c>
      <c r="E12" s="116">
        <v>12</v>
      </c>
      <c r="F12" s="116">
        <v>11.9</v>
      </c>
      <c r="G12" s="116">
        <v>12.3</v>
      </c>
      <c r="H12" s="212">
        <f>+B12-E12</f>
        <v>4.3508820000024571</v>
      </c>
      <c r="I12" s="116">
        <f t="shared" ref="I12:J12" si="3">+C12-F12</f>
        <v>4.4251190000046332</v>
      </c>
      <c r="J12" s="213">
        <f t="shared" si="3"/>
        <v>2.8610860000000677</v>
      </c>
      <c r="K12" s="212">
        <f>+E12-H12</f>
        <v>7.6491179999975429</v>
      </c>
      <c r="L12" s="116">
        <f t="shared" ref="L12:M12" si="4">+F12-I12</f>
        <v>7.4748809999953671</v>
      </c>
      <c r="M12" s="116">
        <f t="shared" si="4"/>
        <v>9.438913999999933</v>
      </c>
    </row>
    <row r="13" spans="1:14" s="129" customFormat="1" ht="15" hidden="1" customHeight="1" x14ac:dyDescent="0.2">
      <c r="A13" s="121"/>
      <c r="B13" s="5"/>
      <c r="C13" s="5"/>
      <c r="D13" s="5"/>
      <c r="E13" s="5"/>
      <c r="F13" s="5"/>
      <c r="G13" s="5"/>
      <c r="K13" s="5"/>
      <c r="L13" s="5"/>
      <c r="M13" s="4"/>
      <c r="N13" s="295"/>
    </row>
    <row r="14" spans="1:14" s="129" customFormat="1" ht="11.25" hidden="1" customHeight="1" x14ac:dyDescent="0.2">
      <c r="A14" s="377"/>
      <c r="B14" s="379" t="s">
        <v>297</v>
      </c>
      <c r="C14" s="379"/>
      <c r="D14" s="379"/>
      <c r="E14" s="379" t="s">
        <v>298</v>
      </c>
      <c r="F14" s="379"/>
      <c r="G14" s="379"/>
      <c r="H14" s="379" t="s">
        <v>285</v>
      </c>
      <c r="I14" s="379"/>
      <c r="J14" s="379"/>
      <c r="K14" s="379" t="s">
        <v>286</v>
      </c>
      <c r="L14" s="379"/>
      <c r="M14" s="404"/>
      <c r="N14" s="295"/>
    </row>
    <row r="15" spans="1:14" s="129" customFormat="1" ht="11.25" hidden="1" customHeight="1" x14ac:dyDescent="0.2">
      <c r="A15" s="378"/>
      <c r="B15" s="355" t="s">
        <v>17</v>
      </c>
      <c r="C15" s="355" t="s">
        <v>18</v>
      </c>
      <c r="D15" s="355" t="s">
        <v>19</v>
      </c>
      <c r="E15" s="355" t="s">
        <v>17</v>
      </c>
      <c r="F15" s="355" t="s">
        <v>18</v>
      </c>
      <c r="G15" s="355" t="s">
        <v>19</v>
      </c>
      <c r="H15" s="355" t="s">
        <v>17</v>
      </c>
      <c r="I15" s="355" t="s">
        <v>18</v>
      </c>
      <c r="J15" s="355" t="s">
        <v>19</v>
      </c>
      <c r="K15" s="355" t="s">
        <v>17</v>
      </c>
      <c r="L15" s="355" t="s">
        <v>18</v>
      </c>
      <c r="M15" s="362" t="s">
        <v>19</v>
      </c>
      <c r="N15" s="295"/>
    </row>
    <row r="16" spans="1:14" s="129" customFormat="1" ht="11.25" hidden="1" customHeight="1" x14ac:dyDescent="0.2">
      <c r="A16" s="373" t="s">
        <v>290</v>
      </c>
      <c r="B16" s="374">
        <f>SUM(B17:D17)</f>
        <v>0</v>
      </c>
      <c r="C16" s="375"/>
      <c r="D16" s="376"/>
      <c r="E16" s="374">
        <f>SUM(E17:G17)</f>
        <v>50688.2</v>
      </c>
      <c r="F16" s="375"/>
      <c r="G16" s="376"/>
      <c r="H16" s="438">
        <f t="shared" ref="H16:J21" si="5">+B16-E16</f>
        <v>-50688.2</v>
      </c>
      <c r="I16" s="439"/>
      <c r="J16" s="440"/>
      <c r="K16" s="449">
        <f>+B16/E16-1</f>
        <v>-1</v>
      </c>
      <c r="L16" s="450"/>
      <c r="M16" s="450"/>
      <c r="N16" s="295"/>
    </row>
    <row r="17" spans="1:14" s="129" customFormat="1" ht="12" hidden="1" customHeight="1" x14ac:dyDescent="0.2">
      <c r="A17" s="372"/>
      <c r="B17" s="221">
        <v>0</v>
      </c>
      <c r="C17" s="200">
        <v>0</v>
      </c>
      <c r="D17" s="222">
        <v>0</v>
      </c>
      <c r="E17" s="200">
        <v>13386.9</v>
      </c>
      <c r="F17" s="200">
        <v>17275.3</v>
      </c>
      <c r="G17" s="200">
        <v>20026</v>
      </c>
      <c r="H17" s="221">
        <f t="shared" si="5"/>
        <v>-13386.9</v>
      </c>
      <c r="I17" s="200">
        <f t="shared" si="5"/>
        <v>-17275.3</v>
      </c>
      <c r="J17" s="222">
        <f t="shared" si="5"/>
        <v>-20026</v>
      </c>
      <c r="K17" s="332">
        <f>+B17/E17-1</f>
        <v>-1</v>
      </c>
      <c r="L17" s="333">
        <f t="shared" ref="L17:M17" si="6">+C17/F17-1</f>
        <v>-1</v>
      </c>
      <c r="M17" s="333">
        <f t="shared" si="6"/>
        <v>-1</v>
      </c>
      <c r="N17" s="295"/>
    </row>
    <row r="18" spans="1:14" s="129" customFormat="1" ht="11.25" hidden="1" customHeight="1" x14ac:dyDescent="0.2">
      <c r="A18" s="371" t="s">
        <v>291</v>
      </c>
      <c r="B18" s="384">
        <f>SUM(B19:D19)</f>
        <v>0</v>
      </c>
      <c r="C18" s="385"/>
      <c r="D18" s="386"/>
      <c r="E18" s="385">
        <f>SUM(E19:G19)</f>
        <v>29640.2</v>
      </c>
      <c r="F18" s="385"/>
      <c r="G18" s="385"/>
      <c r="H18" s="443">
        <f t="shared" si="5"/>
        <v>-29640.2</v>
      </c>
      <c r="I18" s="444"/>
      <c r="J18" s="445"/>
      <c r="K18" s="441">
        <f>+B18/E18-1</f>
        <v>-1</v>
      </c>
      <c r="L18" s="442"/>
      <c r="M18" s="442"/>
      <c r="N18" s="295"/>
    </row>
    <row r="19" spans="1:14" s="129" customFormat="1" ht="12" hidden="1" customHeight="1" x14ac:dyDescent="0.2">
      <c r="A19" s="372"/>
      <c r="B19" s="221">
        <v>0</v>
      </c>
      <c r="C19" s="200">
        <v>0</v>
      </c>
      <c r="D19" s="222">
        <v>0</v>
      </c>
      <c r="E19" s="200">
        <v>7010.1</v>
      </c>
      <c r="F19" s="200">
        <v>10259.9</v>
      </c>
      <c r="G19" s="200">
        <v>12370.2</v>
      </c>
      <c r="H19" s="221">
        <f t="shared" si="5"/>
        <v>-7010.1</v>
      </c>
      <c r="I19" s="200">
        <f t="shared" si="5"/>
        <v>-10259.9</v>
      </c>
      <c r="J19" s="222">
        <f t="shared" si="5"/>
        <v>-12370.2</v>
      </c>
      <c r="K19" s="332">
        <f t="shared" ref="K19:M19" si="7">+B19/E19-1</f>
        <v>-1</v>
      </c>
      <c r="L19" s="333">
        <f t="shared" si="7"/>
        <v>-1</v>
      </c>
      <c r="M19" s="333">
        <f t="shared" si="7"/>
        <v>-1</v>
      </c>
      <c r="N19" s="295"/>
    </row>
    <row r="20" spans="1:14" s="129" customFormat="1" ht="12" hidden="1" customHeight="1" x14ac:dyDescent="0.2">
      <c r="A20" s="371" t="s">
        <v>292</v>
      </c>
      <c r="B20" s="384">
        <v>15.7</v>
      </c>
      <c r="C20" s="385"/>
      <c r="D20" s="386"/>
      <c r="E20" s="385">
        <v>13.2</v>
      </c>
      <c r="F20" s="385"/>
      <c r="G20" s="385"/>
      <c r="H20" s="438">
        <f t="shared" si="5"/>
        <v>2.5</v>
      </c>
      <c r="I20" s="439"/>
      <c r="J20" s="440"/>
      <c r="K20" s="441"/>
      <c r="L20" s="442"/>
      <c r="M20" s="442"/>
      <c r="N20" s="295"/>
    </row>
    <row r="21" spans="1:14" s="129" customFormat="1" ht="12" hidden="1" customHeight="1" x14ac:dyDescent="0.2">
      <c r="A21" s="372"/>
      <c r="B21" s="221">
        <v>13</v>
      </c>
      <c r="C21" s="200">
        <v>16.5</v>
      </c>
      <c r="D21" s="222">
        <v>17.7</v>
      </c>
      <c r="E21" s="200">
        <v>7.1</v>
      </c>
      <c r="F21" s="200">
        <v>14.1</v>
      </c>
      <c r="G21" s="200">
        <v>18.399999999999999</v>
      </c>
      <c r="H21" s="221">
        <f t="shared" si="5"/>
        <v>5.9</v>
      </c>
      <c r="I21" s="200">
        <f t="shared" si="5"/>
        <v>2.4000000000000004</v>
      </c>
      <c r="J21" s="222">
        <f t="shared" si="5"/>
        <v>-0.69999999999999929</v>
      </c>
      <c r="K21" s="332"/>
      <c r="L21" s="333"/>
      <c r="M21" s="333"/>
      <c r="N21" s="295"/>
    </row>
    <row r="22" spans="1:14" s="129" customFormat="1" ht="12.75" hidden="1" customHeight="1" x14ac:dyDescent="0.2">
      <c r="A22" s="392" t="s">
        <v>108</v>
      </c>
      <c r="B22" s="384">
        <f>SUM(B23:D23)</f>
        <v>1214.5905200000007</v>
      </c>
      <c r="C22" s="385"/>
      <c r="D22" s="386"/>
      <c r="E22" s="385">
        <f>SUM(E23:G23)</f>
        <v>36.200000000000003</v>
      </c>
      <c r="F22" s="385"/>
      <c r="G22" s="385"/>
      <c r="H22" s="384">
        <f>SUM(H23:J23)</f>
        <v>1178.3905200000006</v>
      </c>
      <c r="I22" s="385"/>
      <c r="J22" s="386"/>
      <c r="K22" s="446">
        <f>+B22/E22-1</f>
        <v>32.55222430939228</v>
      </c>
      <c r="L22" s="447"/>
      <c r="M22" s="448"/>
      <c r="N22" s="295"/>
    </row>
    <row r="23" spans="1:14" s="129" customFormat="1" ht="12.75" hidden="1" customHeight="1" thickBot="1" x14ac:dyDescent="0.25">
      <c r="A23" s="393"/>
      <c r="B23" s="212">
        <f>'[1]Podklady QZ'!B25</f>
        <v>430.7146570000005</v>
      </c>
      <c r="C23" s="116">
        <f>'[1]Podklady QZ'!C25</f>
        <v>380.49745399999995</v>
      </c>
      <c r="D23" s="213">
        <f>'[1]Podklady QZ'!D25</f>
        <v>403.37840900000015</v>
      </c>
      <c r="E23" s="116">
        <v>12</v>
      </c>
      <c r="F23" s="116">
        <v>11.9</v>
      </c>
      <c r="G23" s="116">
        <v>12.3</v>
      </c>
      <c r="H23" s="212">
        <f>+B23-E23</f>
        <v>418.7146570000005</v>
      </c>
      <c r="I23" s="116">
        <f t="shared" ref="I23:J23" si="8">+C23-F23</f>
        <v>368.59745399999997</v>
      </c>
      <c r="J23" s="213">
        <f t="shared" si="8"/>
        <v>391.07840900000014</v>
      </c>
      <c r="K23" s="212">
        <f>+E23-H23</f>
        <v>-406.7146570000005</v>
      </c>
      <c r="L23" s="116">
        <f t="shared" ref="L23:M23" si="9">+F23-I23</f>
        <v>-356.69745399999999</v>
      </c>
      <c r="M23" s="116">
        <f t="shared" si="9"/>
        <v>-378.77840900000012</v>
      </c>
      <c r="N23" s="295"/>
    </row>
    <row r="24" spans="1:14" s="129" customFormat="1" ht="12.75" customHeight="1" x14ac:dyDescent="0.2">
      <c r="A24" s="121"/>
      <c r="B24" s="5"/>
      <c r="C24" s="5"/>
      <c r="D24" s="5"/>
      <c r="E24" s="5"/>
      <c r="F24" s="5"/>
      <c r="G24" s="5"/>
      <c r="I24" s="5"/>
      <c r="K24" s="5"/>
      <c r="L24" s="5"/>
      <c r="M24" s="4" t="s">
        <v>87</v>
      </c>
      <c r="N24" s="295"/>
    </row>
    <row r="25" spans="1:14" s="129" customFormat="1" ht="11.25" customHeight="1" x14ac:dyDescent="0.2">
      <c r="A25" s="121"/>
      <c r="B25" s="5"/>
      <c r="C25" s="5"/>
      <c r="D25" s="5"/>
      <c r="E25" s="5"/>
      <c r="F25" s="5"/>
      <c r="G25" s="5"/>
      <c r="I25" s="5"/>
      <c r="K25" s="5"/>
      <c r="L25" s="5"/>
      <c r="M25" s="4"/>
      <c r="N25" s="295"/>
    </row>
    <row r="26" spans="1:14" s="129" customFormat="1" ht="11.25" customHeight="1" x14ac:dyDescent="0.2">
      <c r="A26" s="121"/>
      <c r="B26" s="5"/>
      <c r="C26" s="5"/>
      <c r="D26" s="5"/>
      <c r="E26" s="5"/>
      <c r="F26" s="5"/>
      <c r="G26" s="5"/>
      <c r="I26" s="5"/>
      <c r="K26" s="5"/>
      <c r="L26" s="5"/>
      <c r="M26" s="4"/>
      <c r="N26" s="295"/>
    </row>
    <row r="27" spans="1:14" s="129" customFormat="1" ht="11.25" customHeight="1" x14ac:dyDescent="0.2">
      <c r="A27" s="121"/>
      <c r="B27" s="5"/>
      <c r="C27" s="5"/>
      <c r="D27" s="5"/>
      <c r="E27" s="5"/>
      <c r="F27" s="5"/>
      <c r="G27" s="5"/>
      <c r="I27" s="5"/>
      <c r="K27" s="5"/>
      <c r="L27" s="5"/>
      <c r="M27" s="4"/>
      <c r="N27" s="295"/>
    </row>
    <row r="28" spans="1:14" s="129" customFormat="1" ht="11.25" customHeight="1" x14ac:dyDescent="0.2">
      <c r="A28" s="121"/>
      <c r="B28" s="5"/>
      <c r="C28" s="5"/>
      <c r="D28" s="5"/>
      <c r="E28" s="5"/>
      <c r="F28" s="5"/>
      <c r="G28" s="5"/>
      <c r="I28" s="5"/>
      <c r="K28" s="5"/>
      <c r="L28" s="5"/>
      <c r="M28" s="4"/>
      <c r="N28" s="295"/>
    </row>
    <row r="29" spans="1:14" s="129" customFormat="1" ht="11.25" customHeight="1" x14ac:dyDescent="0.2">
      <c r="A29" s="121"/>
      <c r="B29" s="5"/>
      <c r="C29" s="5"/>
      <c r="D29" s="5"/>
      <c r="E29" s="5"/>
      <c r="F29" s="5"/>
      <c r="G29" s="5"/>
      <c r="I29" s="5"/>
      <c r="K29" s="5"/>
      <c r="L29" s="5"/>
      <c r="M29" s="4"/>
      <c r="N29" s="295"/>
    </row>
    <row r="30" spans="1:14" s="129" customFormat="1" ht="11.25" customHeight="1" x14ac:dyDescent="0.2">
      <c r="A30" s="121"/>
      <c r="B30" s="5"/>
      <c r="C30" s="5"/>
      <c r="D30" s="5"/>
      <c r="E30" s="5"/>
      <c r="F30" s="5"/>
      <c r="G30" s="5"/>
      <c r="I30" s="5"/>
      <c r="K30" s="5"/>
      <c r="L30" s="5"/>
      <c r="M30" s="4"/>
      <c r="N30" s="295"/>
    </row>
    <row r="31" spans="1:14" s="129" customFormat="1" ht="11.25" customHeight="1" x14ac:dyDescent="0.2">
      <c r="A31" s="121"/>
      <c r="B31" s="5"/>
      <c r="C31" s="5"/>
      <c r="D31" s="5"/>
      <c r="E31" s="5"/>
      <c r="F31" s="5"/>
      <c r="G31" s="5"/>
      <c r="I31" s="5"/>
      <c r="K31" s="5"/>
      <c r="L31" s="5"/>
      <c r="M31" s="4"/>
      <c r="N31" s="295"/>
    </row>
    <row r="32" spans="1:14" s="129" customFormat="1" ht="11.25" customHeight="1" x14ac:dyDescent="0.2">
      <c r="A32" s="121"/>
      <c r="B32" s="5"/>
      <c r="C32" s="5"/>
      <c r="D32" s="5"/>
      <c r="E32" s="5"/>
      <c r="F32" s="5"/>
      <c r="G32" s="5"/>
      <c r="I32" s="5"/>
      <c r="K32" s="5"/>
      <c r="L32" s="5"/>
      <c r="M32" s="4"/>
      <c r="N32" s="295"/>
    </row>
    <row r="33" spans="1:15" s="129" customFormat="1" ht="11.25" customHeight="1" x14ac:dyDescent="0.2">
      <c r="A33" s="121"/>
      <c r="B33" s="5"/>
      <c r="C33" s="5"/>
      <c r="D33" s="5"/>
      <c r="E33" s="5"/>
      <c r="F33" s="5"/>
      <c r="G33" s="5"/>
      <c r="I33" s="5"/>
      <c r="K33" s="5"/>
      <c r="L33" s="5"/>
      <c r="M33" s="4"/>
      <c r="N33" s="295"/>
    </row>
    <row r="34" spans="1:15" s="129" customFormat="1" ht="11.25" customHeight="1" x14ac:dyDescent="0.2">
      <c r="A34" s="121"/>
      <c r="B34" s="5"/>
      <c r="C34" s="5"/>
      <c r="D34" s="5"/>
      <c r="E34" s="5"/>
      <c r="F34" s="5"/>
      <c r="G34" s="5"/>
      <c r="I34" s="5"/>
      <c r="K34" s="5"/>
      <c r="L34" s="5"/>
      <c r="M34" s="4"/>
      <c r="N34" s="295"/>
    </row>
    <row r="35" spans="1:15" s="129" customFormat="1" ht="11.25" customHeight="1" x14ac:dyDescent="0.2">
      <c r="A35" s="121"/>
      <c r="B35" s="5"/>
      <c r="C35" s="5"/>
      <c r="D35" s="5"/>
      <c r="E35" s="5"/>
      <c r="F35" s="5"/>
      <c r="G35" s="5"/>
      <c r="I35" s="5"/>
      <c r="K35" s="5"/>
      <c r="L35" s="5"/>
      <c r="M35" s="4"/>
      <c r="N35" s="295"/>
    </row>
    <row r="36" spans="1:15" s="129" customFormat="1" ht="11.25" customHeight="1" x14ac:dyDescent="0.2">
      <c r="A36" s="121"/>
      <c r="B36" s="5"/>
      <c r="C36" s="5"/>
      <c r="D36" s="5"/>
      <c r="E36" s="5"/>
      <c r="F36" s="5"/>
      <c r="G36" s="5"/>
      <c r="I36" s="5"/>
      <c r="K36" s="5"/>
      <c r="L36" s="5"/>
      <c r="M36" s="4"/>
      <c r="N36" s="295"/>
    </row>
    <row r="37" spans="1:15" s="129" customFormat="1" ht="11.25" customHeight="1" x14ac:dyDescent="0.2">
      <c r="A37" s="121"/>
      <c r="B37" s="5"/>
      <c r="C37" s="5"/>
      <c r="D37" s="5"/>
      <c r="E37" s="5"/>
      <c r="F37" s="5"/>
      <c r="G37" s="5"/>
      <c r="I37" s="5"/>
      <c r="K37" s="5"/>
      <c r="L37" s="5"/>
      <c r="M37" s="4"/>
      <c r="N37" s="295"/>
    </row>
    <row r="38" spans="1:15" x14ac:dyDescent="0.2">
      <c r="A38" s="191"/>
      <c r="B38" s="192"/>
      <c r="C38" s="192"/>
      <c r="D38" s="192"/>
      <c r="E38" s="192"/>
      <c r="F38" s="192"/>
      <c r="G38" s="192"/>
      <c r="H38" s="192"/>
      <c r="I38" s="192"/>
      <c r="J38" s="192"/>
      <c r="K38" s="192"/>
      <c r="L38" s="192"/>
      <c r="M38" s="192"/>
      <c r="N38" s="296"/>
      <c r="O38" s="289"/>
    </row>
    <row r="39" spans="1:15" x14ac:dyDescent="0.2">
      <c r="A39" s="17"/>
      <c r="B39" s="53"/>
      <c r="C39" s="53"/>
      <c r="D39" s="53"/>
      <c r="E39" s="53"/>
      <c r="F39" s="53"/>
      <c r="G39" s="53"/>
      <c r="H39" s="53"/>
      <c r="I39" s="53"/>
      <c r="J39" s="53"/>
      <c r="K39" s="53"/>
      <c r="L39" s="53"/>
      <c r="M39" s="53"/>
      <c r="N39" s="296"/>
      <c r="O39" s="289"/>
    </row>
    <row r="40" spans="1:15" x14ac:dyDescent="0.2">
      <c r="A40" s="17"/>
      <c r="B40" s="192"/>
      <c r="C40" s="192"/>
      <c r="D40" s="192"/>
      <c r="E40" s="192"/>
      <c r="F40" s="192"/>
      <c r="G40" s="192"/>
      <c r="H40" s="192"/>
      <c r="I40" s="192"/>
      <c r="J40" s="192"/>
      <c r="K40" s="192"/>
      <c r="L40" s="192"/>
      <c r="M40" s="192"/>
      <c r="N40" s="53"/>
      <c r="O40" s="289"/>
    </row>
    <row r="41" spans="1:15" x14ac:dyDescent="0.2">
      <c r="A41" s="181"/>
      <c r="B41" s="171"/>
      <c r="C41" s="171"/>
      <c r="D41" s="171"/>
      <c r="E41" s="171"/>
      <c r="F41" s="171"/>
      <c r="G41" s="171"/>
      <c r="H41" s="171"/>
      <c r="I41" s="171"/>
      <c r="J41" s="171"/>
      <c r="K41" s="171"/>
      <c r="L41" s="171"/>
      <c r="M41" s="171"/>
      <c r="N41" s="53"/>
      <c r="O41" s="289"/>
    </row>
    <row r="42" spans="1:15" x14ac:dyDescent="0.2">
      <c r="A42" s="181"/>
      <c r="B42" s="171"/>
      <c r="C42" s="171"/>
      <c r="D42" s="171"/>
      <c r="E42" s="171"/>
      <c r="F42" s="171"/>
      <c r="G42" s="171"/>
      <c r="H42" s="171"/>
      <c r="I42" s="171"/>
      <c r="J42" s="171"/>
      <c r="K42" s="171"/>
      <c r="L42" s="171"/>
      <c r="M42" s="171"/>
      <c r="N42" s="296"/>
      <c r="O42" s="289"/>
    </row>
    <row r="43" spans="1:15" x14ac:dyDescent="0.2">
      <c r="A43" s="181"/>
      <c r="B43" s="171"/>
      <c r="C43" s="171"/>
      <c r="D43" s="171"/>
      <c r="E43" s="171"/>
      <c r="F43" s="171"/>
      <c r="G43" s="171"/>
      <c r="H43" s="171"/>
      <c r="I43" s="171"/>
      <c r="J43" s="171"/>
      <c r="K43" s="171"/>
      <c r="L43" s="171"/>
      <c r="M43" s="171"/>
      <c r="N43" s="296"/>
      <c r="O43" s="289"/>
    </row>
    <row r="44" spans="1:15" x14ac:dyDescent="0.2">
      <c r="A44" s="191"/>
      <c r="B44" s="191"/>
      <c r="C44" s="191"/>
      <c r="D44" s="191"/>
      <c r="E44" s="191"/>
      <c r="F44" s="191"/>
      <c r="G44" s="191"/>
      <c r="H44" s="191"/>
      <c r="I44" s="191"/>
      <c r="J44" s="191"/>
      <c r="K44" s="191"/>
      <c r="L44" s="191"/>
      <c r="M44" s="191"/>
      <c r="N44" s="296"/>
      <c r="O44" s="289"/>
    </row>
    <row r="45" spans="1:15" x14ac:dyDescent="0.2">
      <c r="A45" s="191"/>
      <c r="B45" s="191"/>
      <c r="C45" s="191"/>
      <c r="D45" s="191"/>
      <c r="E45" s="191"/>
      <c r="F45" s="191"/>
      <c r="G45" s="191"/>
      <c r="H45" s="191"/>
      <c r="I45" s="191"/>
      <c r="J45" s="191"/>
      <c r="K45" s="191"/>
      <c r="L45" s="191"/>
      <c r="M45" s="191"/>
      <c r="N45" s="296"/>
    </row>
    <row r="62" spans="1:4" x14ac:dyDescent="0.2">
      <c r="A62" s="234"/>
      <c r="B62" s="241"/>
      <c r="C62" s="235"/>
      <c r="D62" s="235"/>
    </row>
    <row r="63" spans="1:4" x14ac:dyDescent="0.2">
      <c r="B63" s="235"/>
      <c r="C63" s="235"/>
      <c r="D63" s="235"/>
    </row>
    <row r="64" spans="1:4" x14ac:dyDescent="0.2">
      <c r="B64" s="235"/>
      <c r="C64" s="235"/>
      <c r="D64" s="235"/>
    </row>
  </sheetData>
  <mergeCells count="50">
    <mergeCell ref="A20:A21"/>
    <mergeCell ref="B20:D20"/>
    <mergeCell ref="E20:G20"/>
    <mergeCell ref="H20:J20"/>
    <mergeCell ref="K20:M20"/>
    <mergeCell ref="A22:A23"/>
    <mergeCell ref="B22:D22"/>
    <mergeCell ref="E22:G22"/>
    <mergeCell ref="H22:J22"/>
    <mergeCell ref="K22:M22"/>
    <mergeCell ref="A16:A17"/>
    <mergeCell ref="B16:D16"/>
    <mergeCell ref="E16:G16"/>
    <mergeCell ref="H16:J16"/>
    <mergeCell ref="K16:M16"/>
    <mergeCell ref="A18:A19"/>
    <mergeCell ref="B18:D18"/>
    <mergeCell ref="E18:G18"/>
    <mergeCell ref="H18:J18"/>
    <mergeCell ref="K18:M18"/>
    <mergeCell ref="A11:A12"/>
    <mergeCell ref="B11:D11"/>
    <mergeCell ref="E11:G11"/>
    <mergeCell ref="H11:J11"/>
    <mergeCell ref="K11:M11"/>
    <mergeCell ref="A14:A15"/>
    <mergeCell ref="B14:D14"/>
    <mergeCell ref="E14:G14"/>
    <mergeCell ref="H14:J14"/>
    <mergeCell ref="K14:M14"/>
    <mergeCell ref="A7:A8"/>
    <mergeCell ref="B7:D7"/>
    <mergeCell ref="E7:G7"/>
    <mergeCell ref="H7:J7"/>
    <mergeCell ref="K7:M7"/>
    <mergeCell ref="A9:A10"/>
    <mergeCell ref="B9:D9"/>
    <mergeCell ref="E9:G9"/>
    <mergeCell ref="H9:J9"/>
    <mergeCell ref="K9:M9"/>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R44"/>
  <sheetViews>
    <sheetView showGridLines="0" zoomScaleNormal="100" workbookViewId="0">
      <selection activeCell="L8" sqref="L8"/>
    </sheetView>
  </sheetViews>
  <sheetFormatPr defaultRowHeight="12" x14ac:dyDescent="0.2"/>
  <cols>
    <col min="1" max="1" width="31.140625" style="114" customWidth="1"/>
    <col min="2" max="13" width="8.5703125" style="114" customWidth="1"/>
    <col min="14" max="14" width="10.140625" style="114" customWidth="1"/>
    <col min="15" max="15" width="8.42578125" style="114" customWidth="1"/>
    <col min="16" max="16" width="11.42578125" style="114" bestFit="1" customWidth="1"/>
    <col min="17" max="17" width="9.5703125" style="114" bestFit="1" customWidth="1"/>
    <col min="18" max="16384" width="9.140625" style="114"/>
  </cols>
  <sheetData>
    <row r="1" spans="1:18" s="128" customFormat="1" ht="18.75" x14ac:dyDescent="0.3">
      <c r="A1" s="21" t="s">
        <v>85</v>
      </c>
      <c r="B1" s="123"/>
      <c r="C1" s="123"/>
      <c r="D1" s="123"/>
      <c r="E1" s="123"/>
      <c r="F1" s="123"/>
      <c r="G1" s="123"/>
      <c r="H1" s="123"/>
      <c r="I1" s="123"/>
      <c r="J1" s="123"/>
      <c r="K1" s="123"/>
      <c r="L1" s="123"/>
      <c r="M1" s="123"/>
      <c r="N1" s="113" t="str">
        <f>Obsah!$A$1</f>
        <v>III. čtvrtletí 2018</v>
      </c>
    </row>
    <row r="2" spans="1:18" ht="7.5" customHeight="1" x14ac:dyDescent="0.2">
      <c r="A2" s="13"/>
      <c r="B2" s="13"/>
      <c r="C2" s="13"/>
      <c r="D2" s="13"/>
      <c r="E2" s="13"/>
      <c r="F2" s="13"/>
      <c r="G2" s="13"/>
      <c r="H2" s="13"/>
      <c r="I2" s="13"/>
      <c r="J2" s="13"/>
      <c r="K2" s="13"/>
      <c r="L2" s="13"/>
      <c r="M2" s="13"/>
      <c r="N2" s="13"/>
    </row>
    <row r="3" spans="1:18" x14ac:dyDescent="0.2">
      <c r="A3" s="377"/>
      <c r="B3" s="379" t="s">
        <v>48</v>
      </c>
      <c r="C3" s="379"/>
      <c r="D3" s="379"/>
      <c r="E3" s="379" t="s">
        <v>49</v>
      </c>
      <c r="F3" s="379"/>
      <c r="G3" s="379"/>
      <c r="H3" s="379" t="s">
        <v>50</v>
      </c>
      <c r="I3" s="379"/>
      <c r="J3" s="379"/>
      <c r="K3" s="379" t="s">
        <v>51</v>
      </c>
      <c r="L3" s="379"/>
      <c r="M3" s="379"/>
      <c r="N3" s="377" t="s">
        <v>7</v>
      </c>
      <c r="Q3" s="253"/>
      <c r="R3" s="253"/>
    </row>
    <row r="4" spans="1:18" x14ac:dyDescent="0.2">
      <c r="A4" s="378"/>
      <c r="B4" s="43" t="s">
        <v>8</v>
      </c>
      <c r="C4" s="43" t="s">
        <v>9</v>
      </c>
      <c r="D4" s="43" t="s">
        <v>10</v>
      </c>
      <c r="E4" s="43" t="s">
        <v>11</v>
      </c>
      <c r="F4" s="43" t="s">
        <v>12</v>
      </c>
      <c r="G4" s="43" t="s">
        <v>13</v>
      </c>
      <c r="H4" s="43" t="s">
        <v>14</v>
      </c>
      <c r="I4" s="43" t="s">
        <v>15</v>
      </c>
      <c r="J4" s="43" t="s">
        <v>16</v>
      </c>
      <c r="K4" s="43" t="s">
        <v>17</v>
      </c>
      <c r="L4" s="43" t="s">
        <v>18</v>
      </c>
      <c r="M4" s="43" t="s">
        <v>19</v>
      </c>
      <c r="N4" s="378"/>
    </row>
    <row r="5" spans="1:18" s="131" customFormat="1" x14ac:dyDescent="0.2">
      <c r="A5" s="373" t="s">
        <v>69</v>
      </c>
      <c r="B5" s="374">
        <f>SUM(B6:D6)</f>
        <v>59368.324167635306</v>
      </c>
      <c r="C5" s="375"/>
      <c r="D5" s="376"/>
      <c r="E5" s="375">
        <f>SUM(E6:G6)</f>
        <v>28377.569052999999</v>
      </c>
      <c r="F5" s="375"/>
      <c r="G5" s="375"/>
      <c r="H5" s="374">
        <f>SUM(H6:J6)</f>
        <v>24242.611444280858</v>
      </c>
      <c r="I5" s="375"/>
      <c r="J5" s="376"/>
      <c r="K5" s="380">
        <f>SUM(K6:M6)</f>
        <v>0</v>
      </c>
      <c r="L5" s="381"/>
      <c r="M5" s="382"/>
      <c r="N5" s="383">
        <f>SUM(B6:M6)</f>
        <v>111988.50466491617</v>
      </c>
      <c r="Q5" s="251"/>
      <c r="R5" s="251"/>
    </row>
    <row r="6" spans="1:18" s="131" customFormat="1" x14ac:dyDescent="0.2">
      <c r="A6" s="372"/>
      <c r="B6" s="221">
        <f>'[1]Podklady QZ'!B6</f>
        <v>20085.563188418844</v>
      </c>
      <c r="C6" s="200">
        <f>'[1]Podklady QZ'!C6</f>
        <v>19762.053748910846</v>
      </c>
      <c r="D6" s="222">
        <f>'[1]Podklady QZ'!D6</f>
        <v>19520.707230305619</v>
      </c>
      <c r="E6" s="200">
        <f>'[1]Podklady QZ'!E6</f>
        <v>11040.709761</v>
      </c>
      <c r="F6" s="200">
        <f>'[1]Podklady QZ'!F6</f>
        <v>9060.451557999997</v>
      </c>
      <c r="G6" s="200">
        <f>'[1]Podklady QZ'!G6</f>
        <v>8276.4077340000003</v>
      </c>
      <c r="H6" s="221">
        <f>'[1]Podklady QZ'!H6</f>
        <v>7881.3030000948493</v>
      </c>
      <c r="I6" s="200">
        <f>'[1]Podklady QZ'!I6</f>
        <v>7715.4252305928558</v>
      </c>
      <c r="J6" s="222">
        <f>'[1]Podklady QZ'!J6</f>
        <v>8645.8832135931516</v>
      </c>
      <c r="K6" s="298">
        <f>'[1]Podklady QZ'!K6</f>
        <v>0</v>
      </c>
      <c r="L6" s="297">
        <f>'[1]Podklady QZ'!L6</f>
        <v>0</v>
      </c>
      <c r="M6" s="299">
        <f>'[1]Podklady QZ'!M6</f>
        <v>0</v>
      </c>
      <c r="N6" s="370"/>
    </row>
    <row r="7" spans="1:18" ht="12.75" customHeight="1" x14ac:dyDescent="0.2">
      <c r="A7" s="371" t="s">
        <v>82</v>
      </c>
      <c r="B7" s="384">
        <f>SUM(B8:D8)</f>
        <v>3076.2181859999992</v>
      </c>
      <c r="C7" s="385"/>
      <c r="D7" s="386"/>
      <c r="E7" s="385">
        <f>SUM(E8:G8)</f>
        <v>2586.3762309999993</v>
      </c>
      <c r="F7" s="385"/>
      <c r="G7" s="385"/>
      <c r="H7" s="384">
        <f>SUM(H8:J8)</f>
        <v>2366.4906170000008</v>
      </c>
      <c r="I7" s="385"/>
      <c r="J7" s="386"/>
      <c r="K7" s="387">
        <f>SUM(K8:M8)</f>
        <v>0</v>
      </c>
      <c r="L7" s="388"/>
      <c r="M7" s="389"/>
      <c r="N7" s="369">
        <f>SUM(B8:M8)</f>
        <v>8029.0850339999997</v>
      </c>
    </row>
    <row r="8" spans="1:18" s="131" customFormat="1" ht="12.75" customHeight="1" x14ac:dyDescent="0.2">
      <c r="A8" s="372"/>
      <c r="B8" s="221">
        <f>'[1]Podklady QZ'!B8</f>
        <v>1133.0304499999984</v>
      </c>
      <c r="C8" s="200">
        <f>'[1]Podklady QZ'!C8</f>
        <v>962.71682400000032</v>
      </c>
      <c r="D8" s="222">
        <f>'[1]Podklady QZ'!D8</f>
        <v>980.47091200000057</v>
      </c>
      <c r="E8" s="200">
        <f>'[1]Podklady QZ'!E8</f>
        <v>917.38474600000029</v>
      </c>
      <c r="F8" s="200">
        <f>'[1]Podklady QZ'!F8</f>
        <v>812.95008999999914</v>
      </c>
      <c r="G8" s="200">
        <f>'[1]Podklady QZ'!G8</f>
        <v>856.04139499999974</v>
      </c>
      <c r="H8" s="221">
        <f>'[1]Podklady QZ'!H8</f>
        <v>766.15707500000008</v>
      </c>
      <c r="I8" s="200">
        <f>'[1]Podklady QZ'!I8</f>
        <v>750.65519500000039</v>
      </c>
      <c r="J8" s="222">
        <f>'[1]Podklady QZ'!J8</f>
        <v>849.6783470000006</v>
      </c>
      <c r="K8" s="298">
        <f>'[1]Podklady QZ'!K8</f>
        <v>0</v>
      </c>
      <c r="L8" s="297">
        <f>'[1]Podklady QZ'!L8</f>
        <v>0</v>
      </c>
      <c r="M8" s="299">
        <f>'[1]Podklady QZ'!M8</f>
        <v>0</v>
      </c>
      <c r="N8" s="370"/>
    </row>
    <row r="9" spans="1:18" s="189" customFormat="1" ht="12" customHeight="1" x14ac:dyDescent="0.2">
      <c r="A9" s="371" t="s">
        <v>109</v>
      </c>
      <c r="B9" s="384">
        <f>SUM(B10:D10)</f>
        <v>4034.3886276089779</v>
      </c>
      <c r="C9" s="385"/>
      <c r="D9" s="386"/>
      <c r="E9" s="385">
        <f>SUM(E10:G10)</f>
        <v>2734.3655165399996</v>
      </c>
      <c r="F9" s="385"/>
      <c r="G9" s="385"/>
      <c r="H9" s="384">
        <f>SUM(H10:J10)</f>
        <v>2140.4357625372377</v>
      </c>
      <c r="I9" s="385"/>
      <c r="J9" s="386"/>
      <c r="K9" s="387">
        <f>SUM(K10:M10)</f>
        <v>0</v>
      </c>
      <c r="L9" s="388"/>
      <c r="M9" s="389"/>
      <c r="N9" s="369">
        <f>SUM(B10:M10)</f>
        <v>8909.1899066862152</v>
      </c>
    </row>
    <row r="10" spans="1:18" s="189" customFormat="1" ht="12" customHeight="1" x14ac:dyDescent="0.2">
      <c r="A10" s="372"/>
      <c r="B10" s="221">
        <f>'[1]Podklady QZ'!B10</f>
        <v>1382.6788473792953</v>
      </c>
      <c r="C10" s="200">
        <f>'[1]Podklady QZ'!C10</f>
        <v>1326.2664939309507</v>
      </c>
      <c r="D10" s="222">
        <f>'[1]Podklady QZ'!D10</f>
        <v>1325.4432862987321</v>
      </c>
      <c r="E10" s="200">
        <f>'[1]Podklady QZ'!E10</f>
        <v>1004.1944946199998</v>
      </c>
      <c r="F10" s="200">
        <f>'[1]Podklady QZ'!F10</f>
        <v>940.21915543999967</v>
      </c>
      <c r="G10" s="200">
        <f>'[1]Podklady QZ'!G10</f>
        <v>789.95186648000004</v>
      </c>
      <c r="H10" s="221">
        <f>'[1]Podklady QZ'!H10</f>
        <v>694.99105187974999</v>
      </c>
      <c r="I10" s="200">
        <f>'[1]Podklady QZ'!I10</f>
        <v>704.36009135116535</v>
      </c>
      <c r="J10" s="222">
        <f>'[1]Podklady QZ'!J10</f>
        <v>741.08461930632257</v>
      </c>
      <c r="K10" s="298">
        <f>'[1]Podklady QZ'!K10</f>
        <v>0</v>
      </c>
      <c r="L10" s="297">
        <f>'[1]Podklady QZ'!L10</f>
        <v>0</v>
      </c>
      <c r="M10" s="299">
        <f>'[1]Podklady QZ'!M10</f>
        <v>0</v>
      </c>
      <c r="N10" s="370"/>
    </row>
    <row r="11" spans="1:18" s="13" customFormat="1" ht="12" customHeight="1" x14ac:dyDescent="0.2">
      <c r="A11" s="371" t="s">
        <v>83</v>
      </c>
      <c r="B11" s="384">
        <f>SUM(B12:D12)</f>
        <v>14309.502855219998</v>
      </c>
      <c r="C11" s="385"/>
      <c r="D11" s="386"/>
      <c r="E11" s="385">
        <f>SUM(E12:G12)</f>
        <v>10767.23350246</v>
      </c>
      <c r="F11" s="385"/>
      <c r="G11" s="385"/>
      <c r="H11" s="384">
        <f>SUM(H12:J12)</f>
        <v>10127.6262592</v>
      </c>
      <c r="I11" s="385"/>
      <c r="J11" s="386"/>
      <c r="K11" s="387">
        <f>SUM(K12:M12)</f>
        <v>0</v>
      </c>
      <c r="L11" s="388"/>
      <c r="M11" s="389"/>
      <c r="N11" s="369">
        <f>SUM(B12:M12)</f>
        <v>35204.362616879996</v>
      </c>
      <c r="P11" s="252"/>
      <c r="Q11" s="252"/>
      <c r="R11" s="252"/>
    </row>
    <row r="12" spans="1:18" s="189" customFormat="1" ht="12" customHeight="1" x14ac:dyDescent="0.2">
      <c r="A12" s="372"/>
      <c r="B12" s="221">
        <f>'[1]Podklady QZ'!B12</f>
        <v>5200.5324389400021</v>
      </c>
      <c r="C12" s="200">
        <f>'[1]Podklady QZ'!C12</f>
        <v>4424.0201666799994</v>
      </c>
      <c r="D12" s="222">
        <f>'[1]Podklady QZ'!D12</f>
        <v>4684.9502495999968</v>
      </c>
      <c r="E12" s="200">
        <f>'[1]Podklady QZ'!E12</f>
        <v>3676.2257953800026</v>
      </c>
      <c r="F12" s="200">
        <f>'[1]Podklady QZ'!F12</f>
        <v>3590.5347825599983</v>
      </c>
      <c r="G12" s="200">
        <f>'[1]Podklady QZ'!G12</f>
        <v>3500.4729245199983</v>
      </c>
      <c r="H12" s="221">
        <f>'[1]Podklady QZ'!H12</f>
        <v>3409.0767511999979</v>
      </c>
      <c r="I12" s="200">
        <f>'[1]Podklady QZ'!I12</f>
        <v>3301.3258159999987</v>
      </c>
      <c r="J12" s="222">
        <f>'[1]Podklady QZ'!J12</f>
        <v>3417.2236920000032</v>
      </c>
      <c r="K12" s="298">
        <f>'[1]Podklady QZ'!K12</f>
        <v>0</v>
      </c>
      <c r="L12" s="297">
        <f>'[1]Podklady QZ'!L12</f>
        <v>0</v>
      </c>
      <c r="M12" s="299">
        <f>'[1]Podklady QZ'!M12</f>
        <v>0</v>
      </c>
      <c r="N12" s="370"/>
    </row>
    <row r="13" spans="1:18" s="13" customFormat="1" ht="12" customHeight="1" x14ac:dyDescent="0.2">
      <c r="A13" s="371" t="s">
        <v>88</v>
      </c>
      <c r="B13" s="384">
        <f>SUM(B14:D14)</f>
        <v>37900.37741180633</v>
      </c>
      <c r="C13" s="385"/>
      <c r="D13" s="386"/>
      <c r="E13" s="385">
        <f>SUM(E14:G14)</f>
        <v>12234.478325999999</v>
      </c>
      <c r="F13" s="385"/>
      <c r="G13" s="385"/>
      <c r="H13" s="384">
        <f>SUM(H14:J14)</f>
        <v>9559.4210315436248</v>
      </c>
      <c r="I13" s="385"/>
      <c r="J13" s="386"/>
      <c r="K13" s="387">
        <f>SUM(K14:M14)</f>
        <v>0</v>
      </c>
      <c r="L13" s="388"/>
      <c r="M13" s="389"/>
      <c r="N13" s="369">
        <f>SUM(B14:M14)</f>
        <v>59694.276769349955</v>
      </c>
      <c r="Q13" s="252"/>
      <c r="R13" s="252"/>
    </row>
    <row r="14" spans="1:18" s="189" customFormat="1" ht="12" customHeight="1" x14ac:dyDescent="0.2">
      <c r="A14" s="372"/>
      <c r="B14" s="221">
        <f>'[1]Podklady QZ'!B14</f>
        <v>12352.970570099547</v>
      </c>
      <c r="C14" s="200">
        <f>'[1]Podklady QZ'!C14</f>
        <v>13032.725145299893</v>
      </c>
      <c r="D14" s="222">
        <f>'[1]Podklady QZ'!D14</f>
        <v>12514.681696406891</v>
      </c>
      <c r="E14" s="200">
        <f>'[1]Podklady QZ'!E14</f>
        <v>5419.833455</v>
      </c>
      <c r="F14" s="200">
        <f>'[1]Podklady QZ'!F14</f>
        <v>3700.1243949999998</v>
      </c>
      <c r="G14" s="200">
        <f>'[1]Podklady QZ'!G14</f>
        <v>3114.5204759999997</v>
      </c>
      <c r="H14" s="221">
        <f>'[1]Podklady QZ'!H14</f>
        <v>2995.1182510151025</v>
      </c>
      <c r="I14" s="200">
        <f>'[1]Podklady QZ'!I14</f>
        <v>2942.3561532416934</v>
      </c>
      <c r="J14" s="222">
        <f>'[1]Podklady QZ'!J14</f>
        <v>3621.9466272868276</v>
      </c>
      <c r="K14" s="298">
        <f>'[1]Podklady QZ'!K14</f>
        <v>0</v>
      </c>
      <c r="L14" s="297">
        <f>'[1]Podklady QZ'!L14</f>
        <v>0</v>
      </c>
      <c r="M14" s="299">
        <f>'[1]Podklady QZ'!M14</f>
        <v>0</v>
      </c>
      <c r="N14" s="370"/>
    </row>
    <row r="15" spans="1:18" s="189" customFormat="1" ht="12" customHeight="1" x14ac:dyDescent="0.2">
      <c r="A15" s="392" t="s">
        <v>108</v>
      </c>
      <c r="B15" s="384">
        <f>SUM(B16:D16)</f>
        <v>47.837087000007159</v>
      </c>
      <c r="C15" s="385"/>
      <c r="D15" s="386"/>
      <c r="E15" s="385">
        <f>SUM(E16:G16)</f>
        <v>55.115477000000737</v>
      </c>
      <c r="F15" s="385"/>
      <c r="G15" s="385"/>
      <c r="H15" s="384">
        <f>SUM(H16:J16)</f>
        <v>48.637773999994351</v>
      </c>
      <c r="I15" s="385"/>
      <c r="J15" s="386"/>
      <c r="K15" s="387">
        <f>SUM(K16:M16)</f>
        <v>0</v>
      </c>
      <c r="L15" s="388"/>
      <c r="M15" s="389"/>
      <c r="N15" s="390">
        <f>SUM(B16:M16)</f>
        <v>151.59033800000225</v>
      </c>
    </row>
    <row r="16" spans="1:18" s="189" customFormat="1" ht="12" customHeight="1" thickBot="1" x14ac:dyDescent="0.25">
      <c r="A16" s="393"/>
      <c r="B16" s="212">
        <f>'[1]Podklady QZ'!B16</f>
        <v>16.350882000002457</v>
      </c>
      <c r="C16" s="116">
        <f>'[1]Podklady QZ'!C16</f>
        <v>16.325119000004634</v>
      </c>
      <c r="D16" s="213">
        <f>'[1]Podklady QZ'!D16</f>
        <v>15.161086000000068</v>
      </c>
      <c r="E16" s="116">
        <f>'[1]Podklady QZ'!E16</f>
        <v>23.071269999997639</v>
      </c>
      <c r="F16" s="116">
        <f>'[1]Podklady QZ'!F16</f>
        <v>16.62313500000073</v>
      </c>
      <c r="G16" s="116">
        <f>'[1]Podklady QZ'!G16</f>
        <v>15.421072000002368</v>
      </c>
      <c r="H16" s="212">
        <f>'[1]Podklady QZ'!H16</f>
        <v>15.959870999999112</v>
      </c>
      <c r="I16" s="116">
        <f>'[1]Podklady QZ'!I16</f>
        <v>16.727974999997969</v>
      </c>
      <c r="J16" s="213">
        <f>'[1]Podklady QZ'!J16</f>
        <v>15.949927999997271</v>
      </c>
      <c r="K16" s="301">
        <f>'[1]Podklady QZ'!K16</f>
        <v>0</v>
      </c>
      <c r="L16" s="300">
        <f>'[1]Podklady QZ'!L16</f>
        <v>0</v>
      </c>
      <c r="M16" s="302">
        <f>'[1]Podklady QZ'!M16</f>
        <v>0</v>
      </c>
      <c r="N16" s="391"/>
    </row>
    <row r="17" spans="1:14" s="129" customFormat="1" ht="11.25" x14ac:dyDescent="0.2">
      <c r="A17" s="121"/>
      <c r="B17" s="5"/>
      <c r="C17" s="5"/>
      <c r="D17" s="5"/>
      <c r="E17" s="5"/>
      <c r="F17" s="5"/>
      <c r="G17" s="5"/>
      <c r="H17" s="5"/>
      <c r="I17" s="5"/>
      <c r="J17" s="5"/>
      <c r="K17" s="5"/>
      <c r="L17" s="5"/>
      <c r="M17" s="5"/>
      <c r="N17" s="4" t="s">
        <v>87</v>
      </c>
    </row>
    <row r="18" spans="1:14" x14ac:dyDescent="0.2">
      <c r="A18" s="191" t="str">
        <f>A5</f>
        <v>Výroba tepla brutto</v>
      </c>
      <c r="B18" s="192">
        <f t="shared" ref="B18:M18" si="0">B6</f>
        <v>20085.563188418844</v>
      </c>
      <c r="C18" s="192">
        <f t="shared" si="0"/>
        <v>19762.053748910846</v>
      </c>
      <c r="D18" s="192">
        <f t="shared" si="0"/>
        <v>19520.707230305619</v>
      </c>
      <c r="E18" s="192">
        <f t="shared" si="0"/>
        <v>11040.709761</v>
      </c>
      <c r="F18" s="192">
        <f t="shared" si="0"/>
        <v>9060.451557999997</v>
      </c>
      <c r="G18" s="192">
        <f t="shared" si="0"/>
        <v>8276.4077340000003</v>
      </c>
      <c r="H18" s="192">
        <f t="shared" si="0"/>
        <v>7881.3030000948493</v>
      </c>
      <c r="I18" s="192">
        <f t="shared" si="0"/>
        <v>7715.4252305928558</v>
      </c>
      <c r="J18" s="192">
        <f t="shared" si="0"/>
        <v>8645.8832135931516</v>
      </c>
      <c r="K18" s="192">
        <f t="shared" si="0"/>
        <v>0</v>
      </c>
      <c r="L18" s="192">
        <f t="shared" si="0"/>
        <v>0</v>
      </c>
      <c r="M18" s="192">
        <f t="shared" si="0"/>
        <v>0</v>
      </c>
    </row>
    <row r="19" spans="1:14" x14ac:dyDescent="0.2">
      <c r="A19" s="17" t="str">
        <f>A7</f>
        <v xml:space="preserve">Technologická vlastní spotřeba tepla </v>
      </c>
      <c r="B19" s="53">
        <f t="shared" ref="B19:M19" si="1">-B8</f>
        <v>-1133.0304499999984</v>
      </c>
      <c r="C19" s="53">
        <f t="shared" si="1"/>
        <v>-962.71682400000032</v>
      </c>
      <c r="D19" s="53">
        <f t="shared" si="1"/>
        <v>-980.47091200000057</v>
      </c>
      <c r="E19" s="53">
        <f t="shared" si="1"/>
        <v>-917.38474600000029</v>
      </c>
      <c r="F19" s="53">
        <f t="shared" si="1"/>
        <v>-812.95008999999914</v>
      </c>
      <c r="G19" s="53">
        <f t="shared" si="1"/>
        <v>-856.04139499999974</v>
      </c>
      <c r="H19" s="53">
        <f t="shared" si="1"/>
        <v>-766.15707500000008</v>
      </c>
      <c r="I19" s="53">
        <f t="shared" si="1"/>
        <v>-750.65519500000039</v>
      </c>
      <c r="J19" s="53">
        <f t="shared" si="1"/>
        <v>-849.6783470000006</v>
      </c>
      <c r="K19" s="53">
        <f t="shared" si="1"/>
        <v>0</v>
      </c>
      <c r="L19" s="53">
        <f t="shared" si="1"/>
        <v>0</v>
      </c>
      <c r="M19" s="53">
        <f t="shared" si="1"/>
        <v>0</v>
      </c>
    </row>
    <row r="20" spans="1:14" x14ac:dyDescent="0.2">
      <c r="A20" s="17" t="str">
        <f>A9</f>
        <v>Ztráty</v>
      </c>
      <c r="B20" s="192">
        <f t="shared" ref="B20:M20" si="2">-B10</f>
        <v>-1382.6788473792953</v>
      </c>
      <c r="C20" s="192">
        <f t="shared" si="2"/>
        <v>-1326.2664939309507</v>
      </c>
      <c r="D20" s="192">
        <f t="shared" si="2"/>
        <v>-1325.4432862987321</v>
      </c>
      <c r="E20" s="192">
        <f t="shared" si="2"/>
        <v>-1004.1944946199998</v>
      </c>
      <c r="F20" s="192">
        <f t="shared" si="2"/>
        <v>-940.21915543999967</v>
      </c>
      <c r="G20" s="192">
        <f t="shared" si="2"/>
        <v>-789.95186648000004</v>
      </c>
      <c r="H20" s="192">
        <f t="shared" si="2"/>
        <v>-694.99105187974999</v>
      </c>
      <c r="I20" s="192">
        <f t="shared" si="2"/>
        <v>-704.36009135116535</v>
      </c>
      <c r="J20" s="192">
        <f t="shared" si="2"/>
        <v>-741.08461930632257</v>
      </c>
      <c r="K20" s="192">
        <f t="shared" si="2"/>
        <v>0</v>
      </c>
      <c r="L20" s="192">
        <f t="shared" si="2"/>
        <v>0</v>
      </c>
      <c r="M20" s="192">
        <f t="shared" si="2"/>
        <v>0</v>
      </c>
      <c r="N20" s="130"/>
    </row>
    <row r="21" spans="1:14" x14ac:dyDescent="0.2">
      <c r="A21" s="181" t="str">
        <f>A11</f>
        <v>Dodávky tepla do vlastního podniku</v>
      </c>
      <c r="B21" s="171">
        <f>-B12</f>
        <v>-5200.5324389400021</v>
      </c>
      <c r="C21" s="171">
        <f t="shared" ref="C21:M21" si="3">-C12</f>
        <v>-4424.0201666799994</v>
      </c>
      <c r="D21" s="171">
        <f t="shared" si="3"/>
        <v>-4684.9502495999968</v>
      </c>
      <c r="E21" s="171">
        <f t="shared" si="3"/>
        <v>-3676.2257953800026</v>
      </c>
      <c r="F21" s="171">
        <f t="shared" si="3"/>
        <v>-3590.5347825599983</v>
      </c>
      <c r="G21" s="171">
        <f t="shared" si="3"/>
        <v>-3500.4729245199983</v>
      </c>
      <c r="H21" s="171">
        <f t="shared" si="3"/>
        <v>-3409.0767511999979</v>
      </c>
      <c r="I21" s="171">
        <f t="shared" si="3"/>
        <v>-3301.3258159999987</v>
      </c>
      <c r="J21" s="171">
        <f t="shared" si="3"/>
        <v>-3417.2236920000032</v>
      </c>
      <c r="K21" s="171">
        <f t="shared" si="3"/>
        <v>0</v>
      </c>
      <c r="L21" s="171">
        <f t="shared" si="3"/>
        <v>0</v>
      </c>
      <c r="M21" s="171">
        <f t="shared" si="3"/>
        <v>0</v>
      </c>
      <c r="N21" s="130"/>
    </row>
    <row r="22" spans="1:14" x14ac:dyDescent="0.2">
      <c r="A22" s="181" t="str">
        <f>A13</f>
        <v>Dodávky tepla cizím subjektům</v>
      </c>
      <c r="B22" s="171">
        <f t="shared" ref="B22:M22" si="4">-B14</f>
        <v>-12352.970570099547</v>
      </c>
      <c r="C22" s="171">
        <f t="shared" si="4"/>
        <v>-13032.725145299893</v>
      </c>
      <c r="D22" s="171">
        <f t="shared" si="4"/>
        <v>-12514.681696406891</v>
      </c>
      <c r="E22" s="171">
        <f t="shared" si="4"/>
        <v>-5419.833455</v>
      </c>
      <c r="F22" s="171">
        <f t="shared" si="4"/>
        <v>-3700.1243949999998</v>
      </c>
      <c r="G22" s="171">
        <f t="shared" si="4"/>
        <v>-3114.5204759999997</v>
      </c>
      <c r="H22" s="171">
        <f t="shared" si="4"/>
        <v>-2995.1182510151025</v>
      </c>
      <c r="I22" s="171">
        <f t="shared" si="4"/>
        <v>-2942.3561532416934</v>
      </c>
      <c r="J22" s="171">
        <f t="shared" si="4"/>
        <v>-3621.9466272868276</v>
      </c>
      <c r="K22" s="171">
        <f t="shared" si="4"/>
        <v>0</v>
      </c>
      <c r="L22" s="171">
        <f t="shared" si="4"/>
        <v>0</v>
      </c>
      <c r="M22" s="171">
        <f t="shared" si="4"/>
        <v>0</v>
      </c>
    </row>
    <row r="23" spans="1:14" x14ac:dyDescent="0.2">
      <c r="A23" s="181" t="str">
        <f>A15</f>
        <v>Bilanční rozdíl</v>
      </c>
      <c r="B23" s="171">
        <f t="shared" ref="B23:M23" si="5">-B16</f>
        <v>-16.350882000002457</v>
      </c>
      <c r="C23" s="171">
        <f t="shared" si="5"/>
        <v>-16.325119000004634</v>
      </c>
      <c r="D23" s="171">
        <f t="shared" si="5"/>
        <v>-15.161086000000068</v>
      </c>
      <c r="E23" s="171">
        <f t="shared" si="5"/>
        <v>-23.071269999997639</v>
      </c>
      <c r="F23" s="171">
        <f t="shared" si="5"/>
        <v>-16.62313500000073</v>
      </c>
      <c r="G23" s="171">
        <f t="shared" si="5"/>
        <v>-15.421072000002368</v>
      </c>
      <c r="H23" s="171">
        <f t="shared" si="5"/>
        <v>-15.959870999999112</v>
      </c>
      <c r="I23" s="171">
        <f t="shared" si="5"/>
        <v>-16.727974999997969</v>
      </c>
      <c r="J23" s="171">
        <f t="shared" si="5"/>
        <v>-15.949927999997271</v>
      </c>
      <c r="K23" s="171">
        <f t="shared" si="5"/>
        <v>0</v>
      </c>
      <c r="L23" s="171">
        <f t="shared" si="5"/>
        <v>0</v>
      </c>
      <c r="M23" s="171">
        <f t="shared" si="5"/>
        <v>0</v>
      </c>
    </row>
    <row r="42" spans="1:4" x14ac:dyDescent="0.2">
      <c r="A42" s="234"/>
      <c r="B42" s="241"/>
      <c r="C42" s="235"/>
      <c r="D42" s="235"/>
    </row>
    <row r="43" spans="1:4" x14ac:dyDescent="0.2">
      <c r="B43" s="235"/>
      <c r="C43" s="235"/>
      <c r="D43" s="235"/>
    </row>
    <row r="44" spans="1:4" x14ac:dyDescent="0.2">
      <c r="B44" s="235"/>
      <c r="C44" s="235"/>
      <c r="D44" s="235"/>
    </row>
  </sheetData>
  <mergeCells count="42">
    <mergeCell ref="N15:N16"/>
    <mergeCell ref="A15:A16"/>
    <mergeCell ref="B15:D15"/>
    <mergeCell ref="E15:G15"/>
    <mergeCell ref="H15:J15"/>
    <mergeCell ref="K15:M15"/>
    <mergeCell ref="N9:N10"/>
    <mergeCell ref="N13:N14"/>
    <mergeCell ref="A11:A12"/>
    <mergeCell ref="B11:D11"/>
    <mergeCell ref="E11:G11"/>
    <mergeCell ref="H11:J11"/>
    <mergeCell ref="K11:M11"/>
    <mergeCell ref="H13:J13"/>
    <mergeCell ref="K13:M13"/>
    <mergeCell ref="N11:N12"/>
    <mergeCell ref="H7:J7"/>
    <mergeCell ref="K7:M7"/>
    <mergeCell ref="A13:A14"/>
    <mergeCell ref="B13:D13"/>
    <mergeCell ref="E13:G13"/>
    <mergeCell ref="E9:G9"/>
    <mergeCell ref="H9:J9"/>
    <mergeCell ref="K9:M9"/>
    <mergeCell ref="A9:A10"/>
    <mergeCell ref="B9:D9"/>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s>
  <phoneticPr fontId="2"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N39"/>
  <sheetViews>
    <sheetView showGridLines="0" zoomScaleNormal="100" workbookViewId="0">
      <selection activeCell="Q31" sqref="Q31"/>
    </sheetView>
  </sheetViews>
  <sheetFormatPr defaultRowHeight="12" x14ac:dyDescent="0.2"/>
  <cols>
    <col min="1" max="1" width="30.85546875" style="114" customWidth="1"/>
    <col min="2" max="13" width="8.5703125" style="114" customWidth="1"/>
    <col min="14" max="14" width="10.42578125" style="114" customWidth="1"/>
    <col min="15" max="15" width="8.42578125" style="114" customWidth="1"/>
    <col min="16" max="16" width="11.42578125" style="114" bestFit="1" customWidth="1"/>
    <col min="17" max="16384" width="9.140625" style="114"/>
  </cols>
  <sheetData>
    <row r="1" spans="1:14" s="128" customFormat="1" ht="18.75" x14ac:dyDescent="0.3">
      <c r="A1" s="21" t="s">
        <v>158</v>
      </c>
      <c r="B1" s="123"/>
      <c r="C1" s="123"/>
      <c r="D1" s="123"/>
      <c r="E1" s="123"/>
      <c r="F1" s="123"/>
      <c r="G1" s="123"/>
      <c r="H1" s="123"/>
      <c r="I1" s="123"/>
      <c r="J1" s="123"/>
      <c r="K1" s="123"/>
      <c r="L1" s="123"/>
      <c r="M1" s="123"/>
      <c r="N1" s="113" t="str">
        <f>Obsah!$A$1</f>
        <v>III. čtvrtletí 2018</v>
      </c>
    </row>
    <row r="2" spans="1:14" ht="7.5" customHeight="1" x14ac:dyDescent="0.2">
      <c r="A2" s="13"/>
      <c r="B2" s="13"/>
      <c r="C2" s="13"/>
      <c r="D2" s="13"/>
      <c r="E2" s="13"/>
      <c r="F2" s="13"/>
      <c r="G2" s="13"/>
      <c r="H2" s="13"/>
      <c r="I2" s="13"/>
      <c r="J2" s="13"/>
      <c r="K2" s="13"/>
      <c r="L2" s="13"/>
      <c r="M2" s="13"/>
      <c r="N2" s="13"/>
    </row>
    <row r="3" spans="1:14" x14ac:dyDescent="0.2">
      <c r="A3" s="377"/>
      <c r="B3" s="379" t="s">
        <v>48</v>
      </c>
      <c r="C3" s="379"/>
      <c r="D3" s="379"/>
      <c r="E3" s="379" t="s">
        <v>49</v>
      </c>
      <c r="F3" s="379"/>
      <c r="G3" s="379"/>
      <c r="H3" s="379" t="s">
        <v>50</v>
      </c>
      <c r="I3" s="379"/>
      <c r="J3" s="379"/>
      <c r="K3" s="379" t="s">
        <v>51</v>
      </c>
      <c r="L3" s="379"/>
      <c r="M3" s="379"/>
      <c r="N3" s="377" t="s">
        <v>7</v>
      </c>
    </row>
    <row r="4" spans="1:14" x14ac:dyDescent="0.2">
      <c r="A4" s="378"/>
      <c r="B4" s="188" t="s">
        <v>8</v>
      </c>
      <c r="C4" s="188" t="s">
        <v>9</v>
      </c>
      <c r="D4" s="188" t="s">
        <v>10</v>
      </c>
      <c r="E4" s="188" t="s">
        <v>11</v>
      </c>
      <c r="F4" s="188" t="s">
        <v>12</v>
      </c>
      <c r="G4" s="188" t="s">
        <v>13</v>
      </c>
      <c r="H4" s="188" t="s">
        <v>14</v>
      </c>
      <c r="I4" s="188" t="s">
        <v>15</v>
      </c>
      <c r="J4" s="188" t="s">
        <v>16</v>
      </c>
      <c r="K4" s="188" t="s">
        <v>17</v>
      </c>
      <c r="L4" s="188" t="s">
        <v>18</v>
      </c>
      <c r="M4" s="188" t="s">
        <v>19</v>
      </c>
      <c r="N4" s="378"/>
    </row>
    <row r="5" spans="1:14" s="131" customFormat="1" x14ac:dyDescent="0.2">
      <c r="A5" s="395" t="s">
        <v>69</v>
      </c>
      <c r="B5" s="397">
        <f>SUM(B6:D6)</f>
        <v>59368.324167635306</v>
      </c>
      <c r="C5" s="398"/>
      <c r="D5" s="399"/>
      <c r="E5" s="398">
        <f>SUM(E6:G6)</f>
        <v>28377.569052999999</v>
      </c>
      <c r="F5" s="398"/>
      <c r="G5" s="398"/>
      <c r="H5" s="397">
        <f>SUM(H6:J6)</f>
        <v>24242.611444280858</v>
      </c>
      <c r="I5" s="398"/>
      <c r="J5" s="399"/>
      <c r="K5" s="400">
        <f>SUM(K6:M6)</f>
        <v>0</v>
      </c>
      <c r="L5" s="401"/>
      <c r="M5" s="402"/>
      <c r="N5" s="394">
        <f>SUM(N7:N22)</f>
        <v>111988.50466491618</v>
      </c>
    </row>
    <row r="6" spans="1:14" s="131" customFormat="1" x14ac:dyDescent="0.2">
      <c r="A6" s="396"/>
      <c r="B6" s="204">
        <f t="shared" ref="B6:M6" si="0">SUM(B7:B22)</f>
        <v>20085.563188418844</v>
      </c>
      <c r="C6" s="66">
        <f t="shared" si="0"/>
        <v>19762.053748910846</v>
      </c>
      <c r="D6" s="205">
        <f t="shared" si="0"/>
        <v>19520.707230305619</v>
      </c>
      <c r="E6" s="66">
        <f t="shared" si="0"/>
        <v>11040.709761</v>
      </c>
      <c r="F6" s="66">
        <f t="shared" si="0"/>
        <v>9060.451557999997</v>
      </c>
      <c r="G6" s="66">
        <f t="shared" si="0"/>
        <v>8276.4077340000003</v>
      </c>
      <c r="H6" s="204">
        <f t="shared" si="0"/>
        <v>7881.3030000948493</v>
      </c>
      <c r="I6" s="66">
        <f t="shared" si="0"/>
        <v>7715.4252305928558</v>
      </c>
      <c r="J6" s="205">
        <f t="shared" si="0"/>
        <v>8645.8832135931516</v>
      </c>
      <c r="K6" s="356">
        <f t="shared" si="0"/>
        <v>0</v>
      </c>
      <c r="L6" s="357">
        <f t="shared" si="0"/>
        <v>0</v>
      </c>
      <c r="M6" s="358">
        <f t="shared" si="0"/>
        <v>0</v>
      </c>
      <c r="N6" s="369"/>
    </row>
    <row r="7" spans="1:14" x14ac:dyDescent="0.2">
      <c r="A7" s="37" t="s">
        <v>44</v>
      </c>
      <c r="B7" s="210">
        <f>'[1]Podklady QZ'!B24</f>
        <v>1727.8611920000003</v>
      </c>
      <c r="C7" s="122">
        <f>'[1]Podklady QZ'!C24</f>
        <v>1638.6944250000001</v>
      </c>
      <c r="D7" s="207">
        <f>'[1]Podklady QZ'!D24</f>
        <v>1784.8914810000006</v>
      </c>
      <c r="E7" s="122">
        <f>'[1]Podklady QZ'!E24</f>
        <v>1386.7588350000003</v>
      </c>
      <c r="F7" s="122">
        <f>'[1]Podklady QZ'!F24</f>
        <v>1312.5333279999993</v>
      </c>
      <c r="G7" s="122">
        <f>'[1]Podklady QZ'!G24</f>
        <v>1235.2531049999996</v>
      </c>
      <c r="H7" s="210">
        <f>'[1]Podklady QZ'!H24</f>
        <v>1168.6693799999998</v>
      </c>
      <c r="I7" s="122">
        <f>'[1]Podklady QZ'!I24</f>
        <v>1139.272976</v>
      </c>
      <c r="J7" s="207">
        <f>'[1]Podklady QZ'!J24</f>
        <v>1125.8247349999997</v>
      </c>
      <c r="K7" s="304">
        <f>'[1]Podklady QZ'!K24</f>
        <v>0</v>
      </c>
      <c r="L7" s="303">
        <f>'[1]Podklady QZ'!L24</f>
        <v>0</v>
      </c>
      <c r="M7" s="305">
        <f>'[1]Podklady QZ'!M24</f>
        <v>0</v>
      </c>
      <c r="N7" s="40">
        <f t="shared" ref="N7:N22" si="1">SUM(B7:M7)</f>
        <v>12519.759457</v>
      </c>
    </row>
    <row r="8" spans="1:14" x14ac:dyDescent="0.2">
      <c r="A8" s="48" t="s">
        <v>43</v>
      </c>
      <c r="B8" s="211">
        <f>'[1]Podklady QZ'!B25</f>
        <v>430.7146570000005</v>
      </c>
      <c r="C8" s="115">
        <f>'[1]Podklady QZ'!C25</f>
        <v>380.49745399999995</v>
      </c>
      <c r="D8" s="209">
        <f>'[1]Podklady QZ'!D25</f>
        <v>403.37840900000015</v>
      </c>
      <c r="E8" s="348">
        <f>'[1]Podklady QZ'!E25</f>
        <v>330.88456700000017</v>
      </c>
      <c r="F8" s="115">
        <f>'[1]Podklady QZ'!F25</f>
        <v>307.08961399999976</v>
      </c>
      <c r="G8" s="198">
        <f>'[1]Podklady QZ'!G25</f>
        <v>281.93369400000012</v>
      </c>
      <c r="H8" s="211">
        <f>'[1]Podklady QZ'!H25</f>
        <v>290.65855099999993</v>
      </c>
      <c r="I8" s="115">
        <f>'[1]Podklady QZ'!I25</f>
        <v>276.31424700000014</v>
      </c>
      <c r="J8" s="209">
        <f>'[1]Podklady QZ'!J25</f>
        <v>290.00802599999992</v>
      </c>
      <c r="K8" s="307">
        <f>'[1]Podklady QZ'!K25</f>
        <v>0</v>
      </c>
      <c r="L8" s="306">
        <f>'[1]Podklady QZ'!L25</f>
        <v>0</v>
      </c>
      <c r="M8" s="308">
        <f>'[1]Podklady QZ'!M25</f>
        <v>0</v>
      </c>
      <c r="N8" s="41">
        <f t="shared" si="1"/>
        <v>2991.4792190000007</v>
      </c>
    </row>
    <row r="9" spans="1:14" x14ac:dyDescent="0.2">
      <c r="A9" s="48" t="s">
        <v>42</v>
      </c>
      <c r="B9" s="211">
        <f>'[1]Podklady QZ'!B26</f>
        <v>2583.7770949999999</v>
      </c>
      <c r="C9" s="115">
        <f>'[1]Podklady QZ'!C26</f>
        <v>2560.4824429999999</v>
      </c>
      <c r="D9" s="209">
        <f>'[1]Podklady QZ'!D26</f>
        <v>2368.3327400000003</v>
      </c>
      <c r="E9" s="348">
        <f>'[1]Podklady QZ'!E26</f>
        <v>934.2273889999999</v>
      </c>
      <c r="F9" s="115">
        <f>'[1]Podklady QZ'!F26</f>
        <v>560.29952500000002</v>
      </c>
      <c r="G9" s="198">
        <f>'[1]Podklady QZ'!G26</f>
        <v>519.13230799999997</v>
      </c>
      <c r="H9" s="211">
        <f>'[1]Podklady QZ'!H26</f>
        <v>547.11927200000002</v>
      </c>
      <c r="I9" s="115">
        <f>'[1]Podklady QZ'!I26</f>
        <v>484.22414299999997</v>
      </c>
      <c r="J9" s="209">
        <f>'[1]Podklady QZ'!J26</f>
        <v>693.94442800000002</v>
      </c>
      <c r="K9" s="307">
        <f>'[1]Podklady QZ'!K26</f>
        <v>0</v>
      </c>
      <c r="L9" s="306">
        <f>'[1]Podklady QZ'!L26</f>
        <v>0</v>
      </c>
      <c r="M9" s="308">
        <f>'[1]Podklady QZ'!M26</f>
        <v>0</v>
      </c>
      <c r="N9" s="41">
        <f t="shared" si="1"/>
        <v>11251.539343</v>
      </c>
    </row>
    <row r="10" spans="1:14" x14ac:dyDescent="0.2">
      <c r="A10" s="37" t="s">
        <v>70</v>
      </c>
      <c r="B10" s="211">
        <f>'[1]Podklady QZ'!B27</f>
        <v>0.98224999999999996</v>
      </c>
      <c r="C10" s="115">
        <f>'[1]Podklady QZ'!C27</f>
        <v>0.92944999999999989</v>
      </c>
      <c r="D10" s="209">
        <f>'[1]Podklady QZ'!D27</f>
        <v>1.0424640000000003</v>
      </c>
      <c r="E10" s="348">
        <f>'[1]Podklady QZ'!E27</f>
        <v>0.98810100000000001</v>
      </c>
      <c r="F10" s="115">
        <f>'[1]Podklady QZ'!F27</f>
        <v>1.2493620000000001</v>
      </c>
      <c r="G10" s="198">
        <f>'[1]Podklady QZ'!G27</f>
        <v>0.94393199999999999</v>
      </c>
      <c r="H10" s="211">
        <f>'[1]Podklady QZ'!H27</f>
        <v>1.189643</v>
      </c>
      <c r="I10" s="115">
        <f>'[1]Podklady QZ'!I27</f>
        <v>2.395213</v>
      </c>
      <c r="J10" s="209">
        <f>'[1]Podklady QZ'!J27</f>
        <v>1.293596</v>
      </c>
      <c r="K10" s="307">
        <f>'[1]Podklady QZ'!K27</f>
        <v>0</v>
      </c>
      <c r="L10" s="306">
        <f>'[1]Podklady QZ'!L27</f>
        <v>0</v>
      </c>
      <c r="M10" s="308">
        <f>'[1]Podklady QZ'!M27</f>
        <v>0</v>
      </c>
      <c r="N10" s="41">
        <f t="shared" si="1"/>
        <v>11.014011</v>
      </c>
    </row>
    <row r="11" spans="1:14" x14ac:dyDescent="0.2">
      <c r="A11" s="48" t="s">
        <v>71</v>
      </c>
      <c r="B11" s="211">
        <f>'[1]Podklady QZ'!B28</f>
        <v>1.48065</v>
      </c>
      <c r="C11" s="115">
        <f>'[1]Podklady QZ'!C28</f>
        <v>1.08081</v>
      </c>
      <c r="D11" s="209">
        <f>'[1]Podklady QZ'!D28</f>
        <v>1.3165799999999999</v>
      </c>
      <c r="E11" s="348">
        <f>'[1]Podklady QZ'!E28</f>
        <v>0.66651899999999997</v>
      </c>
      <c r="F11" s="115">
        <f>'[1]Podklady QZ'!F28</f>
        <v>0.86094799999999994</v>
      </c>
      <c r="G11" s="198">
        <f>'[1]Podklady QZ'!G28</f>
        <v>1.081194</v>
      </c>
      <c r="H11" s="211">
        <f>'[1]Podklady QZ'!H28</f>
        <v>0.66818100000000002</v>
      </c>
      <c r="I11" s="115">
        <f>'[1]Podklady QZ'!I28</f>
        <v>0.74383099999999991</v>
      </c>
      <c r="J11" s="209">
        <f>'[1]Podklady QZ'!J28</f>
        <v>0.59404800000000013</v>
      </c>
      <c r="K11" s="307">
        <f>'[1]Podklady QZ'!K28</f>
        <v>0</v>
      </c>
      <c r="L11" s="306">
        <f>'[1]Podklady QZ'!L28</f>
        <v>0</v>
      </c>
      <c r="M11" s="308">
        <f>'[1]Podklady QZ'!M28</f>
        <v>0</v>
      </c>
      <c r="N11" s="41">
        <f t="shared" si="1"/>
        <v>8.4927609999999998</v>
      </c>
    </row>
    <row r="12" spans="1:14" x14ac:dyDescent="0.2">
      <c r="A12" s="37" t="s">
        <v>72</v>
      </c>
      <c r="B12" s="211">
        <f>'[1]Podklady QZ'!B29</f>
        <v>6.3600000000000002E-3</v>
      </c>
      <c r="C12" s="115">
        <f>'[1]Podklady QZ'!C29</f>
        <v>1.6800000000000002E-2</v>
      </c>
      <c r="D12" s="209">
        <f>'[1]Podklady QZ'!D29</f>
        <v>2.4709999999999999E-2</v>
      </c>
      <c r="E12" s="348">
        <f>'[1]Podklady QZ'!E29</f>
        <v>0.44020999999999999</v>
      </c>
      <c r="F12" s="115">
        <f>'[1]Podklady QZ'!F29</f>
        <v>7.594999999999999E-2</v>
      </c>
      <c r="G12" s="198">
        <f>'[1]Podklady QZ'!G29</f>
        <v>6.7419999999999994E-2</v>
      </c>
      <c r="H12" s="211">
        <f>'[1]Podklady QZ'!H29</f>
        <v>7.2120000000000004E-2</v>
      </c>
      <c r="I12" s="115">
        <f>'[1]Podklady QZ'!I29</f>
        <v>6.9900000000000004E-2</v>
      </c>
      <c r="J12" s="209">
        <f>'[1]Podklady QZ'!J29</f>
        <v>4.5689999999999995E-2</v>
      </c>
      <c r="K12" s="307">
        <f>'[1]Podklady QZ'!K29</f>
        <v>0</v>
      </c>
      <c r="L12" s="306">
        <f>'[1]Podklady QZ'!L29</f>
        <v>0</v>
      </c>
      <c r="M12" s="308">
        <f>'[1]Podklady QZ'!M29</f>
        <v>0</v>
      </c>
      <c r="N12" s="41">
        <f t="shared" si="1"/>
        <v>0.81916</v>
      </c>
    </row>
    <row r="13" spans="1:14" x14ac:dyDescent="0.2">
      <c r="A13" s="48" t="s">
        <v>41</v>
      </c>
      <c r="B13" s="211">
        <f>'[1]Podklady QZ'!B30</f>
        <v>8862.6604560000014</v>
      </c>
      <c r="C13" s="115">
        <f>'[1]Podklady QZ'!C30</f>
        <v>8755.528988</v>
      </c>
      <c r="D13" s="209">
        <f>'[1]Podklady QZ'!D30</f>
        <v>8669.0249559999975</v>
      </c>
      <c r="E13" s="348">
        <f>'[1]Podklady QZ'!E30</f>
        <v>4874.536943000001</v>
      </c>
      <c r="F13" s="115">
        <f>'[1]Podklady QZ'!F30</f>
        <v>3669.6881839999992</v>
      </c>
      <c r="G13" s="198">
        <f>'[1]Podklady QZ'!G30</f>
        <v>3028.2305789999991</v>
      </c>
      <c r="H13" s="211">
        <f>'[1]Podklady QZ'!H30</f>
        <v>2660.996729</v>
      </c>
      <c r="I13" s="115">
        <f>'[1]Podklady QZ'!I30</f>
        <v>2740.782494999999</v>
      </c>
      <c r="J13" s="209">
        <f>'[1]Podklady QZ'!J30</f>
        <v>3565.5331290000008</v>
      </c>
      <c r="K13" s="307">
        <f>'[1]Podklady QZ'!K30</f>
        <v>0</v>
      </c>
      <c r="L13" s="306">
        <f>'[1]Podklady QZ'!L30</f>
        <v>0</v>
      </c>
      <c r="M13" s="308">
        <f>'[1]Podklady QZ'!M30</f>
        <v>0</v>
      </c>
      <c r="N13" s="41">
        <f t="shared" si="1"/>
        <v>46826.982459000006</v>
      </c>
    </row>
    <row r="14" spans="1:14" x14ac:dyDescent="0.2">
      <c r="A14" s="48" t="s">
        <v>84</v>
      </c>
      <c r="B14" s="211">
        <f>'[1]Podklady QZ'!B31</f>
        <v>130.57499999999999</v>
      </c>
      <c r="C14" s="115">
        <f>'[1]Podklady QZ'!C31</f>
        <v>138.47800000000001</v>
      </c>
      <c r="D14" s="209">
        <f>'[1]Podklady QZ'!D31</f>
        <v>121.369</v>
      </c>
      <c r="E14" s="348">
        <f>'[1]Podklady QZ'!E31</f>
        <v>51.671999999999997</v>
      </c>
      <c r="F14" s="115">
        <f>'[1]Podklady QZ'!F31</f>
        <v>29.064</v>
      </c>
      <c r="G14" s="198">
        <f>'[1]Podklady QZ'!G31</f>
        <v>18.777999999999999</v>
      </c>
      <c r="H14" s="211">
        <f>'[1]Podklady QZ'!H31</f>
        <v>16.422000000000001</v>
      </c>
      <c r="I14" s="115">
        <f>'[1]Podklady QZ'!I31</f>
        <v>19.334</v>
      </c>
      <c r="J14" s="209">
        <f>'[1]Podklady QZ'!J31</f>
        <v>30.207999999999998</v>
      </c>
      <c r="K14" s="307">
        <f>'[1]Podklady QZ'!K31</f>
        <v>0</v>
      </c>
      <c r="L14" s="306">
        <f>'[1]Podklady QZ'!L31</f>
        <v>0</v>
      </c>
      <c r="M14" s="308">
        <f>'[1]Podklady QZ'!M31</f>
        <v>0</v>
      </c>
      <c r="N14" s="41">
        <f t="shared" ref="N14" si="2">SUM(B14:M14)</f>
        <v>555.90000000000009</v>
      </c>
    </row>
    <row r="15" spans="1:14" x14ac:dyDescent="0.2">
      <c r="A15" s="48" t="s">
        <v>40</v>
      </c>
      <c r="B15" s="211">
        <f>'[1]Podklady QZ'!B32</f>
        <v>0.14965999999999999</v>
      </c>
      <c r="C15" s="115">
        <f>'[1]Podklady QZ'!C32</f>
        <v>4.3270000000000003E-2</v>
      </c>
      <c r="D15" s="209">
        <f>'[1]Podklady QZ'!D32</f>
        <v>0.11637500000000001</v>
      </c>
      <c r="E15" s="348">
        <f>'[1]Podklady QZ'!E32</f>
        <v>2.3257999999999997E-2</v>
      </c>
      <c r="F15" s="115">
        <f>'[1]Podklady QZ'!F32</f>
        <v>0</v>
      </c>
      <c r="G15" s="198">
        <f>'[1]Podklady QZ'!G32</f>
        <v>0</v>
      </c>
      <c r="H15" s="211">
        <f>'[1]Podklady QZ'!H32</f>
        <v>0</v>
      </c>
      <c r="I15" s="115">
        <f>'[1]Podklady QZ'!I32</f>
        <v>0</v>
      </c>
      <c r="J15" s="209">
        <f>'[1]Podklady QZ'!J32</f>
        <v>4.2290000000000001E-3</v>
      </c>
      <c r="K15" s="307">
        <f>'[1]Podklady QZ'!K32</f>
        <v>0</v>
      </c>
      <c r="L15" s="306">
        <f>'[1]Podklady QZ'!L32</f>
        <v>0</v>
      </c>
      <c r="M15" s="308">
        <f>'[1]Podklady QZ'!M32</f>
        <v>0</v>
      </c>
      <c r="N15" s="41">
        <f t="shared" si="1"/>
        <v>0.33679199999999998</v>
      </c>
    </row>
    <row r="16" spans="1:14" x14ac:dyDescent="0.2">
      <c r="A16" s="48" t="s">
        <v>39</v>
      </c>
      <c r="B16" s="211">
        <f>'[1]Podklady QZ'!B33</f>
        <v>709.77556000000004</v>
      </c>
      <c r="C16" s="115">
        <f>'[1]Podklady QZ'!C33</f>
        <v>652.47889999999995</v>
      </c>
      <c r="D16" s="209">
        <f>'[1]Podklady QZ'!D33</f>
        <v>590.88990000000013</v>
      </c>
      <c r="E16" s="348">
        <f>'[1]Podklady QZ'!E33</f>
        <v>357.17533500000002</v>
      </c>
      <c r="F16" s="115">
        <f>'[1]Podklady QZ'!F33</f>
        <v>499.74459899999994</v>
      </c>
      <c r="G16" s="198">
        <f>'[1]Podklady QZ'!G33</f>
        <v>660.81569699999989</v>
      </c>
      <c r="H16" s="211">
        <f>'[1]Podklady QZ'!H33</f>
        <v>665.61317599999995</v>
      </c>
      <c r="I16" s="115">
        <f>'[1]Podklady QZ'!I33</f>
        <v>587.05577900000003</v>
      </c>
      <c r="J16" s="209">
        <f>'[1]Podklady QZ'!J33</f>
        <v>535.48651199999995</v>
      </c>
      <c r="K16" s="307">
        <f>'[1]Podklady QZ'!K33</f>
        <v>0</v>
      </c>
      <c r="L16" s="306">
        <f>'[1]Podklady QZ'!L33</f>
        <v>0</v>
      </c>
      <c r="M16" s="308">
        <f>'[1]Podklady QZ'!M33</f>
        <v>0</v>
      </c>
      <c r="N16" s="41">
        <f t="shared" si="1"/>
        <v>5259.0354580000003</v>
      </c>
    </row>
    <row r="17" spans="1:14" x14ac:dyDescent="0.2">
      <c r="A17" s="48" t="s">
        <v>38</v>
      </c>
      <c r="B17" s="211">
        <f>'[1]Podklady QZ'!B34</f>
        <v>51.923550000000006</v>
      </c>
      <c r="C17" s="115">
        <f>'[1]Podklady QZ'!C34</f>
        <v>56.913880999999996</v>
      </c>
      <c r="D17" s="209">
        <f>'[1]Podklady QZ'!D34</f>
        <v>60.446658000000006</v>
      </c>
      <c r="E17" s="348">
        <f>'[1]Podklady QZ'!E34</f>
        <v>37.524505999999995</v>
      </c>
      <c r="F17" s="115">
        <f>'[1]Podklady QZ'!F34</f>
        <v>31.869070000000001</v>
      </c>
      <c r="G17" s="198">
        <f>'[1]Podklady QZ'!G34</f>
        <v>44.590392999999999</v>
      </c>
      <c r="H17" s="211">
        <f>'[1]Podklady QZ'!H34</f>
        <v>33.114145000000001</v>
      </c>
      <c r="I17" s="115">
        <f>'[1]Podklady QZ'!I34</f>
        <v>10.2944</v>
      </c>
      <c r="J17" s="209">
        <f>'[1]Podklady QZ'!J34</f>
        <v>35.631712</v>
      </c>
      <c r="K17" s="307">
        <f>'[1]Podklady QZ'!K34</f>
        <v>0</v>
      </c>
      <c r="L17" s="306">
        <f>'[1]Podklady QZ'!L34</f>
        <v>0</v>
      </c>
      <c r="M17" s="308">
        <f>'[1]Podklady QZ'!M34</f>
        <v>0</v>
      </c>
      <c r="N17" s="41">
        <f t="shared" si="1"/>
        <v>362.30831499999999</v>
      </c>
    </row>
    <row r="18" spans="1:14" x14ac:dyDescent="0.2">
      <c r="A18" s="48" t="s">
        <v>37</v>
      </c>
      <c r="B18" s="211">
        <f>'[1]Podklady QZ'!B35</f>
        <v>454.02767555454773</v>
      </c>
      <c r="C18" s="115">
        <f>'[1]Podklady QZ'!C35</f>
        <v>431.81917734491327</v>
      </c>
      <c r="D18" s="209">
        <f>'[1]Podklady QZ'!D35</f>
        <v>402.35447813259037</v>
      </c>
      <c r="E18" s="348">
        <f>'[1]Podklady QZ'!E35</f>
        <v>341.20781118481165</v>
      </c>
      <c r="F18" s="115">
        <f>'[1]Podklady QZ'!F35</f>
        <v>372.25736647502407</v>
      </c>
      <c r="G18" s="198">
        <f>'[1]Podklady QZ'!G35</f>
        <v>388.4385198216595</v>
      </c>
      <c r="H18" s="211">
        <f>'[1]Podklady QZ'!H35</f>
        <v>357.03190699999999</v>
      </c>
      <c r="I18" s="115">
        <f>'[1]Podklady QZ'!I35</f>
        <v>349.836455</v>
      </c>
      <c r="J18" s="209">
        <f>'[1]Podklady QZ'!J35</f>
        <v>302.46393799999993</v>
      </c>
      <c r="K18" s="307">
        <f>'[1]Podklady QZ'!K35</f>
        <v>0</v>
      </c>
      <c r="L18" s="306">
        <f>'[1]Podklady QZ'!L35</f>
        <v>0</v>
      </c>
      <c r="M18" s="308">
        <f>'[1]Podklady QZ'!M35</f>
        <v>0</v>
      </c>
      <c r="N18" s="41">
        <f t="shared" si="1"/>
        <v>3399.4373285135466</v>
      </c>
    </row>
    <row r="19" spans="1:14" x14ac:dyDescent="0.2">
      <c r="A19" s="48" t="s">
        <v>36</v>
      </c>
      <c r="B19" s="211">
        <f>'[1]Podklady QZ'!B36</f>
        <v>1037.9111770000002</v>
      </c>
      <c r="C19" s="115">
        <f>'[1]Podklady QZ'!C36</f>
        <v>925.63107500000024</v>
      </c>
      <c r="D19" s="209">
        <f>'[1]Podklady QZ'!D36</f>
        <v>1030.5605910000002</v>
      </c>
      <c r="E19" s="348">
        <f>'[1]Podklady QZ'!E36</f>
        <v>850.0248049999999</v>
      </c>
      <c r="F19" s="115">
        <f>'[1]Podklady QZ'!F36</f>
        <v>900.32505099999992</v>
      </c>
      <c r="G19" s="198">
        <f>'[1]Podklady QZ'!G36</f>
        <v>862.66322500000012</v>
      </c>
      <c r="H19" s="211">
        <f>'[1]Podklady QZ'!H36</f>
        <v>904.84071400000005</v>
      </c>
      <c r="I19" s="115">
        <f>'[1]Podklady QZ'!I36</f>
        <v>937.74993599999993</v>
      </c>
      <c r="J19" s="209">
        <f>'[1]Podklady QZ'!J36</f>
        <v>772.71612200000004</v>
      </c>
      <c r="K19" s="307">
        <f>'[1]Podklady QZ'!K36</f>
        <v>0</v>
      </c>
      <c r="L19" s="306">
        <f>'[1]Podklady QZ'!L36</f>
        <v>0</v>
      </c>
      <c r="M19" s="308">
        <f>'[1]Podklady QZ'!M36</f>
        <v>0</v>
      </c>
      <c r="N19" s="41">
        <f t="shared" si="1"/>
        <v>8222.4226960000015</v>
      </c>
    </row>
    <row r="20" spans="1:14" x14ac:dyDescent="0.2">
      <c r="A20" s="48" t="s">
        <v>3</v>
      </c>
      <c r="B20" s="211">
        <f>'[1]Podklady QZ'!B37</f>
        <v>0</v>
      </c>
      <c r="C20" s="115">
        <f>'[1]Podklady QZ'!C37</f>
        <v>0</v>
      </c>
      <c r="D20" s="209">
        <f>'[1]Podklady QZ'!D37</f>
        <v>0</v>
      </c>
      <c r="E20" s="348">
        <f>'[1]Podklady QZ'!E37</f>
        <v>0</v>
      </c>
      <c r="F20" s="115">
        <f>'[1]Podklady QZ'!F37</f>
        <v>0</v>
      </c>
      <c r="G20" s="198">
        <f>'[1]Podklady QZ'!G37</f>
        <v>0</v>
      </c>
      <c r="H20" s="211">
        <f>'[1]Podklady QZ'!H37</f>
        <v>0</v>
      </c>
      <c r="I20" s="115">
        <f>'[1]Podklady QZ'!I37</f>
        <v>0</v>
      </c>
      <c r="J20" s="209">
        <f>'[1]Podklady QZ'!J37</f>
        <v>0</v>
      </c>
      <c r="K20" s="307">
        <f>'[1]Podklady QZ'!K37</f>
        <v>0</v>
      </c>
      <c r="L20" s="306">
        <f>'[1]Podklady QZ'!L37</f>
        <v>0</v>
      </c>
      <c r="M20" s="308">
        <f>'[1]Podklady QZ'!M37</f>
        <v>0</v>
      </c>
      <c r="N20" s="41">
        <f t="shared" si="1"/>
        <v>0</v>
      </c>
    </row>
    <row r="21" spans="1:14" x14ac:dyDescent="0.2">
      <c r="A21" s="48" t="s">
        <v>35</v>
      </c>
      <c r="B21" s="211">
        <f>'[1]Podklady QZ'!B38</f>
        <v>16.103689000000003</v>
      </c>
      <c r="C21" s="115">
        <f>'[1]Podklady QZ'!C38</f>
        <v>19.974861999999991</v>
      </c>
      <c r="D21" s="209">
        <f>'[1]Podklady QZ'!D38</f>
        <v>18.848518000000006</v>
      </c>
      <c r="E21" s="348">
        <f>'[1]Podklady QZ'!E38</f>
        <v>5.4286909999999979</v>
      </c>
      <c r="F21" s="115">
        <f>'[1]Podklady QZ'!F38</f>
        <v>4.2287789999999985</v>
      </c>
      <c r="G21" s="198">
        <f>'[1]Podklady QZ'!G38</f>
        <v>9.2985350000000011</v>
      </c>
      <c r="H21" s="211">
        <f>'[1]Podklady QZ'!H38</f>
        <v>24.966476999999994</v>
      </c>
      <c r="I21" s="115">
        <f>'[1]Podklady QZ'!I38</f>
        <v>15.062265000000009</v>
      </c>
      <c r="J21" s="209">
        <f>'[1]Podklady QZ'!J38</f>
        <v>12.99865</v>
      </c>
      <c r="K21" s="307">
        <f>'[1]Podklady QZ'!K38</f>
        <v>0</v>
      </c>
      <c r="L21" s="306">
        <f>'[1]Podklady QZ'!L38</f>
        <v>0</v>
      </c>
      <c r="M21" s="308">
        <f>'[1]Podklady QZ'!M38</f>
        <v>0</v>
      </c>
      <c r="N21" s="41">
        <f t="shared" si="1"/>
        <v>126.910466</v>
      </c>
    </row>
    <row r="22" spans="1:14" ht="12.75" thickBot="1" x14ac:dyDescent="0.25">
      <c r="A22" s="38" t="s">
        <v>34</v>
      </c>
      <c r="B22" s="212">
        <f>'[1]Podklady QZ'!B39</f>
        <v>4077.6142168642968</v>
      </c>
      <c r="C22" s="116">
        <f>'[1]Podklady QZ'!C39</f>
        <v>4199.4842135659328</v>
      </c>
      <c r="D22" s="213">
        <f>'[1]Podklady QZ'!D39</f>
        <v>4068.1103701730299</v>
      </c>
      <c r="E22" s="116">
        <f>'[1]Podklady QZ'!E39</f>
        <v>1869.1507908151884</v>
      </c>
      <c r="F22" s="116">
        <f>'[1]Podklady QZ'!F39</f>
        <v>1371.1657815249755</v>
      </c>
      <c r="G22" s="116">
        <f>'[1]Podklady QZ'!G39</f>
        <v>1225.1811321783407</v>
      </c>
      <c r="H22" s="212">
        <f>'[1]Podklady QZ'!H39</f>
        <v>1209.940705094851</v>
      </c>
      <c r="I22" s="116">
        <f>'[1]Podklady QZ'!I39</f>
        <v>1152.2895905928574</v>
      </c>
      <c r="J22" s="213">
        <f>'[1]Podklady QZ'!J39</f>
        <v>1279.1303985931513</v>
      </c>
      <c r="K22" s="301">
        <f>'[1]Podklady QZ'!K39</f>
        <v>0</v>
      </c>
      <c r="L22" s="300">
        <f>'[1]Podklady QZ'!L39</f>
        <v>0</v>
      </c>
      <c r="M22" s="302">
        <f>'[1]Podklady QZ'!M39</f>
        <v>0</v>
      </c>
      <c r="N22" s="42">
        <f t="shared" si="1"/>
        <v>20452.067199402623</v>
      </c>
    </row>
    <row r="23" spans="1:14" s="129" customFormat="1" ht="11.25" x14ac:dyDescent="0.2">
      <c r="A23" s="121"/>
      <c r="B23" s="5"/>
      <c r="C23" s="5"/>
      <c r="D23" s="5"/>
      <c r="E23" s="5"/>
      <c r="F23" s="5"/>
      <c r="G23" s="5"/>
      <c r="H23" s="5"/>
      <c r="I23" s="5"/>
      <c r="J23" s="5"/>
      <c r="K23" s="5"/>
      <c r="L23" s="5"/>
      <c r="M23" s="5"/>
      <c r="N23" s="4" t="s">
        <v>87</v>
      </c>
    </row>
    <row r="24" spans="1:14" x14ac:dyDescent="0.2">
      <c r="A24" s="238" t="s">
        <v>44</v>
      </c>
      <c r="B24" s="53">
        <f>SUM(INDEX(B7:M7,,MONTH('[1]Podklady QZ'!$O$1)):INDEX(B7:M7,,MONTH('[1]Podklady QZ'!$Q$1)))</f>
        <v>3433.7670909999993</v>
      </c>
      <c r="C24" s="13"/>
      <c r="D24" s="13"/>
      <c r="E24" s="13"/>
      <c r="F24" s="13"/>
      <c r="G24" s="13"/>
      <c r="H24" s="13"/>
      <c r="I24" s="13"/>
      <c r="J24" s="13"/>
      <c r="K24" s="13"/>
      <c r="L24" s="13"/>
      <c r="M24" s="13"/>
    </row>
    <row r="25" spans="1:14" x14ac:dyDescent="0.2">
      <c r="A25" s="238" t="s">
        <v>43</v>
      </c>
      <c r="B25" s="53">
        <f>SUM(INDEX(B8:M8,,MONTH('[1]Podklady QZ'!$O$1)):INDEX(B8:M8,,MONTH('[1]Podklady QZ'!$Q$1)))</f>
        <v>856.98082399999998</v>
      </c>
    </row>
    <row r="26" spans="1:14" x14ac:dyDescent="0.2">
      <c r="A26" s="238" t="s">
        <v>42</v>
      </c>
      <c r="B26" s="53">
        <f>SUM(INDEX(B9:M9,,MONTH('[1]Podklady QZ'!$O$1)):INDEX(B9:M9,,MONTH('[1]Podklady QZ'!$Q$1)))</f>
        <v>1725.2878430000001</v>
      </c>
      <c r="C26" s="130"/>
      <c r="D26" s="130"/>
      <c r="E26" s="130"/>
      <c r="F26" s="130"/>
      <c r="G26" s="130"/>
      <c r="H26" s="130"/>
      <c r="I26" s="130"/>
      <c r="J26" s="130"/>
      <c r="K26" s="130"/>
      <c r="L26" s="130"/>
      <c r="M26" s="130"/>
      <c r="N26" s="130"/>
    </row>
    <row r="27" spans="1:14" x14ac:dyDescent="0.2">
      <c r="A27" s="238" t="s">
        <v>70</v>
      </c>
      <c r="B27" s="53">
        <f>SUM(INDEX(B10:M10,,MONTH('[1]Podklady QZ'!$O$1)):INDEX(B10:M10,,MONTH('[1]Podklady QZ'!$Q$1)))</f>
        <v>4.8784520000000002</v>
      </c>
      <c r="C27" s="130"/>
      <c r="D27" s="130"/>
      <c r="E27" s="130"/>
      <c r="F27" s="130"/>
      <c r="G27" s="130"/>
      <c r="H27" s="130"/>
      <c r="I27" s="130"/>
      <c r="J27" s="130"/>
      <c r="K27" s="130"/>
      <c r="L27" s="130"/>
      <c r="M27" s="130"/>
      <c r="N27" s="130"/>
    </row>
    <row r="28" spans="1:14" x14ac:dyDescent="0.2">
      <c r="A28" s="238" t="s">
        <v>71</v>
      </c>
      <c r="B28" s="53">
        <f>SUM(INDEX(B11:M11,,MONTH('[1]Podklady QZ'!$O$1)):INDEX(B11:M11,,MONTH('[1]Podklady QZ'!$Q$1)))</f>
        <v>2.0060599999999997</v>
      </c>
    </row>
    <row r="29" spans="1:14" x14ac:dyDescent="0.2">
      <c r="A29" s="238" t="s">
        <v>72</v>
      </c>
      <c r="B29" s="53">
        <f>SUM(INDEX(B12:M12,,MONTH('[1]Podklady QZ'!$O$1)):INDEX(B12:M12,,MONTH('[1]Podklady QZ'!$Q$1)))</f>
        <v>0.18770999999999999</v>
      </c>
    </row>
    <row r="30" spans="1:14" x14ac:dyDescent="0.2">
      <c r="A30" s="238" t="s">
        <v>41</v>
      </c>
      <c r="B30" s="53">
        <f>SUM(INDEX(B13:M13,,MONTH('[1]Podklady QZ'!$O$1)):INDEX(B13:M13,,MONTH('[1]Podklady QZ'!$Q$1)))</f>
        <v>8967.3123529999993</v>
      </c>
    </row>
    <row r="31" spans="1:14" x14ac:dyDescent="0.2">
      <c r="A31" s="238" t="s">
        <v>84</v>
      </c>
      <c r="B31" s="53">
        <f>SUM(INDEX(B14:M14,,MONTH('[1]Podklady QZ'!$O$1)):INDEX(B14:M14,,MONTH('[1]Podklady QZ'!$Q$1)))</f>
        <v>65.963999999999999</v>
      </c>
    </row>
    <row r="32" spans="1:14" x14ac:dyDescent="0.2">
      <c r="A32" s="238" t="s">
        <v>40</v>
      </c>
      <c r="B32" s="53">
        <f>SUM(INDEX(B15:M15,,MONTH('[1]Podklady QZ'!$O$1)):INDEX(B15:M15,,MONTH('[1]Podklady QZ'!$Q$1)))</f>
        <v>4.2290000000000001E-3</v>
      </c>
    </row>
    <row r="33" spans="1:2" x14ac:dyDescent="0.2">
      <c r="A33" s="238" t="s">
        <v>39</v>
      </c>
      <c r="B33" s="53">
        <f>SUM(INDEX(B16:M16,,MONTH('[1]Podklady QZ'!$O$1)):INDEX(B16:M16,,MONTH('[1]Podklady QZ'!$Q$1)))</f>
        <v>1788.155467</v>
      </c>
    </row>
    <row r="34" spans="1:2" x14ac:dyDescent="0.2">
      <c r="A34" s="238" t="s">
        <v>38</v>
      </c>
      <c r="B34" s="53">
        <f>SUM(INDEX(B17:M17,,MONTH('[1]Podklady QZ'!$O$1)):INDEX(B17:M17,,MONTH('[1]Podklady QZ'!$Q$1)))</f>
        <v>79.040256999999997</v>
      </c>
    </row>
    <row r="35" spans="1:2" x14ac:dyDescent="0.2">
      <c r="A35" s="238" t="s">
        <v>37</v>
      </c>
      <c r="B35" s="53">
        <f>SUM(INDEX(B18:M18,,MONTH('[1]Podklady QZ'!$O$1)):INDEX(B18:M18,,MONTH('[1]Podklady QZ'!$Q$1)))</f>
        <v>1009.3322999999998</v>
      </c>
    </row>
    <row r="36" spans="1:2" x14ac:dyDescent="0.2">
      <c r="A36" s="238" t="s">
        <v>36</v>
      </c>
      <c r="B36" s="53">
        <f>SUM(INDEX(B19:M19,,MONTH('[1]Podklady QZ'!$O$1)):INDEX(B19:M19,,MONTH('[1]Podklady QZ'!$Q$1)))</f>
        <v>2615.3067719999999</v>
      </c>
    </row>
    <row r="37" spans="1:2" x14ac:dyDescent="0.2">
      <c r="A37" s="238" t="s">
        <v>3</v>
      </c>
      <c r="B37" s="53">
        <f>SUM(INDEX(B20:M20,,MONTH('[1]Podklady QZ'!$O$1)):INDEX(B20:M20,,MONTH('[1]Podklady QZ'!$Q$1)))</f>
        <v>0</v>
      </c>
    </row>
    <row r="38" spans="1:2" x14ac:dyDescent="0.2">
      <c r="A38" s="238" t="s">
        <v>35</v>
      </c>
      <c r="B38" s="53">
        <f>SUM(INDEX(B21:M21,,MONTH('[1]Podklady QZ'!$O$1)):INDEX(B21:M21,,MONTH('[1]Podklady QZ'!$Q$1)))</f>
        <v>53.027391999999999</v>
      </c>
    </row>
    <row r="39" spans="1:2" x14ac:dyDescent="0.2">
      <c r="A39" s="238" t="s">
        <v>34</v>
      </c>
      <c r="B39" s="53">
        <f>SUM(INDEX(B22:M22,,MONTH('[1]Podklady QZ'!$O$1)):INDEX(B22:M22,,MONTH('[1]Podklady QZ'!$Q$1)))</f>
        <v>3641.3606942808597</v>
      </c>
    </row>
  </sheetData>
  <mergeCells count="12">
    <mergeCell ref="N5:N6"/>
    <mergeCell ref="A5:A6"/>
    <mergeCell ref="B5:D5"/>
    <mergeCell ref="E5:G5"/>
    <mergeCell ref="H5:J5"/>
    <mergeCell ref="K5:M5"/>
    <mergeCell ref="N3:N4"/>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N35"/>
  <sheetViews>
    <sheetView showGridLines="0" zoomScaleNormal="100" workbookViewId="0">
      <selection activeCell="H5" sqref="H5:J20"/>
    </sheetView>
  </sheetViews>
  <sheetFormatPr defaultRowHeight="12" x14ac:dyDescent="0.2"/>
  <cols>
    <col min="1" max="1" width="18.85546875" style="13" customWidth="1"/>
    <col min="2" max="13" width="9.5703125" style="13" customWidth="1"/>
    <col min="14" max="14" width="10.42578125" style="13" customWidth="1"/>
    <col min="15" max="16384" width="9.140625" style="13"/>
  </cols>
  <sheetData>
    <row r="1" spans="1:14" ht="18.75" x14ac:dyDescent="0.3">
      <c r="A1" s="21" t="s">
        <v>186</v>
      </c>
      <c r="N1" s="113" t="str">
        <f>Obsah!$A$1</f>
        <v>III. čtvrtletí 2018</v>
      </c>
    </row>
    <row r="2" spans="1:14" ht="7.5" customHeight="1" x14ac:dyDescent="0.2"/>
    <row r="3" spans="1:14" x14ac:dyDescent="0.2">
      <c r="A3" s="377"/>
      <c r="B3" s="379" t="s">
        <v>48</v>
      </c>
      <c r="C3" s="379"/>
      <c r="D3" s="379"/>
      <c r="E3" s="379" t="s">
        <v>49</v>
      </c>
      <c r="F3" s="379"/>
      <c r="G3" s="379"/>
      <c r="H3" s="379" t="s">
        <v>50</v>
      </c>
      <c r="I3" s="379"/>
      <c r="J3" s="379"/>
      <c r="K3" s="379" t="s">
        <v>51</v>
      </c>
      <c r="L3" s="379"/>
      <c r="M3" s="404"/>
      <c r="N3" s="403" t="s">
        <v>7</v>
      </c>
    </row>
    <row r="4" spans="1:14" x14ac:dyDescent="0.2">
      <c r="A4" s="378"/>
      <c r="B4" s="111" t="s">
        <v>8</v>
      </c>
      <c r="C4" s="111" t="s">
        <v>9</v>
      </c>
      <c r="D4" s="111" t="s">
        <v>10</v>
      </c>
      <c r="E4" s="111" t="s">
        <v>11</v>
      </c>
      <c r="F4" s="111" t="s">
        <v>12</v>
      </c>
      <c r="G4" s="111" t="s">
        <v>13</v>
      </c>
      <c r="H4" s="111" t="s">
        <v>14</v>
      </c>
      <c r="I4" s="111" t="s">
        <v>15</v>
      </c>
      <c r="J4" s="111" t="s">
        <v>16</v>
      </c>
      <c r="K4" s="111" t="s">
        <v>17</v>
      </c>
      <c r="L4" s="111" t="s">
        <v>18</v>
      </c>
      <c r="M4" s="60" t="s">
        <v>19</v>
      </c>
      <c r="N4" s="404"/>
    </row>
    <row r="5" spans="1:14" x14ac:dyDescent="0.2">
      <c r="A5" s="395" t="s">
        <v>69</v>
      </c>
      <c r="B5" s="397">
        <f>SUM(B6:D6)</f>
        <v>59368.324167635321</v>
      </c>
      <c r="C5" s="398"/>
      <c r="D5" s="399"/>
      <c r="E5" s="398">
        <f t="shared" ref="E5" si="0">SUM(E6:G6)</f>
        <v>28377.569053000007</v>
      </c>
      <c r="F5" s="398"/>
      <c r="G5" s="398"/>
      <c r="H5" s="397">
        <f t="shared" ref="H5" si="1">SUM(H6:J6)</f>
        <v>24242.611444280861</v>
      </c>
      <c r="I5" s="398"/>
      <c r="J5" s="399"/>
      <c r="K5" s="400">
        <f t="shared" ref="K5" si="2">SUM(K6:M6)</f>
        <v>0</v>
      </c>
      <c r="L5" s="401"/>
      <c r="M5" s="402"/>
      <c r="N5" s="394">
        <f>SUM(N7:N20)</f>
        <v>111988.50466491617</v>
      </c>
    </row>
    <row r="6" spans="1:14" x14ac:dyDescent="0.2">
      <c r="A6" s="396"/>
      <c r="B6" s="214">
        <f>SUM(B7:B20)</f>
        <v>20085.563188418844</v>
      </c>
      <c r="C6" s="64">
        <f t="shared" ref="C6:M6" si="3">SUM(C7:C20)</f>
        <v>19762.053748910854</v>
      </c>
      <c r="D6" s="215">
        <f t="shared" si="3"/>
        <v>19520.707230305616</v>
      </c>
      <c r="E6" s="64">
        <f t="shared" si="3"/>
        <v>11040.709761000004</v>
      </c>
      <c r="F6" s="64">
        <f t="shared" si="3"/>
        <v>9060.4515580000007</v>
      </c>
      <c r="G6" s="64">
        <f t="shared" si="3"/>
        <v>8276.4077339999985</v>
      </c>
      <c r="H6" s="214">
        <f t="shared" si="3"/>
        <v>7881.3030000948529</v>
      </c>
      <c r="I6" s="64">
        <f t="shared" si="3"/>
        <v>7715.4252305928549</v>
      </c>
      <c r="J6" s="215">
        <f t="shared" si="3"/>
        <v>8645.8832135931534</v>
      </c>
      <c r="K6" s="359">
        <f t="shared" si="3"/>
        <v>0</v>
      </c>
      <c r="L6" s="360">
        <f t="shared" si="3"/>
        <v>0</v>
      </c>
      <c r="M6" s="361">
        <f t="shared" si="3"/>
        <v>0</v>
      </c>
      <c r="N6" s="369"/>
    </row>
    <row r="7" spans="1:14" x14ac:dyDescent="0.2">
      <c r="A7" s="28" t="s">
        <v>218</v>
      </c>
      <c r="B7" s="223">
        <f>'[1]Podklady QZ'!B56</f>
        <v>820.43524100000002</v>
      </c>
      <c r="C7" s="14">
        <f>'[1]Podklady QZ'!C56</f>
        <v>917.56862300000012</v>
      </c>
      <c r="D7" s="246">
        <f>'[1]Podklady QZ'!D56</f>
        <v>861.37357600000007</v>
      </c>
      <c r="E7" s="14">
        <f>'[1]Podklady QZ'!E56</f>
        <v>389.58544899999998</v>
      </c>
      <c r="F7" s="14">
        <f>'[1]Podklady QZ'!F56</f>
        <v>269.667799</v>
      </c>
      <c r="G7" s="14">
        <f>'[1]Podklady QZ'!G56</f>
        <v>251.02278199999995</v>
      </c>
      <c r="H7" s="223">
        <f>'[1]Podklady QZ'!H56</f>
        <v>297.48214399999995</v>
      </c>
      <c r="I7" s="14">
        <f>'[1]Podklady QZ'!I56</f>
        <v>215.11247400000002</v>
      </c>
      <c r="J7" s="246">
        <f>'[1]Podklady QZ'!J56</f>
        <v>224.31588800000003</v>
      </c>
      <c r="K7" s="309">
        <f>'[1]Podklady QZ'!K56</f>
        <v>0</v>
      </c>
      <c r="L7" s="53">
        <f>'[1]Podklady QZ'!L56</f>
        <v>0</v>
      </c>
      <c r="M7" s="310">
        <f>'[1]Podklady QZ'!M56</f>
        <v>0</v>
      </c>
      <c r="N7" s="40">
        <f t="shared" ref="N7:N20" si="4">SUM(B7:M7)</f>
        <v>4246.5639760000004</v>
      </c>
    </row>
    <row r="8" spans="1:14" x14ac:dyDescent="0.2">
      <c r="A8" s="48" t="s">
        <v>121</v>
      </c>
      <c r="B8" s="245">
        <f>'[1]Podklady QZ'!B47</f>
        <v>965.41227799999945</v>
      </c>
      <c r="C8" s="244">
        <f>'[1]Podklady QZ'!C47</f>
        <v>1009.3117129999999</v>
      </c>
      <c r="D8" s="247">
        <f>'[1]Podklady QZ'!D47</f>
        <v>965.49960999999996</v>
      </c>
      <c r="E8" s="349">
        <f>'[1]Podklady QZ'!E47</f>
        <v>505.0412530000001</v>
      </c>
      <c r="F8" s="244">
        <f>'[1]Podklady QZ'!F47</f>
        <v>381.09539000000007</v>
      </c>
      <c r="G8" s="350">
        <f>'[1]Podklady QZ'!G47</f>
        <v>325.760852</v>
      </c>
      <c r="H8" s="245">
        <f>'[1]Podklady QZ'!H47</f>
        <v>313.28438</v>
      </c>
      <c r="I8" s="244">
        <f>'[1]Podklady QZ'!I47</f>
        <v>305.24330500000008</v>
      </c>
      <c r="J8" s="247">
        <f>'[1]Podklady QZ'!J47</f>
        <v>371.42075700000009</v>
      </c>
      <c r="K8" s="314">
        <f>'[1]Podklady QZ'!K47</f>
        <v>0</v>
      </c>
      <c r="L8" s="312">
        <f>'[1]Podklady QZ'!L47</f>
        <v>0</v>
      </c>
      <c r="M8" s="315">
        <f>'[1]Podklady QZ'!M47</f>
        <v>0</v>
      </c>
      <c r="N8" s="41">
        <f t="shared" si="4"/>
        <v>5142.0695379999988</v>
      </c>
    </row>
    <row r="9" spans="1:14" x14ac:dyDescent="0.2">
      <c r="A9" s="48" t="s">
        <v>122</v>
      </c>
      <c r="B9" s="208">
        <f>'[1]Podklady QZ'!B48</f>
        <v>1115.7595650000007</v>
      </c>
      <c r="C9" s="16">
        <f>'[1]Podklady QZ'!C48</f>
        <v>1084.0149480000005</v>
      </c>
      <c r="D9" s="218">
        <f>'[1]Podklady QZ'!D48</f>
        <v>1018.801317</v>
      </c>
      <c r="E9" s="351">
        <f>'[1]Podklady QZ'!E48</f>
        <v>440.95359500000018</v>
      </c>
      <c r="F9" s="16">
        <f>'[1]Podklady QZ'!F48</f>
        <v>317.57482199999987</v>
      </c>
      <c r="G9" s="6">
        <f>'[1]Podklady QZ'!G48</f>
        <v>289.29484800000006</v>
      </c>
      <c r="H9" s="208">
        <f>'[1]Podklady QZ'!H48</f>
        <v>281.68530119999991</v>
      </c>
      <c r="I9" s="16">
        <f>'[1]Podklady QZ'!I48</f>
        <v>269.19609500000001</v>
      </c>
      <c r="J9" s="218">
        <f>'[1]Podklady QZ'!J48</f>
        <v>358.67080700000014</v>
      </c>
      <c r="K9" s="319">
        <f>'[1]Podklady QZ'!K48</f>
        <v>0</v>
      </c>
      <c r="L9" s="317">
        <f>'[1]Podklady QZ'!L48</f>
        <v>0</v>
      </c>
      <c r="M9" s="320">
        <f>'[1]Podklady QZ'!M48</f>
        <v>0</v>
      </c>
      <c r="N9" s="41">
        <f t="shared" si="4"/>
        <v>5175.9512982000024</v>
      </c>
    </row>
    <row r="10" spans="1:14" x14ac:dyDescent="0.2">
      <c r="A10" s="48" t="s">
        <v>123</v>
      </c>
      <c r="B10" s="208">
        <f>'[1]Podklady QZ'!B49</f>
        <v>1617.2321040000004</v>
      </c>
      <c r="C10" s="16">
        <f>'[1]Podklady QZ'!C49</f>
        <v>1558.2645039999998</v>
      </c>
      <c r="D10" s="218">
        <f>'[1]Podklady QZ'!D49</f>
        <v>1645.8517190000002</v>
      </c>
      <c r="E10" s="351">
        <f>'[1]Podklady QZ'!E49</f>
        <v>1307.941331</v>
      </c>
      <c r="F10" s="16">
        <f>'[1]Podklady QZ'!F49</f>
        <v>1240.748844</v>
      </c>
      <c r="G10" s="6">
        <f>'[1]Podklady QZ'!G49</f>
        <v>1127.6882599999999</v>
      </c>
      <c r="H10" s="208">
        <f>'[1]Podklady QZ'!H49</f>
        <v>863.8913128119998</v>
      </c>
      <c r="I10" s="16">
        <f>'[1]Podklady QZ'!I49</f>
        <v>931.21603035999988</v>
      </c>
      <c r="J10" s="218">
        <f>'[1]Podklady QZ'!J49</f>
        <v>1126.6084784519996</v>
      </c>
      <c r="K10" s="319">
        <f>'[1]Podklady QZ'!K49</f>
        <v>0</v>
      </c>
      <c r="L10" s="317">
        <f>'[1]Podklady QZ'!L49</f>
        <v>0</v>
      </c>
      <c r="M10" s="320">
        <f>'[1]Podklady QZ'!M49</f>
        <v>0</v>
      </c>
      <c r="N10" s="41">
        <f t="shared" si="4"/>
        <v>11419.442583623999</v>
      </c>
    </row>
    <row r="11" spans="1:14" x14ac:dyDescent="0.2">
      <c r="A11" s="48" t="s">
        <v>217</v>
      </c>
      <c r="B11" s="208">
        <f>'[1]Podklady QZ'!B59</f>
        <v>466.39759917365603</v>
      </c>
      <c r="C11" s="16">
        <f>'[1]Podklady QZ'!C59</f>
        <v>466.88670863021514</v>
      </c>
      <c r="D11" s="218">
        <f>'[1]Podklady QZ'!D59</f>
        <v>454.81549671343373</v>
      </c>
      <c r="E11" s="351">
        <f>'[1]Podklady QZ'!E59</f>
        <v>239.27851099999995</v>
      </c>
      <c r="F11" s="16">
        <f>'[1]Podklady QZ'!F59</f>
        <v>182.12994599999999</v>
      </c>
      <c r="G11" s="6">
        <f>'[1]Podklady QZ'!G59</f>
        <v>172.30375499999994</v>
      </c>
      <c r="H11" s="208">
        <f>'[1]Podklady QZ'!H59</f>
        <v>158.09791640662596</v>
      </c>
      <c r="I11" s="16">
        <f>'[1]Podklady QZ'!I59</f>
        <v>142.33631196789921</v>
      </c>
      <c r="J11" s="218">
        <f>'[1]Podklady QZ'!J59</f>
        <v>176.60959532459663</v>
      </c>
      <c r="K11" s="319">
        <f>'[1]Podklady QZ'!K59</f>
        <v>0</v>
      </c>
      <c r="L11" s="317">
        <f>'[1]Podklady QZ'!L59</f>
        <v>0</v>
      </c>
      <c r="M11" s="320">
        <f>'[1]Podklady QZ'!M59</f>
        <v>0</v>
      </c>
      <c r="N11" s="41">
        <f t="shared" si="4"/>
        <v>2458.8558402164267</v>
      </c>
    </row>
    <row r="12" spans="1:14" x14ac:dyDescent="0.2">
      <c r="A12" s="48" t="s">
        <v>124</v>
      </c>
      <c r="B12" s="208">
        <f>'[1]Podklady QZ'!B50</f>
        <v>630.82778648837689</v>
      </c>
      <c r="C12" s="16">
        <f>'[1]Podklady QZ'!C50</f>
        <v>528.94905765204624</v>
      </c>
      <c r="D12" s="218">
        <f>'[1]Podklady QZ'!D50</f>
        <v>540.69998318646878</v>
      </c>
      <c r="E12" s="351">
        <f>'[1]Podklady QZ'!E50</f>
        <v>287.86155000000002</v>
      </c>
      <c r="F12" s="16">
        <f>'[1]Podklady QZ'!F50</f>
        <v>215.61326299999999</v>
      </c>
      <c r="G12" s="6">
        <f>'[1]Podklady QZ'!G50</f>
        <v>193.99898000000002</v>
      </c>
      <c r="H12" s="208">
        <f>'[1]Podklady QZ'!H50</f>
        <v>182.601686</v>
      </c>
      <c r="I12" s="16">
        <f>'[1]Podklady QZ'!I50</f>
        <v>177.91216400000008</v>
      </c>
      <c r="J12" s="218">
        <f>'[1]Podklady QZ'!J50</f>
        <v>222.25968300000002</v>
      </c>
      <c r="K12" s="319">
        <f>'[1]Podklady QZ'!K50</f>
        <v>0</v>
      </c>
      <c r="L12" s="317">
        <f>'[1]Podklady QZ'!L50</f>
        <v>0</v>
      </c>
      <c r="M12" s="320">
        <f>'[1]Podklady QZ'!M50</f>
        <v>0</v>
      </c>
      <c r="N12" s="41">
        <f t="shared" si="4"/>
        <v>2980.7241533268925</v>
      </c>
    </row>
    <row r="13" spans="1:14" x14ac:dyDescent="0.2">
      <c r="A13" s="48" t="s">
        <v>125</v>
      </c>
      <c r="B13" s="208">
        <f>'[1]Podklady QZ'!B51</f>
        <v>347.17483000000004</v>
      </c>
      <c r="C13" s="16">
        <f>'[1]Podklady QZ'!C51</f>
        <v>364.42862700000012</v>
      </c>
      <c r="D13" s="218">
        <f>'[1]Podklady QZ'!D51</f>
        <v>349.23672599999998</v>
      </c>
      <c r="E13" s="351">
        <f>'[1]Podklady QZ'!E51</f>
        <v>169.85413600000001</v>
      </c>
      <c r="F13" s="16">
        <f>'[1]Podklady QZ'!F51</f>
        <v>115.93570499999998</v>
      </c>
      <c r="G13" s="6">
        <f>'[1]Podklady QZ'!G51</f>
        <v>110.281255</v>
      </c>
      <c r="H13" s="208">
        <f>'[1]Podklady QZ'!H51</f>
        <v>105.43083700000004</v>
      </c>
      <c r="I13" s="16">
        <f>'[1]Podklady QZ'!I51</f>
        <v>109.57547599999998</v>
      </c>
      <c r="J13" s="218">
        <f>'[1]Podklady QZ'!J51</f>
        <v>110.37891399999999</v>
      </c>
      <c r="K13" s="319">
        <f>'[1]Podklady QZ'!K51</f>
        <v>0</v>
      </c>
      <c r="L13" s="317">
        <f>'[1]Podklady QZ'!L51</f>
        <v>0</v>
      </c>
      <c r="M13" s="320">
        <f>'[1]Podklady QZ'!M51</f>
        <v>0</v>
      </c>
      <c r="N13" s="41">
        <f t="shared" si="4"/>
        <v>1782.2965060000001</v>
      </c>
    </row>
    <row r="14" spans="1:14" x14ac:dyDescent="0.2">
      <c r="A14" s="48" t="s">
        <v>126</v>
      </c>
      <c r="B14" s="208">
        <f>'[1]Podklady QZ'!B52</f>
        <v>3929.6234529999992</v>
      </c>
      <c r="C14" s="16">
        <f>'[1]Podklady QZ'!C52</f>
        <v>3795.0031320000026</v>
      </c>
      <c r="D14" s="218">
        <f>'[1]Podklady QZ'!D52</f>
        <v>3716.5566470000008</v>
      </c>
      <c r="E14" s="351">
        <f>'[1]Podklady QZ'!E52</f>
        <v>2180.6101810000014</v>
      </c>
      <c r="F14" s="16">
        <f>'[1]Podklady QZ'!F52</f>
        <v>1867.9909419999999</v>
      </c>
      <c r="G14" s="6">
        <f>'[1]Podklady QZ'!G52</f>
        <v>1743.4985329999993</v>
      </c>
      <c r="H14" s="208">
        <f>'[1]Podklady QZ'!H52</f>
        <v>1794.4685680000009</v>
      </c>
      <c r="I14" s="16">
        <f>'[1]Podklady QZ'!I52</f>
        <v>1702.2192559999987</v>
      </c>
      <c r="J14" s="218">
        <f>'[1]Podklady QZ'!J52</f>
        <v>1768.3146790000001</v>
      </c>
      <c r="K14" s="319">
        <f>'[1]Podklady QZ'!K52</f>
        <v>0</v>
      </c>
      <c r="L14" s="317">
        <f>'[1]Podklady QZ'!L52</f>
        <v>0</v>
      </c>
      <c r="M14" s="320">
        <f>'[1]Podklady QZ'!M52</f>
        <v>0</v>
      </c>
      <c r="N14" s="41">
        <f t="shared" si="4"/>
        <v>22498.285391000005</v>
      </c>
    </row>
    <row r="15" spans="1:14" x14ac:dyDescent="0.2">
      <c r="A15" s="48" t="s">
        <v>127</v>
      </c>
      <c r="B15" s="208">
        <f>'[1]Podklady QZ'!B53</f>
        <v>795.87945699999989</v>
      </c>
      <c r="C15" s="16">
        <f>'[1]Podklady QZ'!C53</f>
        <v>776.53608999999983</v>
      </c>
      <c r="D15" s="218">
        <f>'[1]Podklady QZ'!D53</f>
        <v>757.29852799999992</v>
      </c>
      <c r="E15" s="351">
        <f>'[1]Podklady QZ'!E53</f>
        <v>414.90533000000011</v>
      </c>
      <c r="F15" s="16">
        <f>'[1]Podklady QZ'!F53</f>
        <v>320.64352700000012</v>
      </c>
      <c r="G15" s="6">
        <f>'[1]Podklady QZ'!G53</f>
        <v>303.89706200000006</v>
      </c>
      <c r="H15" s="208">
        <f>'[1]Podklady QZ'!H53</f>
        <v>283.86017200000003</v>
      </c>
      <c r="I15" s="16">
        <f>'[1]Podklady QZ'!I53</f>
        <v>272.39066799999995</v>
      </c>
      <c r="J15" s="218">
        <f>'[1]Podklady QZ'!J53</f>
        <v>301.19688099999968</v>
      </c>
      <c r="K15" s="319">
        <f>'[1]Podklady QZ'!K53</f>
        <v>0</v>
      </c>
      <c r="L15" s="317">
        <f>'[1]Podklady QZ'!L53</f>
        <v>0</v>
      </c>
      <c r="M15" s="320">
        <f>'[1]Podklady QZ'!M53</f>
        <v>0</v>
      </c>
      <c r="N15" s="41">
        <f t="shared" si="4"/>
        <v>4226.6077149999992</v>
      </c>
    </row>
    <row r="16" spans="1:14" x14ac:dyDescent="0.2">
      <c r="A16" s="48" t="s">
        <v>128</v>
      </c>
      <c r="B16" s="208">
        <f>'[1]Podklady QZ'!B54</f>
        <v>851.66672904284292</v>
      </c>
      <c r="C16" s="16">
        <f>'[1]Podklady QZ'!C54</f>
        <v>881.28192815012062</v>
      </c>
      <c r="D16" s="218">
        <f>'[1]Podklady QZ'!D54</f>
        <v>859.48441447839366</v>
      </c>
      <c r="E16" s="351">
        <f>'[1]Podklady QZ'!E54</f>
        <v>369.98770300000018</v>
      </c>
      <c r="F16" s="16">
        <f>'[1]Podklady QZ'!F54</f>
        <v>268.02690299999995</v>
      </c>
      <c r="G16" s="6">
        <f>'[1]Podklady QZ'!G54</f>
        <v>238.97568699999999</v>
      </c>
      <c r="H16" s="208">
        <f>'[1]Podklady QZ'!H54</f>
        <v>191.30891161939044</v>
      </c>
      <c r="I16" s="16">
        <f>'[1]Podklady QZ'!I54</f>
        <v>203.56005406295606</v>
      </c>
      <c r="J16" s="218">
        <f>'[1]Podklady QZ'!J54</f>
        <v>259.61232753689336</v>
      </c>
      <c r="K16" s="319">
        <f>'[1]Podklady QZ'!K54</f>
        <v>0</v>
      </c>
      <c r="L16" s="317">
        <f>'[1]Podklady QZ'!L54</f>
        <v>0</v>
      </c>
      <c r="M16" s="320">
        <f>'[1]Podklady QZ'!M54</f>
        <v>0</v>
      </c>
      <c r="N16" s="41">
        <f t="shared" si="4"/>
        <v>4123.9046578905973</v>
      </c>
    </row>
    <row r="17" spans="1:14" x14ac:dyDescent="0.2">
      <c r="A17" s="48" t="s">
        <v>129</v>
      </c>
      <c r="B17" s="208">
        <f>'[1]Podklady QZ'!B55</f>
        <v>749.78513371396753</v>
      </c>
      <c r="C17" s="16">
        <f>'[1]Podklady QZ'!C55</f>
        <v>807.86316147846583</v>
      </c>
      <c r="D17" s="218">
        <f>'[1]Podklady QZ'!D55</f>
        <v>768.39541792732496</v>
      </c>
      <c r="E17" s="351">
        <f>'[1]Podklady QZ'!E55</f>
        <v>366.42074399999984</v>
      </c>
      <c r="F17" s="16">
        <f>'[1]Podklady QZ'!F55</f>
        <v>248.99279300000003</v>
      </c>
      <c r="G17" s="6">
        <f>'[1]Podklady QZ'!G55</f>
        <v>218.63933500000005</v>
      </c>
      <c r="H17" s="208">
        <f>'[1]Podklady QZ'!H55</f>
        <v>212.14102225683598</v>
      </c>
      <c r="I17" s="16">
        <f>'[1]Podklady QZ'!I55</f>
        <v>182.35986820200287</v>
      </c>
      <c r="J17" s="218">
        <f>'[1]Podklady QZ'!J55</f>
        <v>249.95018127966142</v>
      </c>
      <c r="K17" s="319">
        <f>'[1]Podklady QZ'!K55</f>
        <v>0</v>
      </c>
      <c r="L17" s="317">
        <f>'[1]Podklady QZ'!L55</f>
        <v>0</v>
      </c>
      <c r="M17" s="320">
        <f>'[1]Podklady QZ'!M55</f>
        <v>0</v>
      </c>
      <c r="N17" s="41">
        <f t="shared" si="4"/>
        <v>3804.5476568582585</v>
      </c>
    </row>
    <row r="18" spans="1:14" x14ac:dyDescent="0.2">
      <c r="A18" s="48" t="s">
        <v>130</v>
      </c>
      <c r="B18" s="208">
        <f>'[1]Podklady QZ'!B57</f>
        <v>3771.338119</v>
      </c>
      <c r="C18" s="16">
        <f>'[1]Podklady QZ'!C57</f>
        <v>3575.0352939999993</v>
      </c>
      <c r="D18" s="218">
        <f>'[1]Podklady QZ'!D57</f>
        <v>3434.9343999999987</v>
      </c>
      <c r="E18" s="351">
        <f>'[1]Podklady QZ'!E57</f>
        <v>1674.8383940000008</v>
      </c>
      <c r="F18" s="16">
        <f>'[1]Podklady QZ'!F57</f>
        <v>1337.5509779999998</v>
      </c>
      <c r="G18" s="6">
        <f>'[1]Podklady QZ'!G57</f>
        <v>1334.2971909999997</v>
      </c>
      <c r="H18" s="208">
        <f>'[1]Podklady QZ'!H57</f>
        <v>1224.8823698000001</v>
      </c>
      <c r="I18" s="16">
        <f>'[1]Podklady QZ'!I57</f>
        <v>1300.0994429999994</v>
      </c>
      <c r="J18" s="218">
        <f>'[1]Podklady QZ'!J57</f>
        <v>1395.2086669999997</v>
      </c>
      <c r="K18" s="319">
        <f>'[1]Podklady QZ'!K57</f>
        <v>0</v>
      </c>
      <c r="L18" s="317">
        <f>'[1]Podklady QZ'!L57</f>
        <v>0</v>
      </c>
      <c r="M18" s="320">
        <f>'[1]Podklady QZ'!M57</f>
        <v>0</v>
      </c>
      <c r="N18" s="41">
        <f t="shared" si="4"/>
        <v>19048.184855799995</v>
      </c>
    </row>
    <row r="19" spans="1:14" x14ac:dyDescent="0.2">
      <c r="A19" s="48" t="s">
        <v>131</v>
      </c>
      <c r="B19" s="208">
        <f>'[1]Podklady QZ'!B58</f>
        <v>3090.1950880000022</v>
      </c>
      <c r="C19" s="16">
        <f>'[1]Podklady QZ'!C58</f>
        <v>3037.9217600000015</v>
      </c>
      <c r="D19" s="218">
        <f>'[1]Podklady QZ'!D58</f>
        <v>3199.7044959999985</v>
      </c>
      <c r="E19" s="351">
        <f>'[1]Podklady QZ'!E58</f>
        <v>2123.3539999999998</v>
      </c>
      <c r="F19" s="16">
        <f>'[1]Podklady QZ'!F58</f>
        <v>1805.2120420000001</v>
      </c>
      <c r="G19" s="6">
        <f>'[1]Podklady QZ'!G58</f>
        <v>1540.8053910000001</v>
      </c>
      <c r="H19" s="208">
        <f>'[1]Podklady QZ'!H58</f>
        <v>1608.4984650000001</v>
      </c>
      <c r="I19" s="16">
        <f>'[1]Podklady QZ'!I58</f>
        <v>1578.3772309999997</v>
      </c>
      <c r="J19" s="218">
        <f>'[1]Podklady QZ'!J58</f>
        <v>1650.1525410000006</v>
      </c>
      <c r="K19" s="319">
        <f>'[1]Podklady QZ'!K58</f>
        <v>0</v>
      </c>
      <c r="L19" s="317">
        <f>'[1]Podklady QZ'!L58</f>
        <v>0</v>
      </c>
      <c r="M19" s="320">
        <f>'[1]Podklady QZ'!M58</f>
        <v>0</v>
      </c>
      <c r="N19" s="41">
        <f t="shared" si="4"/>
        <v>19634.221013999999</v>
      </c>
    </row>
    <row r="20" spans="1:14" ht="12.75" thickBot="1" x14ac:dyDescent="0.25">
      <c r="A20" s="27" t="s">
        <v>132</v>
      </c>
      <c r="B20" s="219">
        <f>'[1]Podklady QZ'!B60</f>
        <v>933.83580499999994</v>
      </c>
      <c r="C20" s="8">
        <f>'[1]Podklady QZ'!C60</f>
        <v>958.988202</v>
      </c>
      <c r="D20" s="220">
        <f>'[1]Podklady QZ'!D60</f>
        <v>948.05489899999986</v>
      </c>
      <c r="E20" s="8">
        <f>'[1]Podklady QZ'!E60</f>
        <v>570.07758399999989</v>
      </c>
      <c r="F20" s="8">
        <f>'[1]Podklady QZ'!F60</f>
        <v>489.26860399999993</v>
      </c>
      <c r="G20" s="8">
        <f>'[1]Podklady QZ'!G60</f>
        <v>425.94380299999989</v>
      </c>
      <c r="H20" s="219">
        <f>'[1]Podklady QZ'!H60</f>
        <v>363.66991400000001</v>
      </c>
      <c r="I20" s="8">
        <f>'[1]Podklady QZ'!I60</f>
        <v>325.82685400000003</v>
      </c>
      <c r="J20" s="220">
        <f>'[1]Podklady QZ'!J60</f>
        <v>431.18381400000004</v>
      </c>
      <c r="K20" s="322">
        <f>'[1]Podklady QZ'!K60</f>
        <v>0</v>
      </c>
      <c r="L20" s="321">
        <f>'[1]Podklady QZ'!L60</f>
        <v>0</v>
      </c>
      <c r="M20" s="323">
        <f>'[1]Podklady QZ'!M60</f>
        <v>0</v>
      </c>
      <c r="N20" s="42">
        <f t="shared" si="4"/>
        <v>5446.8494789999995</v>
      </c>
    </row>
    <row r="21" spans="1:14" x14ac:dyDescent="0.2">
      <c r="N21" s="4" t="s">
        <v>87</v>
      </c>
    </row>
    <row r="22" spans="1:14" x14ac:dyDescent="0.2">
      <c r="A22" s="17" t="s">
        <v>218</v>
      </c>
      <c r="B22" s="53">
        <f>SUM(INDEX(B7:M7,,MONTH('[1]Podklady QZ'!$O$1)):INDEX(B7:M7,,MONTH('[1]Podklady QZ'!$Q$1)))</f>
        <v>736.91050599999994</v>
      </c>
    </row>
    <row r="23" spans="1:14" x14ac:dyDescent="0.2">
      <c r="A23" s="17" t="s">
        <v>121</v>
      </c>
      <c r="B23" s="53">
        <f>SUM(INDEX(B8:M8,,MONTH('[1]Podklady QZ'!$O$1)):INDEX(B8:M8,,MONTH('[1]Podklady QZ'!$Q$1)))</f>
        <v>989.94844200000011</v>
      </c>
    </row>
    <row r="24" spans="1:14" x14ac:dyDescent="0.2">
      <c r="A24" s="17" t="s">
        <v>122</v>
      </c>
      <c r="B24" s="53">
        <f>SUM(INDEX(B9:M9,,MONTH('[1]Podklady QZ'!$O$1)):INDEX(B9:M9,,MONTH('[1]Podklady QZ'!$Q$1)))</f>
        <v>909.55220320000012</v>
      </c>
    </row>
    <row r="25" spans="1:14" x14ac:dyDescent="0.2">
      <c r="A25" s="17" t="s">
        <v>123</v>
      </c>
      <c r="B25" s="53">
        <f>SUM(INDEX(B10:M10,,MONTH('[1]Podklady QZ'!$O$1)):INDEX(B10:M10,,MONTH('[1]Podklady QZ'!$Q$1)))</f>
        <v>2921.7158216239995</v>
      </c>
    </row>
    <row r="26" spans="1:14" x14ac:dyDescent="0.2">
      <c r="A26" s="17" t="s">
        <v>217</v>
      </c>
      <c r="B26" s="53">
        <f>SUM(INDEX(B11:M11,,MONTH('[1]Podklady QZ'!$O$1)):INDEX(B11:M11,,MONTH('[1]Podklady QZ'!$Q$1)))</f>
        <v>477.04382369912179</v>
      </c>
    </row>
    <row r="27" spans="1:14" x14ac:dyDescent="0.2">
      <c r="A27" s="17" t="s">
        <v>124</v>
      </c>
      <c r="B27" s="53">
        <f>SUM(INDEX(B12:M12,,MONTH('[1]Podklady QZ'!$O$1)):INDEX(B12:M12,,MONTH('[1]Podklady QZ'!$Q$1)))</f>
        <v>582.77353300000004</v>
      </c>
    </row>
    <row r="28" spans="1:14" x14ac:dyDescent="0.2">
      <c r="A28" s="17" t="s">
        <v>125</v>
      </c>
      <c r="B28" s="53">
        <f>SUM(INDEX(B13:M13,,MONTH('[1]Podklady QZ'!$O$1)):INDEX(B13:M13,,MONTH('[1]Podklady QZ'!$Q$1)))</f>
        <v>325.38522700000004</v>
      </c>
    </row>
    <row r="29" spans="1:14" x14ac:dyDescent="0.2">
      <c r="A29" s="17" t="s">
        <v>126</v>
      </c>
      <c r="B29" s="53">
        <f>SUM(INDEX(B14:M14,,MONTH('[1]Podklady QZ'!$O$1)):INDEX(B14:M14,,MONTH('[1]Podklady QZ'!$Q$1)))</f>
        <v>5265.0025029999997</v>
      </c>
    </row>
    <row r="30" spans="1:14" x14ac:dyDescent="0.2">
      <c r="A30" s="17" t="s">
        <v>127</v>
      </c>
      <c r="B30" s="53">
        <f>SUM(INDEX(B15:M15,,MONTH('[1]Podklady QZ'!$O$1)):INDEX(B15:M15,,MONTH('[1]Podklady QZ'!$Q$1)))</f>
        <v>857.44772099999955</v>
      </c>
    </row>
    <row r="31" spans="1:14" x14ac:dyDescent="0.2">
      <c r="A31" s="17" t="s">
        <v>128</v>
      </c>
      <c r="B31" s="53">
        <f>SUM(INDEX(B16:M16,,MONTH('[1]Podklady QZ'!$O$1)):INDEX(B16:M16,,MONTH('[1]Podklady QZ'!$Q$1)))</f>
        <v>654.48129321923989</v>
      </c>
    </row>
    <row r="32" spans="1:14" x14ac:dyDescent="0.2">
      <c r="A32" s="17" t="s">
        <v>129</v>
      </c>
      <c r="B32" s="53">
        <f>SUM(INDEX(B17:M17,,MONTH('[1]Podklady QZ'!$O$1)):INDEX(B17:M17,,MONTH('[1]Podklady QZ'!$Q$1)))</f>
        <v>644.45107173850033</v>
      </c>
    </row>
    <row r="33" spans="1:2" x14ac:dyDescent="0.2">
      <c r="A33" s="17" t="s">
        <v>130</v>
      </c>
      <c r="B33" s="53">
        <f>SUM(INDEX(B18:M18,,MONTH('[1]Podklady QZ'!$O$1)):INDEX(B18:M18,,MONTH('[1]Podklady QZ'!$Q$1)))</f>
        <v>3920.1904797999996</v>
      </c>
    </row>
    <row r="34" spans="1:2" x14ac:dyDescent="0.2">
      <c r="A34" s="17" t="s">
        <v>131</v>
      </c>
      <c r="B34" s="53">
        <f>SUM(INDEX(B19:M19,,MONTH('[1]Podklady QZ'!$O$1)):INDEX(B19:M19,,MONTH('[1]Podklady QZ'!$Q$1)))</f>
        <v>4837.0282370000004</v>
      </c>
    </row>
    <row r="35" spans="1:2" x14ac:dyDescent="0.2">
      <c r="A35" s="17" t="s">
        <v>132</v>
      </c>
      <c r="B35" s="53">
        <f>SUM(INDEX(B20:M20,,MONTH('[1]Podklady QZ'!$O$1)):INDEX(B20:M20,,MONTH('[1]Podklady QZ'!$Q$1)))</f>
        <v>1120.680582</v>
      </c>
    </row>
  </sheetData>
  <sortState ref="A7:N20">
    <sortCondition ref="A7"/>
  </sortState>
  <mergeCells count="12">
    <mergeCell ref="N3:N4"/>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S46"/>
  <sheetViews>
    <sheetView showGridLines="0" zoomScaleNormal="100" workbookViewId="0">
      <selection activeCell="T33" sqref="T33"/>
    </sheetView>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114" customFormat="1" ht="18.75" x14ac:dyDescent="0.3">
      <c r="A1" s="21" t="s">
        <v>157</v>
      </c>
      <c r="B1" s="46"/>
      <c r="C1" s="46"/>
      <c r="D1" s="46"/>
      <c r="E1" s="46"/>
      <c r="G1" s="46"/>
      <c r="H1" s="46"/>
      <c r="I1" s="46"/>
      <c r="J1" s="46"/>
      <c r="K1" s="46"/>
      <c r="L1" s="46"/>
      <c r="M1" s="46"/>
      <c r="N1" s="46"/>
      <c r="P1" s="113" t="str">
        <f>Obsah!$A$1</f>
        <v>III. čtvrtletí 2018</v>
      </c>
    </row>
    <row r="2" spans="1:16" s="13" customFormat="1" ht="7.5" customHeight="1" x14ac:dyDescent="0.2">
      <c r="B2" s="197"/>
      <c r="C2" s="197"/>
      <c r="D2" s="197"/>
      <c r="E2" s="197"/>
      <c r="F2" s="197"/>
      <c r="G2" s="197"/>
      <c r="H2" s="197"/>
      <c r="I2" s="197"/>
      <c r="J2" s="197"/>
      <c r="K2" s="197"/>
      <c r="L2" s="197"/>
      <c r="M2" s="197"/>
      <c r="N2" s="197"/>
      <c r="O2" s="197"/>
    </row>
    <row r="3" spans="1:16" s="13" customFormat="1" ht="12" customHeight="1" x14ac:dyDescent="0.2">
      <c r="A3" s="233"/>
      <c r="B3" s="195" t="s">
        <v>101</v>
      </c>
      <c r="C3" s="195" t="s">
        <v>92</v>
      </c>
      <c r="D3" s="195" t="s">
        <v>93</v>
      </c>
      <c r="E3" s="195" t="s">
        <v>94</v>
      </c>
      <c r="F3" s="195" t="s">
        <v>104</v>
      </c>
      <c r="G3" s="195" t="s">
        <v>95</v>
      </c>
      <c r="H3" s="195" t="s">
        <v>96</v>
      </c>
      <c r="I3" s="195" t="s">
        <v>97</v>
      </c>
      <c r="J3" s="195" t="s">
        <v>98</v>
      </c>
      <c r="K3" s="195" t="s">
        <v>99</v>
      </c>
      <c r="L3" s="195" t="s">
        <v>100</v>
      </c>
      <c r="M3" s="195" t="s">
        <v>102</v>
      </c>
      <c r="N3" s="195" t="s">
        <v>103</v>
      </c>
      <c r="O3" s="195" t="s">
        <v>105</v>
      </c>
      <c r="P3" s="195" t="s">
        <v>7</v>
      </c>
    </row>
    <row r="4" spans="1:16" s="189" customFormat="1" ht="12" customHeight="1" x14ac:dyDescent="0.2">
      <c r="A4" s="196" t="s">
        <v>69</v>
      </c>
      <c r="B4" s="66">
        <f>SUM(B5:B20)</f>
        <v>736.91050599999994</v>
      </c>
      <c r="C4" s="66">
        <f>SUM(C5:C20)</f>
        <v>989.94844200000011</v>
      </c>
      <c r="D4" s="66">
        <f t="shared" ref="D4:P4" si="0">SUM(D5:D20)</f>
        <v>909.55220319999989</v>
      </c>
      <c r="E4" s="66">
        <f t="shared" si="0"/>
        <v>2921.715821624</v>
      </c>
      <c r="F4" s="66">
        <f>SUM(F5:F20)</f>
        <v>477.04382369912173</v>
      </c>
      <c r="G4" s="66">
        <f t="shared" si="0"/>
        <v>582.77353299999993</v>
      </c>
      <c r="H4" s="66">
        <f t="shared" si="0"/>
        <v>325.38522699999999</v>
      </c>
      <c r="I4" s="66">
        <f t="shared" si="0"/>
        <v>5265.0025030000006</v>
      </c>
      <c r="J4" s="66">
        <f t="shared" si="0"/>
        <v>857.44772099999989</v>
      </c>
      <c r="K4" s="66">
        <f t="shared" si="0"/>
        <v>654.48129321923977</v>
      </c>
      <c r="L4" s="66">
        <f t="shared" si="0"/>
        <v>644.4510717385001</v>
      </c>
      <c r="M4" s="66">
        <f t="shared" si="0"/>
        <v>3920.1904797999996</v>
      </c>
      <c r="N4" s="66">
        <f t="shared" si="0"/>
        <v>4837.0282369999995</v>
      </c>
      <c r="O4" s="66">
        <f t="shared" si="0"/>
        <v>1120.680582</v>
      </c>
      <c r="P4" s="199">
        <f t="shared" si="0"/>
        <v>24242.611444280861</v>
      </c>
    </row>
    <row r="5" spans="1:16" s="13" customFormat="1" ht="12" customHeight="1" x14ac:dyDescent="0.2">
      <c r="A5" s="37" t="s">
        <v>44</v>
      </c>
      <c r="B5" s="19">
        <f>'[1]Podklady QZ'!K66</f>
        <v>0</v>
      </c>
      <c r="C5" s="19">
        <f>'[1]Podklady QZ'!B66</f>
        <v>209.36864399999996</v>
      </c>
      <c r="D5" s="19">
        <f>'[1]Podklady QZ'!C66</f>
        <v>57.736599999999996</v>
      </c>
      <c r="E5" s="19">
        <f>'[1]Podklady QZ'!D66</f>
        <v>51.296999999999997</v>
      </c>
      <c r="F5" s="19">
        <f>'[1]Podklady QZ'!N66</f>
        <v>198.3588</v>
      </c>
      <c r="G5" s="19">
        <f>'[1]Podklady QZ'!E66</f>
        <v>66.10578000000001</v>
      </c>
      <c r="H5" s="19">
        <f>'[1]Podklady QZ'!F66</f>
        <v>3.3840000000000002E-2</v>
      </c>
      <c r="I5" s="19">
        <f>'[1]Podklady QZ'!G66</f>
        <v>1432.695248</v>
      </c>
      <c r="J5" s="19">
        <f>'[1]Podklady QZ'!H66</f>
        <v>38.824546999999988</v>
      </c>
      <c r="K5" s="19">
        <f>'[1]Podklady QZ'!I66</f>
        <v>3.024</v>
      </c>
      <c r="L5" s="19">
        <f>'[1]Podklady QZ'!J66</f>
        <v>115.32543</v>
      </c>
      <c r="M5" s="19">
        <f>'[1]Podklady QZ'!L66</f>
        <v>76.024752000000007</v>
      </c>
      <c r="N5" s="19">
        <f>'[1]Podklady QZ'!M66</f>
        <v>1177.31845</v>
      </c>
      <c r="O5" s="19">
        <f>'[1]Podklady QZ'!O66</f>
        <v>7.653999999999999</v>
      </c>
      <c r="P5" s="19">
        <f>SUM(B5:O5)</f>
        <v>3433.7670909999993</v>
      </c>
    </row>
    <row r="6" spans="1:16" s="13" customFormat="1" ht="12" customHeight="1" x14ac:dyDescent="0.2">
      <c r="A6" s="35" t="s">
        <v>43</v>
      </c>
      <c r="B6" s="16">
        <f>'[1]Podklady QZ'!K67</f>
        <v>37.3934</v>
      </c>
      <c r="C6" s="16">
        <f>'[1]Podklady QZ'!B67</f>
        <v>79.049421000000024</v>
      </c>
      <c r="D6" s="16">
        <f>'[1]Podklady QZ'!C67</f>
        <v>61.509792000000012</v>
      </c>
      <c r="E6" s="16">
        <f>'[1]Podklady QZ'!D67</f>
        <v>16.557288999999997</v>
      </c>
      <c r="F6" s="16">
        <f>'[1]Podklady QZ'!N67</f>
        <v>143.61905999999996</v>
      </c>
      <c r="G6" s="16">
        <f>'[1]Podklady QZ'!E67</f>
        <v>79.544828999999993</v>
      </c>
      <c r="H6" s="16">
        <f>'[1]Podklady QZ'!F67</f>
        <v>9.4897809999999989</v>
      </c>
      <c r="I6" s="16">
        <f>'[1]Podklady QZ'!G67</f>
        <v>66.819722999999996</v>
      </c>
      <c r="J6" s="16">
        <f>'[1]Podklady QZ'!H67</f>
        <v>60.563102999999991</v>
      </c>
      <c r="K6" s="16">
        <f>'[1]Podklady QZ'!I67</f>
        <v>79.701323999999985</v>
      </c>
      <c r="L6" s="16">
        <f>'[1]Podklady QZ'!J67</f>
        <v>81.716059999999985</v>
      </c>
      <c r="M6" s="16">
        <f>'[1]Podklady QZ'!L67</f>
        <v>88.423507000000001</v>
      </c>
      <c r="N6" s="16">
        <f>'[1]Podklady QZ'!M67</f>
        <v>24.975480999999998</v>
      </c>
      <c r="O6" s="198">
        <f>'[1]Podklady QZ'!O67</f>
        <v>27.618054000000004</v>
      </c>
      <c r="P6" s="6">
        <f t="shared" ref="P6:P20" si="1">SUM(B6:O6)</f>
        <v>856.98082399999987</v>
      </c>
    </row>
    <row r="7" spans="1:16" s="13" customFormat="1" ht="12" customHeight="1" x14ac:dyDescent="0.2">
      <c r="A7" s="35" t="s">
        <v>42</v>
      </c>
      <c r="B7" s="16">
        <f>'[1]Podklady QZ'!K68</f>
        <v>0</v>
      </c>
      <c r="C7" s="16">
        <f>'[1]Podklady QZ'!B68</f>
        <v>0</v>
      </c>
      <c r="D7" s="16">
        <f>'[1]Podklady QZ'!C68</f>
        <v>0</v>
      </c>
      <c r="E7" s="16">
        <f>'[1]Podklady QZ'!D68</f>
        <v>0</v>
      </c>
      <c r="F7" s="16">
        <f>'[1]Podklady QZ'!N68</f>
        <v>0</v>
      </c>
      <c r="G7" s="16">
        <f>'[1]Podklady QZ'!E68</f>
        <v>0</v>
      </c>
      <c r="H7" s="16">
        <f>'[1]Podklady QZ'!F68</f>
        <v>0</v>
      </c>
      <c r="I7" s="16">
        <f>'[1]Podklady QZ'!G68</f>
        <v>1489.0381319999999</v>
      </c>
      <c r="J7" s="16">
        <f>'[1]Podklady QZ'!H68</f>
        <v>48.317066000000004</v>
      </c>
      <c r="K7" s="16">
        <f>'[1]Podklady QZ'!I68</f>
        <v>112.57350500000001</v>
      </c>
      <c r="L7" s="16">
        <f>'[1]Podklady QZ'!J68</f>
        <v>0</v>
      </c>
      <c r="M7" s="16">
        <f>'[1]Podklady QZ'!L68</f>
        <v>0</v>
      </c>
      <c r="N7" s="16">
        <f>'[1]Podklady QZ'!M68</f>
        <v>0.38739000000000001</v>
      </c>
      <c r="O7" s="198">
        <f>'[1]Podklady QZ'!O68</f>
        <v>74.97175</v>
      </c>
      <c r="P7" s="6">
        <f t="shared" si="1"/>
        <v>1725.2878430000001</v>
      </c>
    </row>
    <row r="8" spans="1:16" s="13" customFormat="1" ht="12" customHeight="1" x14ac:dyDescent="0.2">
      <c r="A8" s="35" t="s">
        <v>70</v>
      </c>
      <c r="B8" s="115">
        <f>'[1]Podklady QZ'!K69</f>
        <v>0.58299999999999996</v>
      </c>
      <c r="C8" s="115">
        <f>'[1]Podklady QZ'!B69</f>
        <v>1.748E-3</v>
      </c>
      <c r="D8" s="115">
        <f>'[1]Podklady QZ'!C69</f>
        <v>2.0855999999999999</v>
      </c>
      <c r="E8" s="115">
        <f>'[1]Podklady QZ'!D69</f>
        <v>3.6399999999999996E-3</v>
      </c>
      <c r="F8" s="115">
        <f>'[1]Podklady QZ'!N69</f>
        <v>1.4E-2</v>
      </c>
      <c r="G8" s="115">
        <f>'[1]Podklady QZ'!E69</f>
        <v>0</v>
      </c>
      <c r="H8" s="115">
        <f>'[1]Podklady QZ'!F69</f>
        <v>0</v>
      </c>
      <c r="I8" s="115">
        <f>'[1]Podklady QZ'!G69</f>
        <v>7.3420999999999986E-2</v>
      </c>
      <c r="J8" s="115">
        <f>'[1]Podklady QZ'!H69</f>
        <v>7.8962999999999992E-2</v>
      </c>
      <c r="K8" s="115">
        <f>'[1]Podklady QZ'!I69</f>
        <v>0</v>
      </c>
      <c r="L8" s="115">
        <f>'[1]Podklady QZ'!J69</f>
        <v>1.7804800000000001</v>
      </c>
      <c r="M8" s="115">
        <f>'[1]Podklady QZ'!L69</f>
        <v>0</v>
      </c>
      <c r="N8" s="115">
        <f>'[1]Podklady QZ'!M69</f>
        <v>0</v>
      </c>
      <c r="O8" s="198">
        <f>'[1]Podklady QZ'!O69</f>
        <v>0.2576</v>
      </c>
      <c r="P8" s="198">
        <f t="shared" si="1"/>
        <v>4.8784519999999993</v>
      </c>
    </row>
    <row r="9" spans="1:16" s="13" customFormat="1" ht="12" customHeight="1" x14ac:dyDescent="0.2">
      <c r="A9" s="35" t="s">
        <v>71</v>
      </c>
      <c r="B9" s="115">
        <f>'[1]Podklady QZ'!K70</f>
        <v>0.78500000000000003</v>
      </c>
      <c r="C9" s="115">
        <f>'[1]Podklady QZ'!B70</f>
        <v>1.5899999999999998E-3</v>
      </c>
      <c r="D9" s="115">
        <f>'[1]Podklady QZ'!C70</f>
        <v>1.55E-2</v>
      </c>
      <c r="E9" s="115">
        <f>'[1]Podklady QZ'!D70</f>
        <v>0.7182099999999999</v>
      </c>
      <c r="F9" s="115">
        <f>'[1]Podklady QZ'!N70</f>
        <v>0</v>
      </c>
      <c r="G9" s="115">
        <f>'[1]Podklady QZ'!E70</f>
        <v>0</v>
      </c>
      <c r="H9" s="115">
        <f>'[1]Podklady QZ'!F70</f>
        <v>0</v>
      </c>
      <c r="I9" s="115">
        <f>'[1]Podklady QZ'!G70</f>
        <v>0</v>
      </c>
      <c r="J9" s="115">
        <f>'[1]Podklady QZ'!H70</f>
        <v>0</v>
      </c>
      <c r="K9" s="115">
        <f>'[1]Podklady QZ'!I70</f>
        <v>0</v>
      </c>
      <c r="L9" s="115">
        <f>'[1]Podklady QZ'!J70</f>
        <v>0</v>
      </c>
      <c r="M9" s="115">
        <f>'[1]Podklady QZ'!L70</f>
        <v>0</v>
      </c>
      <c r="N9" s="115">
        <f>'[1]Podklady QZ'!M70</f>
        <v>0.48576000000000003</v>
      </c>
      <c r="O9" s="198">
        <f>'[1]Podklady QZ'!O70</f>
        <v>0</v>
      </c>
      <c r="P9" s="198">
        <f t="shared" si="1"/>
        <v>2.0060599999999997</v>
      </c>
    </row>
    <row r="10" spans="1:16" s="13" customFormat="1" ht="12" customHeight="1" x14ac:dyDescent="0.2">
      <c r="A10" s="35" t="s">
        <v>72</v>
      </c>
      <c r="B10" s="115">
        <f>'[1]Podklady QZ'!K71</f>
        <v>0</v>
      </c>
      <c r="C10" s="115">
        <f>'[1]Podklady QZ'!B71</f>
        <v>0</v>
      </c>
      <c r="D10" s="115">
        <f>'[1]Podklady QZ'!C71</f>
        <v>6.8000000000000005E-2</v>
      </c>
      <c r="E10" s="115">
        <f>'[1]Podklady QZ'!D71</f>
        <v>2.4910000000000002E-2</v>
      </c>
      <c r="F10" s="115">
        <f>'[1]Podklady QZ'!N71</f>
        <v>6.3E-2</v>
      </c>
      <c r="G10" s="115">
        <f>'[1]Podklady QZ'!E71</f>
        <v>0</v>
      </c>
      <c r="H10" s="115">
        <f>'[1]Podklady QZ'!F71</f>
        <v>0</v>
      </c>
      <c r="I10" s="115">
        <f>'[1]Podklady QZ'!G71</f>
        <v>0</v>
      </c>
      <c r="J10" s="115">
        <f>'[1]Podklady QZ'!H71</f>
        <v>0</v>
      </c>
      <c r="K10" s="115">
        <f>'[1]Podklady QZ'!I71</f>
        <v>0</v>
      </c>
      <c r="L10" s="115">
        <f>'[1]Podklady QZ'!J71</f>
        <v>0</v>
      </c>
      <c r="M10" s="115">
        <f>'[1]Podklady QZ'!L71</f>
        <v>0</v>
      </c>
      <c r="N10" s="115">
        <f>'[1]Podklady QZ'!M71</f>
        <v>3.1799999999999995E-2</v>
      </c>
      <c r="O10" s="198">
        <f>'[1]Podklady QZ'!O71</f>
        <v>0</v>
      </c>
      <c r="P10" s="198">
        <f t="shared" si="1"/>
        <v>0.18770999999999999</v>
      </c>
    </row>
    <row r="11" spans="1:16" s="13" customFormat="1" ht="12" customHeight="1" x14ac:dyDescent="0.2">
      <c r="A11" s="35" t="s">
        <v>41</v>
      </c>
      <c r="B11" s="115">
        <f>'[1]Podklady QZ'!K72</f>
        <v>0</v>
      </c>
      <c r="C11" s="115">
        <f>'[1]Podklady QZ'!B72</f>
        <v>543.21889199999987</v>
      </c>
      <c r="D11" s="115">
        <f>'[1]Podklady QZ'!C72</f>
        <v>0.44</v>
      </c>
      <c r="E11" s="115">
        <f>'[1]Podklady QZ'!D72</f>
        <v>2453.8678800000002</v>
      </c>
      <c r="F11" s="115">
        <f>'[1]Podklady QZ'!N72</f>
        <v>9.1140000000000008</v>
      </c>
      <c r="G11" s="115">
        <f>'[1]Podklady QZ'!E72</f>
        <v>213.99471</v>
      </c>
      <c r="H11" s="115">
        <f>'[1]Podklady QZ'!F72</f>
        <v>11.565662</v>
      </c>
      <c r="I11" s="115">
        <f>'[1]Podklady QZ'!G72</f>
        <v>237.22972999999996</v>
      </c>
      <c r="J11" s="115">
        <f>'[1]Podklady QZ'!H72</f>
        <v>307.08317999999997</v>
      </c>
      <c r="K11" s="115">
        <f>'[1]Podklady QZ'!I72</f>
        <v>398.75878</v>
      </c>
      <c r="L11" s="115">
        <f>'[1]Podklady QZ'!J72</f>
        <v>293.64154499999995</v>
      </c>
      <c r="M11" s="115">
        <f>'[1]Podklady QZ'!L72</f>
        <v>1166.8331279999998</v>
      </c>
      <c r="N11" s="115">
        <f>'[1]Podklady QZ'!M72</f>
        <v>2904.0333259999998</v>
      </c>
      <c r="O11" s="198">
        <f>'[1]Podklady QZ'!O72</f>
        <v>427.53152</v>
      </c>
      <c r="P11" s="198">
        <f t="shared" si="1"/>
        <v>8967.3123530000012</v>
      </c>
    </row>
    <row r="12" spans="1:16" s="13" customFormat="1" ht="12" customHeight="1" x14ac:dyDescent="0.2">
      <c r="A12" s="35" t="s">
        <v>84</v>
      </c>
      <c r="B12" s="115">
        <f>'[1]Podklady QZ'!K73</f>
        <v>0</v>
      </c>
      <c r="C12" s="115">
        <f>'[1]Podklady QZ'!B73</f>
        <v>40.917999999999999</v>
      </c>
      <c r="D12" s="115">
        <f>'[1]Podklady QZ'!C73</f>
        <v>0</v>
      </c>
      <c r="E12" s="115">
        <f>'[1]Podklady QZ'!D73</f>
        <v>0</v>
      </c>
      <c r="F12" s="115">
        <f>'[1]Podklady QZ'!N73</f>
        <v>25.045999999999999</v>
      </c>
      <c r="G12" s="115">
        <f>'[1]Podklady QZ'!E73</f>
        <v>0</v>
      </c>
      <c r="H12" s="115">
        <f>'[1]Podklady QZ'!F73</f>
        <v>0</v>
      </c>
      <c r="I12" s="115">
        <f>'[1]Podklady QZ'!G73</f>
        <v>0</v>
      </c>
      <c r="J12" s="115">
        <f>'[1]Podklady QZ'!H73</f>
        <v>0</v>
      </c>
      <c r="K12" s="115">
        <f>'[1]Podklady QZ'!I73</f>
        <v>0</v>
      </c>
      <c r="L12" s="115">
        <f>'[1]Podklady QZ'!J73</f>
        <v>0</v>
      </c>
      <c r="M12" s="115">
        <f>'[1]Podklady QZ'!L73</f>
        <v>0</v>
      </c>
      <c r="N12" s="115">
        <f>'[1]Podklady QZ'!M73</f>
        <v>0</v>
      </c>
      <c r="O12" s="198">
        <f>'[1]Podklady QZ'!O73</f>
        <v>0</v>
      </c>
      <c r="P12" s="198">
        <f t="shared" si="1"/>
        <v>65.963999999999999</v>
      </c>
    </row>
    <row r="13" spans="1:16" s="13" customFormat="1" ht="12" customHeight="1" x14ac:dyDescent="0.2">
      <c r="A13" s="35" t="s">
        <v>40</v>
      </c>
      <c r="B13" s="115">
        <f>'[1]Podklady QZ'!K74</f>
        <v>0</v>
      </c>
      <c r="C13" s="115">
        <f>'[1]Podklady QZ'!B74</f>
        <v>0</v>
      </c>
      <c r="D13" s="115">
        <f>'[1]Podklady QZ'!C74</f>
        <v>0</v>
      </c>
      <c r="E13" s="115">
        <f>'[1]Podklady QZ'!D74</f>
        <v>0</v>
      </c>
      <c r="F13" s="115">
        <f>'[1]Podklady QZ'!N74</f>
        <v>0</v>
      </c>
      <c r="G13" s="115">
        <f>'[1]Podklady QZ'!E74</f>
        <v>0</v>
      </c>
      <c r="H13" s="115">
        <f>'[1]Podklady QZ'!F74</f>
        <v>0</v>
      </c>
      <c r="I13" s="115">
        <f>'[1]Podklady QZ'!G74</f>
        <v>4.2290000000000001E-3</v>
      </c>
      <c r="J13" s="115">
        <f>'[1]Podklady QZ'!H74</f>
        <v>0</v>
      </c>
      <c r="K13" s="115">
        <f>'[1]Podklady QZ'!I74</f>
        <v>0</v>
      </c>
      <c r="L13" s="115">
        <f>'[1]Podklady QZ'!J74</f>
        <v>0</v>
      </c>
      <c r="M13" s="115">
        <f>'[1]Podklady QZ'!L74</f>
        <v>0</v>
      </c>
      <c r="N13" s="115">
        <f>'[1]Podklady QZ'!M74</f>
        <v>0</v>
      </c>
      <c r="O13" s="198">
        <f>'[1]Podklady QZ'!O74</f>
        <v>0</v>
      </c>
      <c r="P13" s="198">
        <f t="shared" si="1"/>
        <v>4.2290000000000001E-3</v>
      </c>
    </row>
    <row r="14" spans="1:16" s="13" customFormat="1" ht="12" customHeight="1" x14ac:dyDescent="0.2">
      <c r="A14" s="35" t="s">
        <v>39</v>
      </c>
      <c r="B14" s="115">
        <f>'[1]Podklady QZ'!K75</f>
        <v>0</v>
      </c>
      <c r="C14" s="115">
        <f>'[1]Podklady QZ'!B75</f>
        <v>0</v>
      </c>
      <c r="D14" s="115">
        <f>'[1]Podklady QZ'!C75</f>
        <v>7.5960399999999995</v>
      </c>
      <c r="E14" s="115">
        <f>'[1]Podklady QZ'!D75</f>
        <v>1.0043</v>
      </c>
      <c r="F14" s="115">
        <f>'[1]Podklady QZ'!N75</f>
        <v>7.24</v>
      </c>
      <c r="G14" s="115">
        <f>'[1]Podklady QZ'!E75</f>
        <v>0.25162000000000001</v>
      </c>
      <c r="H14" s="115">
        <f>'[1]Podklady QZ'!F75</f>
        <v>0.34539999999999998</v>
      </c>
      <c r="I14" s="115">
        <f>'[1]Podklady QZ'!G75</f>
        <v>212.65568999999999</v>
      </c>
      <c r="J14" s="115">
        <f>'[1]Podklady QZ'!H75</f>
        <v>132.68588999999997</v>
      </c>
      <c r="K14" s="115">
        <f>'[1]Podklady QZ'!I75</f>
        <v>0</v>
      </c>
      <c r="L14" s="115">
        <f>'[1]Podklady QZ'!J75</f>
        <v>0</v>
      </c>
      <c r="M14" s="115">
        <f>'[1]Podklady QZ'!L75</f>
        <v>1091.6762269999999</v>
      </c>
      <c r="N14" s="115">
        <f>'[1]Podklady QZ'!M75</f>
        <v>287.8553</v>
      </c>
      <c r="O14" s="198">
        <f>'[1]Podklady QZ'!O75</f>
        <v>46.844999999999999</v>
      </c>
      <c r="P14" s="198">
        <f t="shared" si="1"/>
        <v>1788.1554669999998</v>
      </c>
    </row>
    <row r="15" spans="1:16" s="13" customFormat="1" ht="12" customHeight="1" x14ac:dyDescent="0.2">
      <c r="A15" s="35" t="s">
        <v>38</v>
      </c>
      <c r="B15" s="115">
        <f>'[1]Podklady QZ'!K76</f>
        <v>0</v>
      </c>
      <c r="C15" s="115">
        <f>'[1]Podklady QZ'!B76</f>
        <v>12.065</v>
      </c>
      <c r="D15" s="115">
        <f>'[1]Podklady QZ'!C76</f>
        <v>0</v>
      </c>
      <c r="E15" s="115">
        <f>'[1]Podklady QZ'!D76</f>
        <v>5.4610399999999997</v>
      </c>
      <c r="F15" s="115">
        <f>'[1]Podklady QZ'!N76</f>
        <v>0</v>
      </c>
      <c r="G15" s="115">
        <f>'[1]Podklady QZ'!E76</f>
        <v>0</v>
      </c>
      <c r="H15" s="115">
        <f>'[1]Podklady QZ'!F76</f>
        <v>0</v>
      </c>
      <c r="I15" s="115">
        <f>'[1]Podklady QZ'!G76</f>
        <v>0</v>
      </c>
      <c r="J15" s="115">
        <f>'[1]Podklady QZ'!H76</f>
        <v>0.14150699999999999</v>
      </c>
      <c r="K15" s="115">
        <f>'[1]Podklady QZ'!I76</f>
        <v>0</v>
      </c>
      <c r="L15" s="115">
        <f>'[1]Podklady QZ'!J76</f>
        <v>0</v>
      </c>
      <c r="M15" s="115">
        <f>'[1]Podklady QZ'!L76</f>
        <v>9.5097099999999983</v>
      </c>
      <c r="N15" s="115">
        <f>'[1]Podklady QZ'!M76</f>
        <v>0</v>
      </c>
      <c r="O15" s="198">
        <f>'[1]Podklady QZ'!O76</f>
        <v>51.863</v>
      </c>
      <c r="P15" s="198">
        <f t="shared" si="1"/>
        <v>79.040256999999997</v>
      </c>
    </row>
    <row r="16" spans="1:16" s="13" customFormat="1" ht="12" customHeight="1" x14ac:dyDescent="0.2">
      <c r="A16" s="35" t="s">
        <v>37</v>
      </c>
      <c r="B16" s="115">
        <f>'[1]Podklady QZ'!K77</f>
        <v>257.77339999999998</v>
      </c>
      <c r="C16" s="115">
        <f>'[1]Podklady QZ'!B77</f>
        <v>2.19</v>
      </c>
      <c r="D16" s="115">
        <f>'[1]Podklady QZ'!C77</f>
        <v>479.89400000000001</v>
      </c>
      <c r="E16" s="115">
        <f>'[1]Podklady QZ'!D77</f>
        <v>0</v>
      </c>
      <c r="F16" s="115">
        <f>'[1]Podklady QZ'!N77</f>
        <v>0.39900000000000002</v>
      </c>
      <c r="G16" s="115">
        <f>'[1]Podklady QZ'!E77</f>
        <v>0</v>
      </c>
      <c r="H16" s="115">
        <f>'[1]Podklady QZ'!F77</f>
        <v>158.00399999999999</v>
      </c>
      <c r="I16" s="115">
        <f>'[1]Podklady QZ'!G77</f>
        <v>19.157879999999999</v>
      </c>
      <c r="J16" s="115">
        <f>'[1]Podklady QZ'!H77</f>
        <v>0</v>
      </c>
      <c r="K16" s="115">
        <f>'[1]Podklady QZ'!I77</f>
        <v>0</v>
      </c>
      <c r="L16" s="115">
        <f>'[1]Podklady QZ'!J77</f>
        <v>28.939675000000001</v>
      </c>
      <c r="M16" s="115">
        <f>'[1]Podklady QZ'!L77</f>
        <v>30.291</v>
      </c>
      <c r="N16" s="115">
        <f>'[1]Podklady QZ'!M77</f>
        <v>11.584145000000001</v>
      </c>
      <c r="O16" s="198">
        <f>'[1]Podklady QZ'!O77</f>
        <v>21.099199999999996</v>
      </c>
      <c r="P16" s="198">
        <f t="shared" si="1"/>
        <v>1009.3323</v>
      </c>
    </row>
    <row r="17" spans="1:19" s="13" customFormat="1" ht="12" customHeight="1" x14ac:dyDescent="0.2">
      <c r="A17" s="35" t="s">
        <v>36</v>
      </c>
      <c r="B17" s="115">
        <f>'[1]Podklady QZ'!K78</f>
        <v>0</v>
      </c>
      <c r="C17" s="115">
        <f>'[1]Podklady QZ'!B78</f>
        <v>0.10202099999999999</v>
      </c>
      <c r="D17" s="115">
        <f>'[1]Podklady QZ'!C78</f>
        <v>0</v>
      </c>
      <c r="E17" s="115">
        <f>'[1]Podklady QZ'!D78</f>
        <v>301.80871999999999</v>
      </c>
      <c r="F17" s="115">
        <f>'[1]Podklady QZ'!N78</f>
        <v>0</v>
      </c>
      <c r="G17" s="115">
        <f>'[1]Podklady QZ'!E78</f>
        <v>0</v>
      </c>
      <c r="H17" s="115">
        <f>'[1]Podklady QZ'!F78</f>
        <v>0</v>
      </c>
      <c r="I17" s="115">
        <f>'[1]Podklady QZ'!G78</f>
        <v>1519.93272</v>
      </c>
      <c r="J17" s="115">
        <f>'[1]Podklady QZ'!H78</f>
        <v>0</v>
      </c>
      <c r="K17" s="115">
        <f>'[1]Podklady QZ'!I78</f>
        <v>0</v>
      </c>
      <c r="L17" s="115">
        <f>'[1]Podklady QZ'!J78</f>
        <v>3.5000000000000003E-2</v>
      </c>
      <c r="M17" s="115">
        <f>'[1]Podklady QZ'!L78</f>
        <v>353.37899999999996</v>
      </c>
      <c r="N17" s="115">
        <f>'[1]Podklady QZ'!M78</f>
        <v>240.028311</v>
      </c>
      <c r="O17" s="198">
        <f>'[1]Podklady QZ'!O78</f>
        <v>200.02099999999999</v>
      </c>
      <c r="P17" s="198">
        <f t="shared" si="1"/>
        <v>2615.3067720000004</v>
      </c>
    </row>
    <row r="18" spans="1:19" s="13" customFormat="1" ht="12" customHeight="1" x14ac:dyDescent="0.2">
      <c r="A18" s="35" t="s">
        <v>3</v>
      </c>
      <c r="B18" s="115">
        <f>'[1]Podklady QZ'!K79</f>
        <v>0</v>
      </c>
      <c r="C18" s="115">
        <f>'[1]Podklady QZ'!B79</f>
        <v>0</v>
      </c>
      <c r="D18" s="115">
        <f>'[1]Podklady QZ'!C79</f>
        <v>0</v>
      </c>
      <c r="E18" s="115">
        <f>'[1]Podklady QZ'!D79</f>
        <v>0</v>
      </c>
      <c r="F18" s="115">
        <f>'[1]Podklady QZ'!N79</f>
        <v>0</v>
      </c>
      <c r="G18" s="115">
        <f>'[1]Podklady QZ'!E79</f>
        <v>0</v>
      </c>
      <c r="H18" s="115">
        <f>'[1]Podklady QZ'!F79</f>
        <v>0</v>
      </c>
      <c r="I18" s="115">
        <f>'[1]Podklady QZ'!G79</f>
        <v>0</v>
      </c>
      <c r="J18" s="115">
        <f>'[1]Podklady QZ'!H79</f>
        <v>0</v>
      </c>
      <c r="K18" s="115">
        <f>'[1]Podklady QZ'!I79</f>
        <v>0</v>
      </c>
      <c r="L18" s="115">
        <f>'[1]Podklady QZ'!J79</f>
        <v>0</v>
      </c>
      <c r="M18" s="115">
        <f>'[1]Podklady QZ'!L79</f>
        <v>0</v>
      </c>
      <c r="N18" s="115">
        <f>'[1]Podklady QZ'!M79</f>
        <v>0</v>
      </c>
      <c r="O18" s="198">
        <f>'[1]Podklady QZ'!O79</f>
        <v>0</v>
      </c>
      <c r="P18" s="198">
        <f t="shared" si="1"/>
        <v>0</v>
      </c>
    </row>
    <row r="19" spans="1:19" s="13" customFormat="1" ht="12" customHeight="1" x14ac:dyDescent="0.2">
      <c r="A19" s="35" t="s">
        <v>35</v>
      </c>
      <c r="B19" s="115">
        <f>'[1]Podklady QZ'!K80</f>
        <v>0</v>
      </c>
      <c r="C19" s="115">
        <f>'[1]Podklady QZ'!B80</f>
        <v>7.4787410000000003</v>
      </c>
      <c r="D19" s="115">
        <f>'[1]Podklady QZ'!C80</f>
        <v>0.16847000000000004</v>
      </c>
      <c r="E19" s="115">
        <f>'[1]Podklady QZ'!D80</f>
        <v>0.32042899999999996</v>
      </c>
      <c r="F19" s="115">
        <f>'[1]Podklady QZ'!N80</f>
        <v>7.7233650000000003</v>
      </c>
      <c r="G19" s="115">
        <f>'[1]Podklady QZ'!E80</f>
        <v>0.124475</v>
      </c>
      <c r="H19" s="115">
        <f>'[1]Podklady QZ'!F80</f>
        <v>0</v>
      </c>
      <c r="I19" s="115">
        <f>'[1]Podklady QZ'!G80</f>
        <v>1.0321020000000001</v>
      </c>
      <c r="J19" s="115">
        <f>'[1]Podklady QZ'!H80</f>
        <v>4.2034839999999996</v>
      </c>
      <c r="K19" s="115">
        <f>'[1]Podklady QZ'!I80</f>
        <v>0.68705999999999989</v>
      </c>
      <c r="L19" s="115">
        <f>'[1]Podklady QZ'!J80</f>
        <v>6.027374</v>
      </c>
      <c r="M19" s="115">
        <f>'[1]Podklady QZ'!L80</f>
        <v>3.2473550000000002</v>
      </c>
      <c r="N19" s="115">
        <f>'[1]Podklady QZ'!M80</f>
        <v>21.726867999999996</v>
      </c>
      <c r="O19" s="198">
        <f>'[1]Podklady QZ'!O80</f>
        <v>0.28766900000000006</v>
      </c>
      <c r="P19" s="198">
        <f t="shared" si="1"/>
        <v>53.027391999999999</v>
      </c>
    </row>
    <row r="20" spans="1:19" s="13" customFormat="1" ht="12" customHeight="1" thickBot="1" x14ac:dyDescent="0.25">
      <c r="A20" s="38" t="s">
        <v>34</v>
      </c>
      <c r="B20" s="116">
        <f>'[1]Podklady QZ'!K81</f>
        <v>440.37570599999998</v>
      </c>
      <c r="C20" s="116">
        <f>'[1]Podklady QZ'!B81</f>
        <v>95.554384999999968</v>
      </c>
      <c r="D20" s="116">
        <f>'[1]Podklady QZ'!C81</f>
        <v>300.03820119999995</v>
      </c>
      <c r="E20" s="116">
        <f>'[1]Podklady QZ'!D81</f>
        <v>90.652403623999987</v>
      </c>
      <c r="F20" s="116">
        <f>'[1]Podklady QZ'!N81</f>
        <v>85.466598699121789</v>
      </c>
      <c r="G20" s="116">
        <f>'[1]Podklady QZ'!E81</f>
        <v>222.75211899999996</v>
      </c>
      <c r="H20" s="116">
        <f>'[1]Podklady QZ'!F81</f>
        <v>145.94654399999999</v>
      </c>
      <c r="I20" s="116">
        <f>'[1]Podklady QZ'!G81</f>
        <v>286.36362800000001</v>
      </c>
      <c r="J20" s="116">
        <f>'[1]Podklady QZ'!H81</f>
        <v>265.54998099999989</v>
      </c>
      <c r="K20" s="116">
        <f>'[1]Podklady QZ'!I81</f>
        <v>59.736624219239886</v>
      </c>
      <c r="L20" s="116">
        <f>'[1]Podklady QZ'!J81</f>
        <v>116.98550773850019</v>
      </c>
      <c r="M20" s="116">
        <f>'[1]Podklady QZ'!L81</f>
        <v>1100.8058007999996</v>
      </c>
      <c r="N20" s="116">
        <f>'[1]Podklady QZ'!M81</f>
        <v>168.60140600000008</v>
      </c>
      <c r="O20" s="116">
        <f>'[1]Podklady QZ'!O81</f>
        <v>262.53178900000006</v>
      </c>
      <c r="P20" s="116">
        <f t="shared" si="1"/>
        <v>3641.3606942808619</v>
      </c>
    </row>
    <row r="21" spans="1:19" s="5" customFormat="1" ht="11.25" x14ac:dyDescent="0.2">
      <c r="A21" s="54"/>
      <c r="P21" s="4" t="s">
        <v>87</v>
      </c>
    </row>
    <row r="22" spans="1:19" s="13" customFormat="1" x14ac:dyDescent="0.2">
      <c r="A22" s="117"/>
      <c r="B22" s="118"/>
      <c r="C22" s="118"/>
      <c r="D22" s="118"/>
      <c r="E22" s="118"/>
      <c r="F22" s="118"/>
      <c r="G22" s="118"/>
      <c r="H22" s="118"/>
      <c r="I22" s="118"/>
      <c r="J22" s="118"/>
      <c r="K22" s="118"/>
      <c r="L22" s="118"/>
      <c r="M22" s="118"/>
      <c r="N22" s="118"/>
      <c r="O22" s="118"/>
      <c r="P22" s="117"/>
    </row>
    <row r="23" spans="1:19" s="13" customFormat="1" x14ac:dyDescent="0.2">
      <c r="A23" s="117"/>
      <c r="B23" s="118"/>
      <c r="C23" s="118"/>
      <c r="D23" s="118"/>
      <c r="E23" s="118"/>
      <c r="F23" s="118"/>
      <c r="G23" s="118"/>
      <c r="H23" s="118"/>
      <c r="I23" s="118"/>
      <c r="J23" s="118"/>
      <c r="K23" s="118"/>
      <c r="L23" s="118"/>
      <c r="M23" s="118"/>
      <c r="N23" s="118"/>
      <c r="O23" s="118"/>
      <c r="P23" s="118"/>
    </row>
    <row r="24" spans="1:19" s="13" customFormat="1" x14ac:dyDescent="0.2">
      <c r="A24" s="117"/>
      <c r="B24" s="118"/>
      <c r="C24" s="118"/>
      <c r="D24" s="118"/>
      <c r="E24" s="118"/>
      <c r="F24" s="118"/>
      <c r="G24" s="118"/>
      <c r="H24" s="118"/>
      <c r="I24" s="118"/>
      <c r="J24" s="118"/>
      <c r="K24" s="118"/>
      <c r="L24" s="118"/>
      <c r="M24" s="118"/>
      <c r="N24" s="118"/>
      <c r="O24" s="118"/>
      <c r="P24" s="118"/>
      <c r="Q24" s="119"/>
    </row>
    <row r="25" spans="1:19" s="13" customFormat="1" x14ac:dyDescent="0.2">
      <c r="A25" s="117"/>
      <c r="B25" s="118"/>
      <c r="C25" s="118"/>
      <c r="D25" s="118"/>
      <c r="E25" s="118"/>
      <c r="F25" s="118"/>
      <c r="G25" s="118"/>
      <c r="H25" s="118"/>
      <c r="I25" s="118"/>
      <c r="J25" s="118"/>
      <c r="K25" s="118"/>
      <c r="L25" s="118"/>
      <c r="M25" s="118"/>
      <c r="N25" s="118"/>
      <c r="O25" s="118"/>
      <c r="P25" s="118"/>
      <c r="Q25" s="119"/>
    </row>
    <row r="26" spans="1:19" s="13" customFormat="1" x14ac:dyDescent="0.2">
      <c r="A26" s="117"/>
      <c r="B26" s="118"/>
      <c r="C26" s="118"/>
      <c r="D26" s="118"/>
      <c r="E26" s="118"/>
      <c r="F26" s="118"/>
      <c r="G26" s="118"/>
      <c r="H26" s="118"/>
      <c r="I26" s="118"/>
      <c r="J26" s="118"/>
      <c r="K26" s="118"/>
      <c r="L26" s="118"/>
      <c r="M26" s="118"/>
      <c r="N26" s="118"/>
      <c r="O26" s="118"/>
      <c r="P26" s="118"/>
      <c r="S26" s="14"/>
    </row>
    <row r="27" spans="1:19" s="13" customFormat="1" x14ac:dyDescent="0.2">
      <c r="A27" s="117"/>
      <c r="B27" s="118"/>
      <c r="C27" s="118"/>
      <c r="D27" s="118"/>
      <c r="E27" s="118"/>
      <c r="F27" s="118"/>
      <c r="G27" s="118"/>
      <c r="H27" s="118"/>
      <c r="I27" s="118"/>
      <c r="J27" s="118"/>
      <c r="K27" s="118"/>
      <c r="L27" s="118"/>
      <c r="M27" s="118"/>
      <c r="N27" s="118"/>
      <c r="O27" s="118"/>
      <c r="P27" s="118"/>
    </row>
    <row r="28" spans="1:19" s="13" customFormat="1" x14ac:dyDescent="0.2">
      <c r="A28" s="117"/>
      <c r="B28" s="118"/>
      <c r="C28" s="118"/>
      <c r="D28" s="118"/>
      <c r="E28" s="118"/>
      <c r="F28" s="118"/>
      <c r="G28" s="118"/>
      <c r="H28" s="118"/>
      <c r="I28" s="118"/>
      <c r="J28" s="118"/>
      <c r="K28" s="118"/>
      <c r="L28" s="118"/>
      <c r="M28" s="118"/>
      <c r="N28" s="118"/>
      <c r="O28" s="118"/>
      <c r="P28" s="118"/>
    </row>
    <row r="29" spans="1:19" s="13" customFormat="1" x14ac:dyDescent="0.2">
      <c r="A29" s="117"/>
      <c r="B29" s="118"/>
      <c r="C29" s="118"/>
      <c r="D29" s="118"/>
      <c r="E29" s="118"/>
      <c r="F29" s="118"/>
      <c r="G29" s="118"/>
      <c r="H29" s="118"/>
      <c r="I29" s="118"/>
      <c r="J29" s="118"/>
      <c r="K29" s="118"/>
      <c r="L29" s="118"/>
      <c r="M29" s="118"/>
      <c r="N29" s="118"/>
      <c r="O29" s="118"/>
      <c r="P29" s="118"/>
    </row>
    <row r="30" spans="1:19" s="13" customFormat="1" x14ac:dyDescent="0.2">
      <c r="A30" s="117"/>
      <c r="B30" s="118"/>
      <c r="C30" s="118"/>
      <c r="D30" s="118"/>
      <c r="E30" s="118"/>
      <c r="F30" s="118"/>
      <c r="G30" s="118"/>
      <c r="H30" s="118"/>
      <c r="I30" s="118"/>
      <c r="J30" s="118"/>
      <c r="K30" s="118"/>
      <c r="L30" s="118"/>
      <c r="M30" s="118"/>
      <c r="N30" s="118"/>
      <c r="O30" s="118"/>
      <c r="P30" s="118"/>
    </row>
    <row r="31" spans="1:19" s="13" customFormat="1" x14ac:dyDescent="0.2">
      <c r="A31" s="117"/>
      <c r="B31" s="118"/>
      <c r="C31" s="118"/>
      <c r="D31" s="118"/>
      <c r="E31" s="118"/>
      <c r="F31" s="118"/>
      <c r="G31" s="118"/>
      <c r="H31" s="118"/>
      <c r="I31" s="118"/>
      <c r="J31" s="118"/>
      <c r="K31" s="118"/>
      <c r="L31" s="118"/>
      <c r="M31" s="118"/>
      <c r="N31" s="118"/>
      <c r="O31" s="118"/>
      <c r="P31" s="118"/>
    </row>
    <row r="32" spans="1:19" s="13" customFormat="1" x14ac:dyDescent="0.2">
      <c r="A32" s="117"/>
      <c r="B32" s="118"/>
      <c r="C32" s="118"/>
      <c r="D32" s="118"/>
      <c r="E32" s="118"/>
      <c r="F32" s="118"/>
      <c r="G32" s="118"/>
      <c r="H32" s="118"/>
      <c r="I32" s="118"/>
      <c r="J32" s="118"/>
      <c r="K32" s="118"/>
      <c r="L32" s="118"/>
      <c r="M32" s="118"/>
      <c r="N32" s="118"/>
      <c r="O32" s="118"/>
      <c r="P32" s="118"/>
    </row>
    <row r="33" spans="1:16" s="13" customFormat="1" x14ac:dyDescent="0.2">
      <c r="A33" s="117"/>
      <c r="B33" s="118"/>
      <c r="C33" s="118"/>
      <c r="D33" s="118"/>
      <c r="E33" s="118"/>
      <c r="F33" s="118"/>
      <c r="G33" s="118"/>
      <c r="H33" s="118"/>
      <c r="I33" s="118"/>
      <c r="J33" s="118"/>
      <c r="K33" s="118"/>
      <c r="L33" s="118"/>
      <c r="M33" s="118"/>
      <c r="N33" s="118"/>
      <c r="O33" s="118"/>
      <c r="P33" s="118"/>
    </row>
    <row r="34" spans="1:16" s="13" customFormat="1" x14ac:dyDescent="0.2">
      <c r="A34" s="117"/>
      <c r="B34" s="118"/>
      <c r="C34" s="118"/>
      <c r="D34" s="118"/>
      <c r="E34" s="118"/>
      <c r="F34" s="118"/>
      <c r="G34" s="118"/>
      <c r="H34" s="118"/>
      <c r="I34" s="118"/>
      <c r="J34" s="118"/>
      <c r="K34" s="118"/>
      <c r="L34" s="118"/>
      <c r="M34" s="118"/>
      <c r="N34" s="118"/>
      <c r="O34" s="118"/>
      <c r="P34" s="118"/>
    </row>
    <row r="35" spans="1:16" s="13" customFormat="1" x14ac:dyDescent="0.2">
      <c r="A35" s="117"/>
      <c r="B35" s="118"/>
      <c r="C35" s="118"/>
      <c r="D35" s="118"/>
      <c r="E35" s="118"/>
      <c r="F35" s="118"/>
      <c r="G35" s="118"/>
      <c r="H35" s="118"/>
      <c r="I35" s="118"/>
      <c r="J35" s="118"/>
      <c r="K35" s="118"/>
      <c r="L35" s="118"/>
      <c r="M35" s="118"/>
      <c r="N35" s="118"/>
      <c r="O35" s="118"/>
      <c r="P35" s="118"/>
    </row>
    <row r="36" spans="1:16" s="13" customFormat="1" x14ac:dyDescent="0.2">
      <c r="A36" s="117"/>
      <c r="B36" s="118"/>
      <c r="C36" s="118"/>
      <c r="D36" s="118"/>
      <c r="E36" s="118"/>
      <c r="F36" s="118"/>
      <c r="G36" s="118"/>
      <c r="H36" s="118"/>
      <c r="I36" s="118"/>
      <c r="J36" s="118"/>
      <c r="K36" s="118"/>
      <c r="L36" s="118"/>
      <c r="M36" s="118"/>
      <c r="N36" s="118"/>
      <c r="O36" s="118"/>
      <c r="P36" s="118"/>
    </row>
    <row r="37" spans="1:16" s="13" customFormat="1" x14ac:dyDescent="0.2">
      <c r="A37" s="117"/>
      <c r="B37" s="118"/>
      <c r="C37" s="118"/>
      <c r="D37" s="118"/>
      <c r="E37" s="118"/>
      <c r="F37" s="118"/>
      <c r="G37" s="118"/>
      <c r="H37" s="118"/>
      <c r="I37" s="118"/>
      <c r="J37" s="118"/>
      <c r="K37" s="118"/>
      <c r="L37" s="118"/>
      <c r="M37" s="118"/>
      <c r="N37" s="118"/>
      <c r="O37" s="118"/>
      <c r="P37" s="118"/>
    </row>
    <row r="38" spans="1:16" s="13" customFormat="1" x14ac:dyDescent="0.2">
      <c r="A38" s="117"/>
      <c r="B38" s="118"/>
      <c r="C38" s="118"/>
      <c r="D38" s="118"/>
      <c r="E38" s="118"/>
      <c r="F38" s="118"/>
      <c r="G38" s="118"/>
      <c r="H38" s="118"/>
      <c r="I38" s="118"/>
      <c r="J38" s="118"/>
      <c r="K38" s="118"/>
      <c r="L38" s="118"/>
      <c r="M38" s="118"/>
      <c r="N38" s="118"/>
      <c r="O38" s="118"/>
      <c r="P38" s="118"/>
    </row>
    <row r="39" spans="1:16" s="13" customFormat="1" x14ac:dyDescent="0.2">
      <c r="A39" s="117"/>
      <c r="B39" s="118"/>
      <c r="C39" s="118"/>
      <c r="D39" s="118"/>
      <c r="E39" s="118"/>
      <c r="F39" s="118"/>
      <c r="G39" s="118"/>
      <c r="H39" s="118"/>
      <c r="I39" s="118"/>
      <c r="J39" s="118"/>
      <c r="K39" s="118"/>
      <c r="L39" s="118"/>
      <c r="M39" s="118"/>
      <c r="N39" s="118"/>
      <c r="O39" s="118"/>
      <c r="P39" s="118"/>
    </row>
    <row r="40" spans="1:16" s="13" customFormat="1" x14ac:dyDescent="0.2">
      <c r="A40" s="117"/>
      <c r="B40" s="118"/>
      <c r="C40" s="118"/>
      <c r="D40" s="118"/>
      <c r="E40" s="118"/>
      <c r="F40" s="118"/>
      <c r="G40" s="118"/>
      <c r="H40" s="118"/>
      <c r="I40" s="118"/>
      <c r="J40" s="118"/>
      <c r="K40" s="118"/>
      <c r="L40" s="118"/>
      <c r="M40" s="118"/>
      <c r="N40" s="118"/>
      <c r="O40" s="118"/>
      <c r="P40" s="118"/>
    </row>
    <row r="41" spans="1:16" s="13" customFormat="1" x14ac:dyDescent="0.2">
      <c r="A41" s="117"/>
      <c r="B41" s="118"/>
      <c r="C41" s="118"/>
      <c r="D41" s="118"/>
      <c r="E41" s="118"/>
      <c r="F41" s="118"/>
      <c r="G41" s="118"/>
      <c r="H41" s="118"/>
      <c r="I41" s="118"/>
      <c r="J41" s="118"/>
      <c r="K41" s="118"/>
      <c r="L41" s="118"/>
      <c r="M41" s="118"/>
      <c r="N41" s="118"/>
      <c r="O41" s="118"/>
      <c r="P41" s="118"/>
    </row>
    <row r="42" spans="1:16" s="13" customFormat="1" x14ac:dyDescent="0.2">
      <c r="A42" s="3"/>
      <c r="B42" s="3"/>
      <c r="C42" s="3"/>
      <c r="D42" s="3"/>
      <c r="E42" s="3"/>
      <c r="F42" s="3"/>
      <c r="G42" s="3"/>
      <c r="H42" s="3"/>
      <c r="I42" s="3"/>
      <c r="J42" s="3"/>
      <c r="K42" s="3"/>
      <c r="L42" s="3"/>
      <c r="M42" s="3"/>
      <c r="N42" s="3"/>
      <c r="O42" s="3"/>
      <c r="P42" s="3"/>
    </row>
    <row r="44" spans="1:16" x14ac:dyDescent="0.2">
      <c r="C44" s="120"/>
    </row>
    <row r="45" spans="1:16" x14ac:dyDescent="0.2">
      <c r="C45" s="120"/>
    </row>
    <row r="46" spans="1:16" x14ac:dyDescent="0.2">
      <c r="C46" s="120"/>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48"/>
  <sheetViews>
    <sheetView showGridLines="0" zoomScaleNormal="100" workbookViewId="0">
      <selection activeCell="H5" sqref="H5:J22"/>
    </sheetView>
  </sheetViews>
  <sheetFormatPr defaultRowHeight="12.75" x14ac:dyDescent="0.2"/>
  <cols>
    <col min="1" max="1" width="30.85546875" style="3" customWidth="1"/>
    <col min="2" max="13" width="8.5703125" style="3" customWidth="1"/>
    <col min="14" max="14" width="10.42578125" style="3" customWidth="1"/>
    <col min="15" max="15" width="8.42578125" style="3" customWidth="1"/>
    <col min="16" max="16" width="11.42578125" style="3" bestFit="1" customWidth="1"/>
    <col min="17" max="16384" width="9.140625" style="3"/>
  </cols>
  <sheetData>
    <row r="1" spans="1:14" s="114" customFormat="1" ht="18.75" x14ac:dyDescent="0.3">
      <c r="A1" s="21" t="s">
        <v>193</v>
      </c>
      <c r="B1" s="46"/>
      <c r="C1" s="46"/>
      <c r="D1" s="46"/>
      <c r="E1" s="46"/>
      <c r="F1" s="46"/>
      <c r="G1" s="46"/>
      <c r="H1" s="46"/>
      <c r="I1" s="46"/>
      <c r="J1" s="46"/>
      <c r="K1" s="46"/>
      <c r="L1" s="46"/>
      <c r="M1" s="46"/>
      <c r="N1" s="113" t="str">
        <f>Obsah!$A$1</f>
        <v>III. čtvrtletí 2018</v>
      </c>
    </row>
    <row r="2" spans="1:14" s="13" customFormat="1" ht="7.5" customHeight="1" x14ac:dyDescent="0.2"/>
    <row r="3" spans="1:14" s="13" customFormat="1" ht="12" x14ac:dyDescent="0.2">
      <c r="A3" s="405"/>
      <c r="B3" s="379" t="s">
        <v>48</v>
      </c>
      <c r="C3" s="379"/>
      <c r="D3" s="379"/>
      <c r="E3" s="379" t="s">
        <v>49</v>
      </c>
      <c r="F3" s="379"/>
      <c r="G3" s="379"/>
      <c r="H3" s="379" t="s">
        <v>50</v>
      </c>
      <c r="I3" s="379"/>
      <c r="J3" s="379"/>
      <c r="K3" s="379" t="s">
        <v>51</v>
      </c>
      <c r="L3" s="379"/>
      <c r="M3" s="379"/>
      <c r="N3" s="377" t="s">
        <v>7</v>
      </c>
    </row>
    <row r="4" spans="1:14" s="13" customFormat="1" ht="12" customHeight="1" x14ac:dyDescent="0.2">
      <c r="A4" s="406"/>
      <c r="B4" s="111" t="s">
        <v>8</v>
      </c>
      <c r="C4" s="111" t="s">
        <v>9</v>
      </c>
      <c r="D4" s="111" t="s">
        <v>10</v>
      </c>
      <c r="E4" s="111" t="s">
        <v>11</v>
      </c>
      <c r="F4" s="111" t="s">
        <v>12</v>
      </c>
      <c r="G4" s="111" t="s">
        <v>13</v>
      </c>
      <c r="H4" s="111" t="s">
        <v>14</v>
      </c>
      <c r="I4" s="111" t="s">
        <v>15</v>
      </c>
      <c r="J4" s="111" t="s">
        <v>16</v>
      </c>
      <c r="K4" s="111" t="s">
        <v>17</v>
      </c>
      <c r="L4" s="111" t="s">
        <v>18</v>
      </c>
      <c r="M4" s="111" t="s">
        <v>19</v>
      </c>
      <c r="N4" s="378"/>
    </row>
    <row r="5" spans="1:14" s="13" customFormat="1" ht="12" customHeight="1" x14ac:dyDescent="0.2">
      <c r="A5" s="407" t="s">
        <v>197</v>
      </c>
      <c r="B5" s="397">
        <f>SUM(B6:D6)</f>
        <v>37900.37741180633</v>
      </c>
      <c r="C5" s="398"/>
      <c r="D5" s="399"/>
      <c r="E5" s="398">
        <f>SUM(E6:G6)</f>
        <v>12234.478325999999</v>
      </c>
      <c r="F5" s="398"/>
      <c r="G5" s="398"/>
      <c r="H5" s="397">
        <f>SUM(H6:J6)</f>
        <v>9559.4210315436248</v>
      </c>
      <c r="I5" s="398"/>
      <c r="J5" s="399"/>
      <c r="K5" s="400">
        <f>SUM(K6:M6)</f>
        <v>0</v>
      </c>
      <c r="L5" s="401"/>
      <c r="M5" s="402"/>
      <c r="N5" s="394">
        <f>SUM(B6:M6)</f>
        <v>59694.276769349955</v>
      </c>
    </row>
    <row r="6" spans="1:14" s="112" customFormat="1" ht="12" customHeight="1" x14ac:dyDescent="0.2">
      <c r="A6" s="396"/>
      <c r="B6" s="204">
        <f>SUM(B7:B22)</f>
        <v>12352.970570099547</v>
      </c>
      <c r="C6" s="66">
        <f t="shared" ref="C6:M6" si="0">SUM(C7:C22)</f>
        <v>13032.725145299893</v>
      </c>
      <c r="D6" s="205">
        <f t="shared" si="0"/>
        <v>12514.681696406891</v>
      </c>
      <c r="E6" s="66">
        <f t="shared" si="0"/>
        <v>5419.833455</v>
      </c>
      <c r="F6" s="66">
        <f t="shared" si="0"/>
        <v>3700.1243949999998</v>
      </c>
      <c r="G6" s="66">
        <f t="shared" si="0"/>
        <v>3114.5204759999997</v>
      </c>
      <c r="H6" s="204">
        <f t="shared" si="0"/>
        <v>2995.1182510151025</v>
      </c>
      <c r="I6" s="66">
        <f t="shared" si="0"/>
        <v>2942.3561532416934</v>
      </c>
      <c r="J6" s="205">
        <f t="shared" si="0"/>
        <v>3621.9466272868276</v>
      </c>
      <c r="K6" s="356">
        <f t="shared" si="0"/>
        <v>0</v>
      </c>
      <c r="L6" s="357">
        <f t="shared" si="0"/>
        <v>0</v>
      </c>
      <c r="M6" s="358">
        <f t="shared" si="0"/>
        <v>0</v>
      </c>
      <c r="N6" s="369"/>
    </row>
    <row r="7" spans="1:14" s="13" customFormat="1" ht="12" customHeight="1" x14ac:dyDescent="0.2">
      <c r="A7" s="37" t="s">
        <v>44</v>
      </c>
      <c r="B7" s="206">
        <f>'[1]Podklady QZ'!B89</f>
        <v>687.82513799999992</v>
      </c>
      <c r="C7" s="19">
        <f>'[1]Podklady QZ'!C89</f>
        <v>693.50695500000006</v>
      </c>
      <c r="D7" s="207">
        <f>'[1]Podklady QZ'!D89</f>
        <v>733.6470149999999</v>
      </c>
      <c r="E7" s="19">
        <f>'[1]Podklady QZ'!E89</f>
        <v>419.00927799999994</v>
      </c>
      <c r="F7" s="19">
        <f>'[1]Podklady QZ'!F89</f>
        <v>326.75183799999991</v>
      </c>
      <c r="G7" s="122">
        <f>'[1]Podklady QZ'!G89</f>
        <v>283.766007</v>
      </c>
      <c r="H7" s="206">
        <f>'[1]Podklady QZ'!H89</f>
        <v>229.13280700000004</v>
      </c>
      <c r="I7" s="19">
        <f>'[1]Podklady QZ'!I89</f>
        <v>212.383555</v>
      </c>
      <c r="J7" s="207">
        <f>'[1]Podklady QZ'!J89</f>
        <v>310.94184700000005</v>
      </c>
      <c r="K7" s="325">
        <f>'[1]Podklady QZ'!K89</f>
        <v>0</v>
      </c>
      <c r="L7" s="324">
        <f>'[1]Podklady QZ'!L89</f>
        <v>0</v>
      </c>
      <c r="M7" s="305">
        <f>'[1]Podklady QZ'!M89</f>
        <v>0</v>
      </c>
      <c r="N7" s="50">
        <f>SUM(B7:M7)</f>
        <v>3896.9644400000002</v>
      </c>
    </row>
    <row r="8" spans="1:14" s="13" customFormat="1" ht="12" customHeight="1" x14ac:dyDescent="0.2">
      <c r="A8" s="48" t="s">
        <v>43</v>
      </c>
      <c r="B8" s="208">
        <f>'[1]Podklady QZ'!B90</f>
        <v>65.259239999999991</v>
      </c>
      <c r="C8" s="16">
        <f>'[1]Podklady QZ'!C90</f>
        <v>58.643044000000003</v>
      </c>
      <c r="D8" s="209">
        <f>'[1]Podklady QZ'!D90</f>
        <v>63.544930999999998</v>
      </c>
      <c r="E8" s="351">
        <f>'[1]Podklady QZ'!E90</f>
        <v>40.026408000000004</v>
      </c>
      <c r="F8" s="16">
        <f>'[1]Podklady QZ'!F90</f>
        <v>31.328270999999997</v>
      </c>
      <c r="G8" s="198">
        <f>'[1]Podklady QZ'!G90</f>
        <v>28.686565999999992</v>
      </c>
      <c r="H8" s="208">
        <f>'[1]Podklady QZ'!H90</f>
        <v>26.029553</v>
      </c>
      <c r="I8" s="16">
        <f>'[1]Podklady QZ'!I90</f>
        <v>22.942329999999998</v>
      </c>
      <c r="J8" s="209">
        <f>'[1]Podklady QZ'!J90</f>
        <v>30.950503999999995</v>
      </c>
      <c r="K8" s="319">
        <f>'[1]Podklady QZ'!K90</f>
        <v>0</v>
      </c>
      <c r="L8" s="317">
        <f>'[1]Podklady QZ'!L90</f>
        <v>0</v>
      </c>
      <c r="M8" s="308">
        <f>'[1]Podklady QZ'!M90</f>
        <v>0</v>
      </c>
      <c r="N8" s="51">
        <f>SUM(B8:M8)</f>
        <v>367.41084699999999</v>
      </c>
    </row>
    <row r="9" spans="1:14" s="13" customFormat="1" ht="12" customHeight="1" x14ac:dyDescent="0.2">
      <c r="A9" s="48" t="s">
        <v>42</v>
      </c>
      <c r="B9" s="208">
        <f>'[1]Podklady QZ'!B91</f>
        <v>1868.3205230000001</v>
      </c>
      <c r="C9" s="16">
        <f>'[1]Podklady QZ'!C91</f>
        <v>1968.7483709999999</v>
      </c>
      <c r="D9" s="209">
        <f>'[1]Podklady QZ'!D91</f>
        <v>1829.583059</v>
      </c>
      <c r="E9" s="351">
        <f>'[1]Podklady QZ'!E91</f>
        <v>540.32999200000006</v>
      </c>
      <c r="F9" s="16">
        <f>'[1]Podklady QZ'!F91</f>
        <v>256.851922</v>
      </c>
      <c r="G9" s="198">
        <f>'[1]Podklady QZ'!G91</f>
        <v>239.95507900000004</v>
      </c>
      <c r="H9" s="208">
        <f>'[1]Podklady QZ'!H91</f>
        <v>230.00774900000002</v>
      </c>
      <c r="I9" s="16">
        <f>'[1]Podklady QZ'!I91</f>
        <v>221.94653</v>
      </c>
      <c r="J9" s="209">
        <f>'[1]Podklady QZ'!J91</f>
        <v>314.30692199999999</v>
      </c>
      <c r="K9" s="319">
        <f>'[1]Podklady QZ'!K91</f>
        <v>0</v>
      </c>
      <c r="L9" s="317">
        <f>'[1]Podklady QZ'!L91</f>
        <v>0</v>
      </c>
      <c r="M9" s="308">
        <f>'[1]Podklady QZ'!M91</f>
        <v>0</v>
      </c>
      <c r="N9" s="51">
        <f>SUM(B9:M9)</f>
        <v>7470.0501470000008</v>
      </c>
    </row>
    <row r="10" spans="1:14" s="13" customFormat="1" ht="12" customHeight="1" x14ac:dyDescent="0.2">
      <c r="A10" s="48" t="s">
        <v>70</v>
      </c>
      <c r="B10" s="210">
        <f>'[1]Podklady QZ'!B92</f>
        <v>0.72893999999999992</v>
      </c>
      <c r="C10" s="115">
        <f>'[1]Podklady QZ'!C92</f>
        <v>0.66009000000000007</v>
      </c>
      <c r="D10" s="209">
        <f>'[1]Podklady QZ'!D92</f>
        <v>0.73429400000000011</v>
      </c>
      <c r="E10" s="348">
        <f>'[1]Podklady QZ'!E92</f>
        <v>0.75789099999999998</v>
      </c>
      <c r="F10" s="115">
        <f>'[1]Podklady QZ'!F92</f>
        <v>0.99297199999999985</v>
      </c>
      <c r="G10" s="198">
        <f>'[1]Podklady QZ'!G92</f>
        <v>0.62821199999999999</v>
      </c>
      <c r="H10" s="211">
        <f>'[1]Podklady QZ'!H92</f>
        <v>0.85784400000000005</v>
      </c>
      <c r="I10" s="115">
        <f>'[1]Podklady QZ'!I92</f>
        <v>2.0268070000000002</v>
      </c>
      <c r="J10" s="209">
        <f>'[1]Podklady QZ'!J92</f>
        <v>1.0076270000000001</v>
      </c>
      <c r="K10" s="307">
        <f>'[1]Podklady QZ'!K92</f>
        <v>0</v>
      </c>
      <c r="L10" s="306">
        <f>'[1]Podklady QZ'!L92</f>
        <v>0</v>
      </c>
      <c r="M10" s="308">
        <f>'[1]Podklady QZ'!M92</f>
        <v>0</v>
      </c>
      <c r="N10" s="41">
        <f t="shared" ref="N10:N20" si="1">SUM(B10:M10)</f>
        <v>8.3946769999999997</v>
      </c>
    </row>
    <row r="11" spans="1:14" s="13" customFormat="1" ht="12" customHeight="1" x14ac:dyDescent="0.2">
      <c r="A11" s="48" t="s">
        <v>71</v>
      </c>
      <c r="B11" s="210">
        <f>'[1]Podklady QZ'!B93</f>
        <v>1.3066500000000001</v>
      </c>
      <c r="C11" s="115">
        <f>'[1]Podklady QZ'!C93</f>
        <v>1.0558099999999999</v>
      </c>
      <c r="D11" s="209">
        <f>'[1]Podklady QZ'!D93</f>
        <v>1.17058</v>
      </c>
      <c r="E11" s="348">
        <f>'[1]Podklady QZ'!E93</f>
        <v>0.39151899999999995</v>
      </c>
      <c r="F11" s="115">
        <f>'[1]Podklady QZ'!F93</f>
        <v>0.70294800000000002</v>
      </c>
      <c r="G11" s="198">
        <f>'[1]Podklady QZ'!G93</f>
        <v>0.79619399999999996</v>
      </c>
      <c r="H11" s="211">
        <f>'[1]Podklady QZ'!H93</f>
        <v>0.56618100000000005</v>
      </c>
      <c r="I11" s="115">
        <f>'[1]Podklady QZ'!I93</f>
        <v>0.52083099999999993</v>
      </c>
      <c r="J11" s="209">
        <f>'[1]Podklady QZ'!J93</f>
        <v>0.42304799999999998</v>
      </c>
      <c r="K11" s="307">
        <f>'[1]Podklady QZ'!K93</f>
        <v>0</v>
      </c>
      <c r="L11" s="306">
        <f>'[1]Podklady QZ'!L93</f>
        <v>0</v>
      </c>
      <c r="M11" s="308">
        <f>'[1]Podklady QZ'!M93</f>
        <v>0</v>
      </c>
      <c r="N11" s="41">
        <f t="shared" si="1"/>
        <v>6.9337609999999996</v>
      </c>
    </row>
    <row r="12" spans="1:14" s="13" customFormat="1" ht="12" customHeight="1" x14ac:dyDescent="0.2">
      <c r="A12" s="48" t="s">
        <v>72</v>
      </c>
      <c r="B12" s="210">
        <f>'[1]Podklady QZ'!B94</f>
        <v>6.3600000000000002E-3</v>
      </c>
      <c r="C12" s="115">
        <f>'[1]Podklady QZ'!C94</f>
        <v>1.6800000000000002E-2</v>
      </c>
      <c r="D12" s="209">
        <f>'[1]Podklady QZ'!D94</f>
        <v>2.4709999999999999E-2</v>
      </c>
      <c r="E12" s="348">
        <f>'[1]Podklady QZ'!E94</f>
        <v>0.44020999999999999</v>
      </c>
      <c r="F12" s="115">
        <f>'[1]Podklady QZ'!F94</f>
        <v>7.594999999999999E-2</v>
      </c>
      <c r="G12" s="198">
        <f>'[1]Podklady QZ'!G94</f>
        <v>6.7419999999999994E-2</v>
      </c>
      <c r="H12" s="211">
        <f>'[1]Podklady QZ'!H94</f>
        <v>7.2120000000000004E-2</v>
      </c>
      <c r="I12" s="115">
        <f>'[1]Podklady QZ'!I94</f>
        <v>6.9900000000000004E-2</v>
      </c>
      <c r="J12" s="209">
        <f>'[1]Podklady QZ'!J94</f>
        <v>4.5689999999999995E-2</v>
      </c>
      <c r="K12" s="307">
        <f>'[1]Podklady QZ'!K94</f>
        <v>0</v>
      </c>
      <c r="L12" s="306">
        <f>'[1]Podklady QZ'!L94</f>
        <v>0</v>
      </c>
      <c r="M12" s="308">
        <f>'[1]Podklady QZ'!M94</f>
        <v>0</v>
      </c>
      <c r="N12" s="41">
        <f t="shared" si="1"/>
        <v>0.81916</v>
      </c>
    </row>
    <row r="13" spans="1:14" s="13" customFormat="1" ht="12" customHeight="1" x14ac:dyDescent="0.2">
      <c r="A13" s="48" t="s">
        <v>41</v>
      </c>
      <c r="B13" s="210">
        <f>'[1]Podklady QZ'!B95</f>
        <v>5844.2530990000005</v>
      </c>
      <c r="C13" s="115">
        <f>'[1]Podklady QZ'!C95</f>
        <v>6163.5595190000031</v>
      </c>
      <c r="D13" s="209">
        <f>'[1]Podklady QZ'!D95</f>
        <v>5910.945792999999</v>
      </c>
      <c r="E13" s="348">
        <f>'[1]Podklady QZ'!E95</f>
        <v>2556.3618260000003</v>
      </c>
      <c r="F13" s="115">
        <f>'[1]Podklady QZ'!F95</f>
        <v>1576.0911739999999</v>
      </c>
      <c r="G13" s="198">
        <f>'[1]Podklady QZ'!G95</f>
        <v>1187.250747</v>
      </c>
      <c r="H13" s="211">
        <f>'[1]Podklady QZ'!H95</f>
        <v>1112.4409420000002</v>
      </c>
      <c r="I13" s="115">
        <f>'[1]Podklady QZ'!I95</f>
        <v>1156.493307</v>
      </c>
      <c r="J13" s="209">
        <f>'[1]Podklady QZ'!J95</f>
        <v>1653.7406099999996</v>
      </c>
      <c r="K13" s="307">
        <f>'[1]Podklady QZ'!K95</f>
        <v>0</v>
      </c>
      <c r="L13" s="306">
        <f>'[1]Podklady QZ'!L95</f>
        <v>0</v>
      </c>
      <c r="M13" s="308">
        <f>'[1]Podklady QZ'!M95</f>
        <v>0</v>
      </c>
      <c r="N13" s="41">
        <f t="shared" si="1"/>
        <v>27161.137017000005</v>
      </c>
    </row>
    <row r="14" spans="1:14" s="13" customFormat="1" ht="12" customHeight="1" x14ac:dyDescent="0.2">
      <c r="A14" s="48" t="s">
        <v>84</v>
      </c>
      <c r="B14" s="210">
        <f>'[1]Podklady QZ'!B96</f>
        <v>36.419580000000003</v>
      </c>
      <c r="C14" s="115">
        <f>'[1]Podklady QZ'!C96</f>
        <v>35.58325</v>
      </c>
      <c r="D14" s="209">
        <f>'[1]Podklady QZ'!D96</f>
        <v>29.057650000000002</v>
      </c>
      <c r="E14" s="348">
        <f>'[1]Podklady QZ'!E96</f>
        <v>18.132360000000002</v>
      </c>
      <c r="F14" s="115">
        <f>'[1]Podklady QZ'!F96</f>
        <v>8.6640499999999996</v>
      </c>
      <c r="G14" s="198">
        <f>'[1]Podklady QZ'!G96</f>
        <v>7.6055599999999997</v>
      </c>
      <c r="H14" s="211">
        <f>'[1]Podklady QZ'!H96</f>
        <v>6.2669100000000002</v>
      </c>
      <c r="I14" s="115">
        <f>'[1]Podklady QZ'!I96</f>
        <v>6.2698199999999993</v>
      </c>
      <c r="J14" s="209">
        <f>'[1]Podklady QZ'!J96</f>
        <v>8.3709499999999988</v>
      </c>
      <c r="K14" s="307">
        <f>'[1]Podklady QZ'!K96</f>
        <v>0</v>
      </c>
      <c r="L14" s="306">
        <f>'[1]Podklady QZ'!L96</f>
        <v>0</v>
      </c>
      <c r="M14" s="308">
        <f>'[1]Podklady QZ'!M96</f>
        <v>0</v>
      </c>
      <c r="N14" s="41">
        <f t="shared" si="1"/>
        <v>156.37013000000002</v>
      </c>
    </row>
    <row r="15" spans="1:14" s="13" customFormat="1" ht="12" customHeight="1" x14ac:dyDescent="0.2">
      <c r="A15" s="48" t="s">
        <v>40</v>
      </c>
      <c r="B15" s="210">
        <f>'[1]Podklady QZ'!B97</f>
        <v>0.14965999999999999</v>
      </c>
      <c r="C15" s="115">
        <f>'[1]Podklady QZ'!C97</f>
        <v>4.3270000000000003E-2</v>
      </c>
      <c r="D15" s="209">
        <f>'[1]Podklady QZ'!D97</f>
        <v>0.11637500000000001</v>
      </c>
      <c r="E15" s="348">
        <f>'[1]Podklady QZ'!E97</f>
        <v>2.3257999999999997E-2</v>
      </c>
      <c r="F15" s="115">
        <f>'[1]Podklady QZ'!F97</f>
        <v>0</v>
      </c>
      <c r="G15" s="198">
        <f>'[1]Podklady QZ'!G97</f>
        <v>0</v>
      </c>
      <c r="H15" s="211">
        <f>'[1]Podklady QZ'!H97</f>
        <v>0</v>
      </c>
      <c r="I15" s="115">
        <f>'[1]Podklady QZ'!I97</f>
        <v>0</v>
      </c>
      <c r="J15" s="209">
        <f>'[1]Podklady QZ'!J97</f>
        <v>4.2290000000000001E-3</v>
      </c>
      <c r="K15" s="307">
        <f>'[1]Podklady QZ'!K97</f>
        <v>0</v>
      </c>
      <c r="L15" s="306">
        <f>'[1]Podklady QZ'!L97</f>
        <v>0</v>
      </c>
      <c r="M15" s="308">
        <f>'[1]Podklady QZ'!M97</f>
        <v>0</v>
      </c>
      <c r="N15" s="41">
        <f t="shared" si="1"/>
        <v>0.33679199999999998</v>
      </c>
    </row>
    <row r="16" spans="1:14" s="13" customFormat="1" ht="12" customHeight="1" x14ac:dyDescent="0.2">
      <c r="A16" s="48" t="s">
        <v>39</v>
      </c>
      <c r="B16" s="211">
        <f>'[1]Podklady QZ'!B98</f>
        <v>37.902497999999994</v>
      </c>
      <c r="C16" s="115">
        <f>'[1]Podklady QZ'!C98</f>
        <v>37.832937000000001</v>
      </c>
      <c r="D16" s="209">
        <f>'[1]Podklady QZ'!D98</f>
        <v>38.176971999999992</v>
      </c>
      <c r="E16" s="348">
        <f>'[1]Podklady QZ'!E98</f>
        <v>29.564432999999998</v>
      </c>
      <c r="F16" s="115">
        <f>'[1]Podklady QZ'!F98</f>
        <v>35.693623999999993</v>
      </c>
      <c r="G16" s="198">
        <f>'[1]Podklady QZ'!G98</f>
        <v>43.299330999999995</v>
      </c>
      <c r="H16" s="211">
        <f>'[1]Podklady QZ'!H98</f>
        <v>52.854299999999995</v>
      </c>
      <c r="I16" s="115">
        <f>'[1]Podklady QZ'!I98</f>
        <v>50.136489000000005</v>
      </c>
      <c r="J16" s="209">
        <f>'[1]Podklady QZ'!J98</f>
        <v>53.892624999999995</v>
      </c>
      <c r="K16" s="307">
        <f>'[1]Podklady QZ'!K98</f>
        <v>0</v>
      </c>
      <c r="L16" s="306">
        <f>'[1]Podklady QZ'!L98</f>
        <v>0</v>
      </c>
      <c r="M16" s="308">
        <f>'[1]Podklady QZ'!M98</f>
        <v>0</v>
      </c>
      <c r="N16" s="41">
        <f t="shared" si="1"/>
        <v>379.35320899999994</v>
      </c>
    </row>
    <row r="17" spans="1:17" s="13" customFormat="1" ht="12" customHeight="1" x14ac:dyDescent="0.2">
      <c r="A17" s="48" t="s">
        <v>38</v>
      </c>
      <c r="B17" s="211">
        <f>'[1]Podklady QZ'!B99</f>
        <v>9.4366699999999994</v>
      </c>
      <c r="C17" s="115">
        <f>'[1]Podklady QZ'!C99</f>
        <v>13.41132</v>
      </c>
      <c r="D17" s="209">
        <f>'[1]Podklady QZ'!D99</f>
        <v>12.308181999999999</v>
      </c>
      <c r="E17" s="348">
        <f>'[1]Podklady QZ'!E99</f>
        <v>6.2185119999999996</v>
      </c>
      <c r="F17" s="115">
        <f>'[1]Podklady QZ'!F99</f>
        <v>2.8446130000000003</v>
      </c>
      <c r="G17" s="198">
        <f>'[1]Podklady QZ'!G99</f>
        <v>17.054107999999999</v>
      </c>
      <c r="H17" s="211">
        <f>'[1]Podklady QZ'!H99</f>
        <v>9.6344519999999996</v>
      </c>
      <c r="I17" s="115">
        <f>'[1]Podklady QZ'!I99</f>
        <v>1.7915430000000001</v>
      </c>
      <c r="J17" s="209">
        <f>'[1]Podklady QZ'!J99</f>
        <v>3.2258400000000003</v>
      </c>
      <c r="K17" s="307">
        <f>'[1]Podklady QZ'!K99</f>
        <v>0</v>
      </c>
      <c r="L17" s="306">
        <f>'[1]Podklady QZ'!L99</f>
        <v>0</v>
      </c>
      <c r="M17" s="308">
        <f>'[1]Podklady QZ'!M99</f>
        <v>0</v>
      </c>
      <c r="N17" s="41">
        <f t="shared" si="1"/>
        <v>75.925240000000002</v>
      </c>
    </row>
    <row r="18" spans="1:17" s="13" customFormat="1" ht="12" customHeight="1" x14ac:dyDescent="0.2">
      <c r="A18" s="48" t="s">
        <v>37</v>
      </c>
      <c r="B18" s="211">
        <f>'[1]Podklady QZ'!B100</f>
        <v>295.68346833766509</v>
      </c>
      <c r="C18" s="115">
        <f>'[1]Podklady QZ'!C100</f>
        <v>285.51237229357628</v>
      </c>
      <c r="D18" s="209">
        <f>'[1]Podklady QZ'!D100</f>
        <v>259.73845761410524</v>
      </c>
      <c r="E18" s="348">
        <f>'[1]Podklady QZ'!E100</f>
        <v>195.35830012149268</v>
      </c>
      <c r="F18" s="115">
        <f>'[1]Podklady QZ'!F100</f>
        <v>234.37320943536909</v>
      </c>
      <c r="G18" s="198">
        <f>'[1]Podklady QZ'!G100</f>
        <v>233.04471815995532</v>
      </c>
      <c r="H18" s="211">
        <f>'[1]Podklady QZ'!H100</f>
        <v>214.08598999999998</v>
      </c>
      <c r="I18" s="115">
        <f>'[1]Podklady QZ'!I100</f>
        <v>204.776501</v>
      </c>
      <c r="J18" s="209">
        <f>'[1]Podklady QZ'!J100</f>
        <v>185.97979099999998</v>
      </c>
      <c r="K18" s="307">
        <f>'[1]Podklady QZ'!K100</f>
        <v>0</v>
      </c>
      <c r="L18" s="306">
        <f>'[1]Podklady QZ'!L100</f>
        <v>0</v>
      </c>
      <c r="M18" s="308">
        <f>'[1]Podklady QZ'!M100</f>
        <v>0</v>
      </c>
      <c r="N18" s="41">
        <f t="shared" si="1"/>
        <v>2108.5528079621636</v>
      </c>
    </row>
    <row r="19" spans="1:17" s="13" customFormat="1" ht="12" customHeight="1" x14ac:dyDescent="0.2">
      <c r="A19" s="48" t="s">
        <v>36</v>
      </c>
      <c r="B19" s="211">
        <f>'[1]Podklady QZ'!B101</f>
        <v>405.9192910000001</v>
      </c>
      <c r="C19" s="115">
        <f>'[1]Podklady QZ'!C101</f>
        <v>407.01547200000005</v>
      </c>
      <c r="D19" s="209">
        <f>'[1]Podklady QZ'!D101</f>
        <v>443.74559300000004</v>
      </c>
      <c r="E19" s="348">
        <f>'[1]Podklady QZ'!E101</f>
        <v>252.45102799999998</v>
      </c>
      <c r="F19" s="115">
        <f>'[1]Podklady QZ'!F101</f>
        <v>275.66464300000001</v>
      </c>
      <c r="G19" s="198">
        <f>'[1]Podklady QZ'!G101</f>
        <v>258.542913</v>
      </c>
      <c r="H19" s="211">
        <f>'[1]Podklady QZ'!H101</f>
        <v>285.11970499999995</v>
      </c>
      <c r="I19" s="115">
        <f>'[1]Podklady QZ'!I101</f>
        <v>313.44922800000006</v>
      </c>
      <c r="J19" s="209">
        <f>'[1]Podklady QZ'!J101</f>
        <v>231.86789599999997</v>
      </c>
      <c r="K19" s="307">
        <f>'[1]Podklady QZ'!K101</f>
        <v>0</v>
      </c>
      <c r="L19" s="306">
        <f>'[1]Podklady QZ'!L101</f>
        <v>0</v>
      </c>
      <c r="M19" s="308">
        <f>'[1]Podklady QZ'!M101</f>
        <v>0</v>
      </c>
      <c r="N19" s="41">
        <f t="shared" si="1"/>
        <v>2873.7757689999999</v>
      </c>
    </row>
    <row r="20" spans="1:17" s="13" customFormat="1" ht="12" customHeight="1" x14ac:dyDescent="0.2">
      <c r="A20" s="48" t="s">
        <v>3</v>
      </c>
      <c r="B20" s="211">
        <f>'[1]Podklady QZ'!B102</f>
        <v>0</v>
      </c>
      <c r="C20" s="115">
        <f>'[1]Podklady QZ'!C102</f>
        <v>0</v>
      </c>
      <c r="D20" s="209">
        <f>'[1]Podklady QZ'!D102</f>
        <v>0</v>
      </c>
      <c r="E20" s="348">
        <f>'[1]Podklady QZ'!E102</f>
        <v>0</v>
      </c>
      <c r="F20" s="115">
        <f>'[1]Podklady QZ'!F102</f>
        <v>0</v>
      </c>
      <c r="G20" s="198">
        <f>'[1]Podklady QZ'!G102</f>
        <v>0</v>
      </c>
      <c r="H20" s="211">
        <f>'[1]Podklady QZ'!H102</f>
        <v>0</v>
      </c>
      <c r="I20" s="115">
        <f>'[1]Podklady QZ'!I102</f>
        <v>0</v>
      </c>
      <c r="J20" s="209">
        <f>'[1]Podklady QZ'!J102</f>
        <v>0</v>
      </c>
      <c r="K20" s="307">
        <f>'[1]Podklady QZ'!K102</f>
        <v>0</v>
      </c>
      <c r="L20" s="306">
        <f>'[1]Podklady QZ'!L102</f>
        <v>0</v>
      </c>
      <c r="M20" s="308">
        <f>'[1]Podklady QZ'!M102</f>
        <v>0</v>
      </c>
      <c r="N20" s="41">
        <f t="shared" si="1"/>
        <v>0</v>
      </c>
    </row>
    <row r="21" spans="1:17" s="13" customFormat="1" ht="12" customHeight="1" x14ac:dyDescent="0.2">
      <c r="A21" s="48" t="s">
        <v>35</v>
      </c>
      <c r="B21" s="211">
        <f>'[1]Podklady QZ'!B103</f>
        <v>11.713988000000001</v>
      </c>
      <c r="C21" s="115">
        <f>'[1]Podklady QZ'!C103</f>
        <v>15.469733</v>
      </c>
      <c r="D21" s="209">
        <f>'[1]Podklady QZ'!D103</f>
        <v>14.14701</v>
      </c>
      <c r="E21" s="348">
        <f>'[1]Podklady QZ'!E103</f>
        <v>3.2987340000000001</v>
      </c>
      <c r="F21" s="115">
        <f>'[1]Podklady QZ'!F103</f>
        <v>1.9472609999999997</v>
      </c>
      <c r="G21" s="198">
        <f>'[1]Podklady QZ'!G103</f>
        <v>3.8854510000000002</v>
      </c>
      <c r="H21" s="211">
        <f>'[1]Podklady QZ'!H103</f>
        <v>8.6988590000000006</v>
      </c>
      <c r="I21" s="115">
        <f>'[1]Podklady QZ'!I103</f>
        <v>5.2748680000000006</v>
      </c>
      <c r="J21" s="209">
        <f>'[1]Podklady QZ'!J103</f>
        <v>5.4814880000000006</v>
      </c>
      <c r="K21" s="307">
        <f>'[1]Podklady QZ'!K103</f>
        <v>0</v>
      </c>
      <c r="L21" s="306">
        <f>'[1]Podklady QZ'!L103</f>
        <v>0</v>
      </c>
      <c r="M21" s="308">
        <f>'[1]Podklady QZ'!M103</f>
        <v>0</v>
      </c>
      <c r="N21" s="41">
        <f>SUM(B21:M21)</f>
        <v>69.917392000000007</v>
      </c>
    </row>
    <row r="22" spans="1:17" s="13" customFormat="1" ht="12" customHeight="1" thickBot="1" x14ac:dyDescent="0.25">
      <c r="A22" s="38" t="s">
        <v>34</v>
      </c>
      <c r="B22" s="212">
        <f>'[1]Podklady QZ'!B104</f>
        <v>3088.0454647618835</v>
      </c>
      <c r="C22" s="116">
        <f>'[1]Podklady QZ'!C104</f>
        <v>3351.6662020063168</v>
      </c>
      <c r="D22" s="213">
        <f>'[1]Podklady QZ'!D104</f>
        <v>3177.7410747927856</v>
      </c>
      <c r="E22" s="116">
        <f>'[1]Podklady QZ'!E104</f>
        <v>1357.4697058785071</v>
      </c>
      <c r="F22" s="116">
        <f>'[1]Podklady QZ'!F104</f>
        <v>948.14191956463071</v>
      </c>
      <c r="G22" s="116">
        <f>'[1]Podklady QZ'!G104</f>
        <v>809.93816984004457</v>
      </c>
      <c r="H22" s="212">
        <f>'[1]Podklady QZ'!H104</f>
        <v>819.35083901510234</v>
      </c>
      <c r="I22" s="116">
        <f>'[1]Podklady QZ'!I104</f>
        <v>744.27444424169312</v>
      </c>
      <c r="J22" s="213">
        <f>'[1]Podklady QZ'!J104</f>
        <v>821.70756028682877</v>
      </c>
      <c r="K22" s="301">
        <f>'[1]Podklady QZ'!K104</f>
        <v>0</v>
      </c>
      <c r="L22" s="300">
        <f>'[1]Podklady QZ'!L104</f>
        <v>0</v>
      </c>
      <c r="M22" s="302">
        <f>'[1]Podklady QZ'!M104</f>
        <v>0</v>
      </c>
      <c r="N22" s="42">
        <f>SUM(B22:M22)</f>
        <v>15118.335380387793</v>
      </c>
    </row>
    <row r="23" spans="1:17" s="5" customFormat="1" ht="11.25" x14ac:dyDescent="0.2">
      <c r="A23" s="54"/>
      <c r="N23" s="4" t="s">
        <v>87</v>
      </c>
    </row>
    <row r="24" spans="1:17" s="13" customFormat="1" x14ac:dyDescent="0.2">
      <c r="A24" s="117"/>
      <c r="B24" s="118"/>
      <c r="C24" s="118"/>
      <c r="D24" s="118"/>
      <c r="E24" s="118"/>
      <c r="F24" s="118"/>
      <c r="G24" s="118"/>
      <c r="H24" s="118"/>
      <c r="I24" s="118"/>
      <c r="J24" s="118"/>
      <c r="K24" s="118"/>
      <c r="L24" s="118"/>
      <c r="M24" s="118"/>
      <c r="N24" s="117"/>
    </row>
    <row r="25" spans="1:17" s="13" customFormat="1" x14ac:dyDescent="0.2">
      <c r="A25" s="238" t="s">
        <v>44</v>
      </c>
      <c r="B25" s="53">
        <f>SUM(INDEX(B7:M7,,MONTH('[1]Podklady QZ'!$O$1)):INDEX(B7:M7,,MONTH('[1]Podklady QZ'!$Q$1)))</f>
        <v>752.45820900000012</v>
      </c>
      <c r="C25" s="118"/>
      <c r="D25" s="118"/>
      <c r="E25" s="118"/>
      <c r="F25" s="118"/>
      <c r="G25" s="118"/>
      <c r="H25" s="118"/>
      <c r="I25" s="118"/>
      <c r="J25" s="118"/>
      <c r="K25" s="118"/>
      <c r="L25" s="118"/>
      <c r="M25" s="118"/>
      <c r="N25" s="118"/>
    </row>
    <row r="26" spans="1:17" s="13" customFormat="1" x14ac:dyDescent="0.2">
      <c r="A26" s="238" t="s">
        <v>43</v>
      </c>
      <c r="B26" s="53">
        <f>SUM(INDEX(B8:M8,,MONTH('[1]Podklady QZ'!$O$1)):INDEX(B8:M8,,MONTH('[1]Podklady QZ'!$Q$1)))</f>
        <v>79.922386999999986</v>
      </c>
      <c r="C26" s="118"/>
      <c r="D26" s="118"/>
      <c r="E26" s="118"/>
      <c r="F26" s="118"/>
      <c r="G26" s="118"/>
      <c r="H26" s="118"/>
      <c r="I26" s="118"/>
      <c r="J26" s="118"/>
      <c r="K26" s="118"/>
      <c r="L26" s="118"/>
      <c r="M26" s="118"/>
      <c r="N26" s="118"/>
      <c r="O26" s="119"/>
    </row>
    <row r="27" spans="1:17" s="13" customFormat="1" x14ac:dyDescent="0.2">
      <c r="A27" s="238" t="s">
        <v>42</v>
      </c>
      <c r="B27" s="53">
        <f>SUM(INDEX(B9:M9,,MONTH('[1]Podklady QZ'!$O$1)):INDEX(B9:M9,,MONTH('[1]Podklady QZ'!$Q$1)))</f>
        <v>766.26120100000003</v>
      </c>
      <c r="C27" s="118"/>
      <c r="D27" s="118"/>
      <c r="E27" s="118"/>
      <c r="F27" s="118"/>
      <c r="G27" s="118"/>
      <c r="H27" s="118"/>
      <c r="I27" s="118"/>
      <c r="J27" s="118"/>
      <c r="K27" s="118"/>
      <c r="L27" s="118"/>
      <c r="M27" s="118"/>
      <c r="N27" s="118"/>
      <c r="O27" s="119"/>
    </row>
    <row r="28" spans="1:17" s="13" customFormat="1" x14ac:dyDescent="0.2">
      <c r="A28" s="238" t="s">
        <v>70</v>
      </c>
      <c r="B28" s="53">
        <f>SUM(INDEX(B10:M10,,MONTH('[1]Podklady QZ'!$O$1)):INDEX(B10:M10,,MONTH('[1]Podklady QZ'!$Q$1)))</f>
        <v>3.8922780000000001</v>
      </c>
      <c r="C28" s="118"/>
      <c r="D28" s="118"/>
      <c r="E28" s="118"/>
      <c r="F28" s="118"/>
      <c r="G28" s="118"/>
      <c r="H28" s="118"/>
      <c r="I28" s="118"/>
      <c r="J28" s="118"/>
      <c r="K28" s="118"/>
      <c r="L28" s="118"/>
      <c r="M28" s="118"/>
      <c r="N28" s="118"/>
      <c r="Q28" s="14"/>
    </row>
    <row r="29" spans="1:17" s="13" customFormat="1" x14ac:dyDescent="0.2">
      <c r="A29" s="238" t="s">
        <v>71</v>
      </c>
      <c r="B29" s="53">
        <f>SUM(INDEX(B11:M11,,MONTH('[1]Podklady QZ'!$O$1)):INDEX(B11:M11,,MONTH('[1]Podklady QZ'!$Q$1)))</f>
        <v>1.5100600000000002</v>
      </c>
      <c r="C29" s="118"/>
      <c r="D29" s="118"/>
      <c r="E29" s="118"/>
      <c r="F29" s="118"/>
      <c r="G29" s="118"/>
      <c r="H29" s="118"/>
      <c r="I29" s="118"/>
      <c r="J29" s="118"/>
      <c r="K29" s="118"/>
      <c r="L29" s="118"/>
      <c r="M29" s="118"/>
      <c r="N29" s="118"/>
    </row>
    <row r="30" spans="1:17" s="13" customFormat="1" x14ac:dyDescent="0.2">
      <c r="A30" s="238" t="s">
        <v>72</v>
      </c>
      <c r="B30" s="53">
        <f>SUM(INDEX(B12:M12,,MONTH('[1]Podklady QZ'!$O$1)):INDEX(B12:M12,,MONTH('[1]Podklady QZ'!$Q$1)))</f>
        <v>0.18770999999999999</v>
      </c>
      <c r="C30" s="118"/>
      <c r="D30" s="118"/>
      <c r="E30" s="118"/>
      <c r="F30" s="118"/>
      <c r="G30" s="118"/>
      <c r="H30" s="118"/>
      <c r="I30" s="118"/>
      <c r="J30" s="118"/>
      <c r="K30" s="118"/>
      <c r="L30" s="118"/>
      <c r="M30" s="118"/>
      <c r="N30" s="118"/>
    </row>
    <row r="31" spans="1:17" s="13" customFormat="1" x14ac:dyDescent="0.2">
      <c r="A31" s="238" t="s">
        <v>41</v>
      </c>
      <c r="B31" s="53">
        <f>SUM(INDEX(B13:M13,,MONTH('[1]Podklady QZ'!$O$1)):INDEX(B13:M13,,MONTH('[1]Podklady QZ'!$Q$1)))</f>
        <v>3922.6748589999997</v>
      </c>
      <c r="C31" s="118"/>
      <c r="D31" s="118"/>
      <c r="E31" s="118"/>
      <c r="F31" s="118"/>
      <c r="G31" s="118"/>
      <c r="H31" s="118"/>
      <c r="I31" s="118"/>
      <c r="J31" s="118"/>
      <c r="K31" s="118"/>
      <c r="L31" s="118"/>
      <c r="M31" s="118"/>
      <c r="N31" s="118"/>
    </row>
    <row r="32" spans="1:17" s="13" customFormat="1" x14ac:dyDescent="0.2">
      <c r="A32" s="238" t="s">
        <v>84</v>
      </c>
      <c r="B32" s="53">
        <f>SUM(INDEX(B14:M14,,MONTH('[1]Podklady QZ'!$O$1)):INDEX(B14:M14,,MONTH('[1]Podklady QZ'!$Q$1)))</f>
        <v>20.907679999999999</v>
      </c>
      <c r="C32" s="118"/>
      <c r="D32" s="118"/>
      <c r="E32" s="118"/>
      <c r="F32" s="118"/>
      <c r="G32" s="118"/>
      <c r="H32" s="118"/>
      <c r="I32" s="118"/>
      <c r="J32" s="118"/>
      <c r="K32" s="118"/>
      <c r="L32" s="118"/>
      <c r="M32" s="118"/>
      <c r="N32" s="118"/>
    </row>
    <row r="33" spans="1:14" s="13" customFormat="1" x14ac:dyDescent="0.2">
      <c r="A33" s="238" t="s">
        <v>40</v>
      </c>
      <c r="B33" s="53">
        <f>SUM(INDEX(B15:M15,,MONTH('[1]Podklady QZ'!$O$1)):INDEX(B15:M15,,MONTH('[1]Podklady QZ'!$Q$1)))</f>
        <v>4.2290000000000001E-3</v>
      </c>
      <c r="C33" s="118"/>
      <c r="D33" s="118"/>
      <c r="E33" s="118"/>
      <c r="F33" s="118"/>
      <c r="G33" s="118"/>
      <c r="H33" s="118"/>
      <c r="I33" s="118"/>
      <c r="J33" s="118"/>
      <c r="K33" s="118"/>
      <c r="L33" s="118"/>
      <c r="M33" s="118"/>
      <c r="N33" s="118"/>
    </row>
    <row r="34" spans="1:14" s="13" customFormat="1" x14ac:dyDescent="0.2">
      <c r="A34" s="238" t="s">
        <v>39</v>
      </c>
      <c r="B34" s="53">
        <f>SUM(INDEX(B16:M16,,MONTH('[1]Podklady QZ'!$O$1)):INDEX(B16:M16,,MONTH('[1]Podklady QZ'!$Q$1)))</f>
        <v>156.88341400000002</v>
      </c>
      <c r="C34" s="118"/>
      <c r="D34" s="118"/>
      <c r="E34" s="118"/>
      <c r="F34" s="118"/>
      <c r="G34" s="118"/>
      <c r="H34" s="118"/>
      <c r="I34" s="118"/>
      <c r="J34" s="118"/>
      <c r="K34" s="118"/>
      <c r="L34" s="118"/>
      <c r="M34" s="118"/>
      <c r="N34" s="118"/>
    </row>
    <row r="35" spans="1:14" s="13" customFormat="1" x14ac:dyDescent="0.2">
      <c r="A35" s="238" t="s">
        <v>38</v>
      </c>
      <c r="B35" s="53">
        <f>SUM(INDEX(B17:M17,,MONTH('[1]Podklady QZ'!$O$1)):INDEX(B17:M17,,MONTH('[1]Podklady QZ'!$Q$1)))</f>
        <v>14.651835</v>
      </c>
      <c r="C35" s="118"/>
      <c r="D35" s="118"/>
      <c r="E35" s="118"/>
      <c r="F35" s="118"/>
      <c r="G35" s="118"/>
      <c r="H35" s="118"/>
      <c r="I35" s="118"/>
      <c r="J35" s="118"/>
      <c r="K35" s="118"/>
      <c r="L35" s="118"/>
      <c r="M35" s="118"/>
      <c r="N35" s="118"/>
    </row>
    <row r="36" spans="1:14" s="13" customFormat="1" x14ac:dyDescent="0.2">
      <c r="A36" s="238" t="s">
        <v>37</v>
      </c>
      <c r="B36" s="53">
        <f>SUM(INDEX(B18:M18,,MONTH('[1]Podklady QZ'!$O$1)):INDEX(B18:M18,,MONTH('[1]Podklady QZ'!$Q$1)))</f>
        <v>604.84228199999995</v>
      </c>
      <c r="C36" s="118"/>
      <c r="D36" s="118"/>
      <c r="E36" s="118"/>
      <c r="F36" s="118"/>
      <c r="G36" s="118"/>
      <c r="H36" s="118"/>
      <c r="I36" s="118"/>
      <c r="J36" s="118"/>
      <c r="K36" s="118"/>
      <c r="L36" s="118"/>
      <c r="M36" s="118"/>
      <c r="N36" s="118"/>
    </row>
    <row r="37" spans="1:14" s="13" customFormat="1" x14ac:dyDescent="0.2">
      <c r="A37" s="238" t="s">
        <v>36</v>
      </c>
      <c r="B37" s="53">
        <f>SUM(INDEX(B19:M19,,MONTH('[1]Podklady QZ'!$O$1)):INDEX(B19:M19,,MONTH('[1]Podklady QZ'!$Q$1)))</f>
        <v>830.43682899999999</v>
      </c>
      <c r="C37" s="118"/>
      <c r="D37" s="118"/>
      <c r="E37" s="118"/>
      <c r="F37" s="118"/>
      <c r="G37" s="118"/>
      <c r="H37" s="118"/>
      <c r="I37" s="118"/>
      <c r="J37" s="118"/>
      <c r="K37" s="118"/>
      <c r="L37" s="118"/>
      <c r="M37" s="118"/>
      <c r="N37" s="118"/>
    </row>
    <row r="38" spans="1:14" s="13" customFormat="1" x14ac:dyDescent="0.2">
      <c r="A38" s="238" t="s">
        <v>3</v>
      </c>
      <c r="B38" s="53">
        <f>SUM(INDEX(B20:M20,,MONTH('[1]Podklady QZ'!$O$1)):INDEX(B20:M20,,MONTH('[1]Podklady QZ'!$Q$1)))</f>
        <v>0</v>
      </c>
      <c r="C38" s="118"/>
      <c r="D38" s="118"/>
      <c r="E38" s="118"/>
      <c r="F38" s="118"/>
      <c r="G38" s="118"/>
      <c r="H38" s="118"/>
      <c r="I38" s="118"/>
      <c r="J38" s="118"/>
      <c r="K38" s="118"/>
      <c r="L38" s="118"/>
      <c r="M38" s="118"/>
      <c r="N38" s="118"/>
    </row>
    <row r="39" spans="1:14" s="13" customFormat="1" x14ac:dyDescent="0.2">
      <c r="A39" s="238" t="s">
        <v>35</v>
      </c>
      <c r="B39" s="53">
        <f>SUM(INDEX(B21:M21,,MONTH('[1]Podklady QZ'!$O$1)):INDEX(B21:M21,,MONTH('[1]Podklady QZ'!$Q$1)))</f>
        <v>19.455215000000003</v>
      </c>
      <c r="C39" s="118"/>
      <c r="D39" s="118"/>
      <c r="E39" s="118"/>
      <c r="F39" s="118"/>
      <c r="G39" s="118"/>
      <c r="H39" s="118"/>
      <c r="I39" s="118"/>
      <c r="J39" s="118"/>
      <c r="K39" s="118"/>
      <c r="L39" s="118"/>
      <c r="M39" s="118"/>
      <c r="N39" s="118"/>
    </row>
    <row r="40" spans="1:14" s="13" customFormat="1" x14ac:dyDescent="0.2">
      <c r="A40" s="238" t="s">
        <v>34</v>
      </c>
      <c r="B40" s="53">
        <f>SUM(INDEX(B22:M22,,MONTH('[1]Podklady QZ'!$O$1)):INDEX(B22:M22,,MONTH('[1]Podklady QZ'!$Q$1)))</f>
        <v>2385.3328435436242</v>
      </c>
      <c r="C40" s="118"/>
      <c r="D40" s="118"/>
      <c r="E40" s="118"/>
      <c r="F40" s="118"/>
      <c r="G40" s="118"/>
      <c r="H40" s="118"/>
      <c r="I40" s="118"/>
      <c r="J40" s="118"/>
      <c r="K40" s="118"/>
      <c r="L40" s="118"/>
      <c r="M40" s="118"/>
      <c r="N40" s="118"/>
    </row>
    <row r="41" spans="1:14" s="13" customFormat="1" x14ac:dyDescent="0.2">
      <c r="A41" s="117"/>
      <c r="B41" s="118"/>
      <c r="C41" s="118"/>
      <c r="D41" s="118"/>
      <c r="E41" s="118"/>
      <c r="F41" s="118"/>
      <c r="G41" s="118"/>
      <c r="H41" s="118"/>
      <c r="I41" s="118"/>
      <c r="J41" s="118"/>
      <c r="K41" s="118"/>
      <c r="L41" s="118"/>
      <c r="M41" s="118"/>
      <c r="N41" s="118"/>
    </row>
    <row r="42" spans="1:14" s="13" customFormat="1" x14ac:dyDescent="0.2">
      <c r="A42" s="117"/>
      <c r="B42" s="118"/>
      <c r="C42" s="118"/>
      <c r="D42" s="118"/>
      <c r="E42" s="118"/>
      <c r="F42" s="118"/>
      <c r="G42" s="118"/>
      <c r="H42" s="118"/>
      <c r="I42" s="118"/>
      <c r="J42" s="118"/>
      <c r="K42" s="118"/>
      <c r="L42" s="118"/>
      <c r="M42" s="118"/>
      <c r="N42" s="118"/>
    </row>
    <row r="43" spans="1:14" s="13" customFormat="1" x14ac:dyDescent="0.2">
      <c r="A43" s="117"/>
      <c r="B43" s="118"/>
      <c r="C43" s="118"/>
      <c r="D43" s="118"/>
      <c r="E43" s="118"/>
      <c r="F43" s="118"/>
      <c r="G43" s="118"/>
      <c r="H43" s="118"/>
      <c r="I43" s="118"/>
      <c r="J43" s="118"/>
      <c r="K43" s="118"/>
      <c r="L43" s="118"/>
      <c r="M43" s="118"/>
      <c r="N43" s="118"/>
    </row>
    <row r="44" spans="1:14" s="13" customFormat="1" x14ac:dyDescent="0.2">
      <c r="A44" s="3"/>
      <c r="B44" s="3"/>
      <c r="C44" s="3"/>
      <c r="D44" s="3"/>
      <c r="E44" s="3"/>
      <c r="F44" s="3"/>
      <c r="G44" s="3"/>
      <c r="H44" s="3"/>
      <c r="I44" s="3"/>
      <c r="J44" s="3"/>
      <c r="K44" s="3"/>
      <c r="L44" s="3"/>
      <c r="M44" s="3"/>
      <c r="N44" s="3"/>
    </row>
    <row r="46" spans="1:14" x14ac:dyDescent="0.2">
      <c r="B46" s="120"/>
    </row>
    <row r="47" spans="1:14" x14ac:dyDescent="0.2">
      <c r="B47" s="120"/>
    </row>
    <row r="48" spans="1:14" x14ac:dyDescent="0.2">
      <c r="B48" s="120"/>
    </row>
  </sheetData>
  <mergeCells count="12">
    <mergeCell ref="N5:N6"/>
    <mergeCell ref="K5:M5"/>
    <mergeCell ref="H5:J5"/>
    <mergeCell ref="A3:A4"/>
    <mergeCell ref="N3:N4"/>
    <mergeCell ref="A5:A6"/>
    <mergeCell ref="B5:D5"/>
    <mergeCell ref="E5:G5"/>
    <mergeCell ref="B3:D3"/>
    <mergeCell ref="E3:G3"/>
    <mergeCell ref="H3:J3"/>
    <mergeCell ref="K3:M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F9DB2B4-D86F-46BE-AC1A-7E55D5927670}"/>
</file>

<file path=customXml/itemProps2.xml><?xml version="1.0" encoding="utf-8"?>
<ds:datastoreItem xmlns:ds="http://schemas.openxmlformats.org/officeDocument/2006/customXml" ds:itemID="{9FEBE13B-C1A4-4D3B-A631-DB6E9D4E04EE}"/>
</file>

<file path=customXml/itemProps3.xml><?xml version="1.0" encoding="utf-8"?>
<ds:datastoreItem xmlns:ds="http://schemas.openxmlformats.org/officeDocument/2006/customXml" ds:itemID="{75A245CF-8BFE-41B1-BA1B-2B78E77AA2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45</vt:i4>
      </vt:variant>
      <vt:variant>
        <vt:lpstr>Pojmenované oblasti</vt:lpstr>
      </vt:variant>
      <vt:variant>
        <vt:i4>3</vt:i4>
      </vt:variant>
    </vt:vector>
  </HeadingPairs>
  <TitlesOfParts>
    <vt:vector size="48" baseType="lpstr">
      <vt:lpstr>Titulní</vt:lpstr>
      <vt:lpstr>Obsah</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'2'!Oblast_tisku</vt:lpstr>
      <vt:lpstr>Obsah!Oblast_tisku</vt:lpstr>
      <vt:lpstr>Titulní!Oblast_tisku</vt:lpstr>
    </vt:vector>
  </TitlesOfParts>
  <Company>Energetický regulační úřad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jan.sefranek@eru.cz</dc:creator>
  <cp:lastModifiedBy>Rosecký Daniel Ing.</cp:lastModifiedBy>
  <cp:lastPrinted>2019-03-12T08:39:39Z</cp:lastPrinted>
  <dcterms:created xsi:type="dcterms:W3CDTF">2006-03-02T11:20:40Z</dcterms:created>
  <dcterms:modified xsi:type="dcterms:W3CDTF">2019-03-12T08:40:36Z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