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drawings/drawing24.xml" ContentType="application/vnd.openxmlformats-officedocument.drawing+xml"/>
  <Override PartName="/xl/charts/chart102.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drawings/drawing23.xml" ContentType="application/vnd.openxmlformats-officedocument.drawing+xml"/>
  <Override PartName="/xl/charts/chart108.xml" ContentType="application/vnd.openxmlformats-officedocument.drawingml.chart+xml"/>
  <Override PartName="/xl/charts/chart10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drawings/drawing26.xml" ContentType="application/vnd.openxmlformats-officedocument.drawing+xml"/>
  <Override PartName="/xl/charts/chart123.xml" ContentType="application/vnd.openxmlformats-officedocument.drawingml.chart+xml"/>
  <Override PartName="/xl/drawings/drawing27.xml" ContentType="application/vnd.openxmlformats-officedocument.drawing+xml"/>
  <Override PartName="/xl/charts/chart124.xml" ContentType="application/vnd.openxmlformats-officedocument.drawingml.chart+xml"/>
  <Override PartName="/xl/charts/chart119.xml" ContentType="application/vnd.openxmlformats-officedocument.drawingml.chart+xml"/>
  <Override PartName="/xl/charts/chart118.xml" ContentType="application/vnd.openxmlformats-officedocument.drawingml.chart+xml"/>
  <Override PartName="/xl/charts/chart117.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drawings/drawing25.xml" ContentType="application/vnd.openxmlformats-officedocument.drawing+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96.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drawings/drawing20.xml" ContentType="application/vnd.openxmlformats-officedocument.drawing+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worksheets/sheet1.xml" ContentType="application/vnd.openxmlformats-officedocument.spreadsheetml.worksheet+xml"/>
  <Override PartName="/xl/charts/chart84.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drawings/drawing22.xml" ContentType="application/vnd.openxmlformats-officedocument.drawing+xml"/>
  <Override PartName="/xl/charts/chart90.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drawings/drawing21.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37.xml" ContentType="application/vnd.openxmlformats-officedocument.drawingml.chart+xml"/>
  <Override PartName="/xl/drawings/drawing30.xml" ContentType="application/vnd.openxmlformats-officedocument.drawing+xml"/>
  <Override PartName="/xl/charts/chart138.xml" ContentType="application/vnd.openxmlformats-officedocument.drawingml.chart+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worksheets/sheet3.xml" ContentType="application/vnd.openxmlformats-officedocument.spreadsheetml.worksheet+xml"/>
  <Override PartName="/xl/charts/chart136.xml" ContentType="application/vnd.openxmlformats-officedocument.drawingml.chart+xml"/>
  <Override PartName="/xl/charts/chart135.xml" ContentType="application/vnd.openxmlformats-officedocument.drawingml.chart+xml"/>
  <Override PartName="/xl/drawings/drawing29.xml" ContentType="application/vnd.openxmlformats-officedocument.drawing+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drawings/drawing28.xml" ContentType="application/vnd.openxmlformats-officedocument.drawing+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worksheets/sheet2.xml" ContentType="application/vnd.openxmlformats-officedocument.spreadsheetml.worksheet+xml"/>
  <Override PartName="/xl/drawings/drawing19.xml" ContentType="application/vnd.openxmlformats-officedocument.drawing+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1.xml" ContentType="application/vnd.openxmlformats-officedocument.drawingml.chart+xml"/>
  <Override PartName="/xl/charts/chart10.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9.xml" ContentType="application/vnd.openxmlformats-officedocument.drawingml.chart+xml"/>
  <Override PartName="/xl/drawings/drawing11.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0.xml" ContentType="application/vnd.openxmlformats-officedocument.drawing+xml"/>
  <Override PartName="/xl/charts/chart27.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drawings/drawing3.xml" ContentType="application/vnd.openxmlformats-officedocument.drawing+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charts/chart32.xml" ContentType="application/vnd.openxmlformats-officedocument.drawingml.chart+xml"/>
  <Override PartName="/xl/charts/chart28.xml" ContentType="application/vnd.openxmlformats-officedocument.drawingml.chart+xml"/>
  <Override PartName="/xl/charts/chart34.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drawings/drawing15.xml" ContentType="application/vnd.openxmlformats-officedocument.drawing+xml"/>
  <Override PartName="/xl/charts/chart53.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33.xml" ContentType="application/vnd.openxmlformats-officedocument.drawingml.chart+xml"/>
  <Override PartName="/xl/charts/chart52.xml" ContentType="application/vnd.openxmlformats-officedocument.drawingml.chart+xml"/>
  <Override PartName="/xl/drawings/drawing16.xml" ContentType="application/vnd.openxmlformats-officedocument.drawing+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drawings/drawing18.xml" ContentType="application/vnd.openxmlformats-officedocument.drawing+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drawings/drawing17.xml" ContentType="application/vnd.openxmlformats-officedocument.drawing+xml"/>
  <Override PartName="/xl/drawings/drawing14.xml" ContentType="application/vnd.openxmlformats-officedocument.drawing+xml"/>
  <Override PartName="/xl/charts/chart51.xml" ContentType="application/vnd.openxmlformats-officedocument.drawingml.chart+xml"/>
  <Override PartName="/xl/drawings/drawing13.xml" ContentType="application/vnd.openxmlformats-officedocument.drawing+xml"/>
  <Override PartName="/xl/charts/chart42.xml" ContentType="application/vnd.openxmlformats-officedocument.drawingml.chart+xml"/>
  <Override PartName="/xl/charts/chart41.xml" ContentType="application/vnd.openxmlformats-officedocument.drawingml.chart+xml"/>
  <Override PartName="/xl/charts/chart37.xml" ContentType="application/vnd.openxmlformats-officedocument.drawingml.chart+xml"/>
  <Override PartName="/xl/charts/chart40.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charts/chart43.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4.xml" ContentType="application/vnd.openxmlformats-officedocument.drawingml.chart+xml"/>
  <Override PartName="/xl/charts/chart47.xml" ContentType="application/vnd.openxmlformats-officedocument.drawingml.chart+xml"/>
  <Override PartName="/xl/charts/chart35.xml" ContentType="application/vnd.openxmlformats-officedocument.drawingml.chart+xml"/>
  <Override PartName="/xl/charts/chart46.xml" ContentType="application/vnd.openxmlformats-officedocument.drawingml.chart+xml"/>
  <Override PartName="/xl/charts/chart36.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4175" windowHeight="12960"/>
  </bookViews>
  <sheets>
    <sheet name="Titulní" sheetId="49" r:id="rId1"/>
    <sheet name="Obsah" sheetId="27" r:id="rId2"/>
    <sheet name="1" sheetId="51" r:id="rId3"/>
    <sheet name="2" sheetId="105" r:id="rId4"/>
    <sheet name="3.1" sheetId="7" r:id="rId5"/>
    <sheet name="3.2" sheetId="53" r:id="rId6"/>
    <sheet name="4" sheetId="97" r:id="rId7"/>
    <sheet name="5" sheetId="110" r:id="rId8"/>
    <sheet name="6" sheetId="46" r:id="rId9"/>
    <sheet name="8" sheetId="10" r:id="rId10"/>
    <sheet name="10" sheetId="59" r:id="rId11"/>
    <sheet name="11" sheetId="77" r:id="rId12"/>
    <sheet name="12" sheetId="47" r:id="rId13"/>
    <sheet name="13" sheetId="57" r:id="rId14"/>
    <sheet name="14.1" sheetId="122" r:id="rId15"/>
    <sheet name="14.2" sheetId="111" r:id="rId16"/>
    <sheet name="14.3" sheetId="118" r:id="rId17"/>
    <sheet name="14.4" sheetId="112" r:id="rId18"/>
    <sheet name="14.5" sheetId="117" r:id="rId19"/>
    <sheet name="14.6" sheetId="119" r:id="rId20"/>
    <sheet name="14.7" sheetId="113" r:id="rId21"/>
    <sheet name="14.8" sheetId="120" r:id="rId22"/>
    <sheet name="14.9" sheetId="114" r:id="rId23"/>
    <sheet name="14.10" sheetId="121" r:id="rId24"/>
    <sheet name="14.11" sheetId="115" r:id="rId25"/>
    <sheet name="14.12" sheetId="116" r:id="rId26"/>
    <sheet name="14.13" sheetId="123" r:id="rId27"/>
    <sheet name="14.14" sheetId="124" r:id="rId28"/>
    <sheet name="15" sheetId="22" r:id="rId29"/>
    <sheet name="16" sheetId="32" r:id="rId30"/>
    <sheet name="17" sheetId="33" r:id="rId31"/>
    <sheet name="18" sheetId="94" r:id="rId32"/>
    <sheet name="18.1" sheetId="107" r:id="rId33"/>
    <sheet name="18.2" sheetId="108" r:id="rId34"/>
    <sheet name="18.3" sheetId="109" r:id="rId35"/>
    <sheet name="19" sheetId="55" r:id="rId36"/>
    <sheet name="List1" sheetId="125" r:id="rId37"/>
  </sheets>
  <externalReferences>
    <externalReference r:id="rId38"/>
  </externalReferences>
  <definedNames>
    <definedName name="Datum_OTE">"28. 5. 2018"</definedName>
    <definedName name="id_zdroje">[1]Sheet1!$D$5:$D$14823</definedName>
    <definedName name="instal">[1]Sheet1!$P$5:$P$14823</definedName>
    <definedName name="mesic_do">[1]Sheet1!$AD$5:$AD$14823</definedName>
    <definedName name="_xlnm.Print_Area" localSheetId="2">'1'!$A$1:$J$54</definedName>
    <definedName name="_xlnm.Print_Area" localSheetId="11">'11'!$A$1:$M$46</definedName>
    <definedName name="_xlnm.Print_Area" localSheetId="31">'18'!$A$1:$N$44</definedName>
    <definedName name="_xlnm.Print_Area" localSheetId="32">'18.1'!$A$1:$Q$35</definedName>
    <definedName name="_xlnm.Print_Area" localSheetId="33">'18.2'!$A$1:$Y$80</definedName>
    <definedName name="_xlnm.Print_Area" localSheetId="34">'18.3'!$A$1:$Y$80</definedName>
    <definedName name="_xlnm.Print_Area" localSheetId="35">'19'!$A$1:$AG$92</definedName>
    <definedName name="_xlnm.Print_Area" localSheetId="3">'2'!$A$1:$I$44</definedName>
    <definedName name="_xlnm.Print_Area" localSheetId="5">'3.2'!$A$1:$N$46</definedName>
    <definedName name="_xlnm.Print_Area" localSheetId="8">'6'!$A$1:$P$45</definedName>
    <definedName name="_xlnm.Print_Area" localSheetId="9">'8'!$A$1:$P$42</definedName>
    <definedName name="_xlnm.Print_Area" localSheetId="1">Obsah!$A$1:$K$45</definedName>
    <definedName name="_xlnm.Print_Area" localSheetId="0">Titulní!$A$1:$J$51</definedName>
  </definedNames>
  <calcPr calcId="145621"/>
</workbook>
</file>

<file path=xl/calcChain.xml><?xml version="1.0" encoding="utf-8"?>
<calcChain xmlns="http://schemas.openxmlformats.org/spreadsheetml/2006/main">
  <c r="N35" i="46" l="1"/>
  <c r="N14" i="46"/>
  <c r="P12" i="110" l="1"/>
  <c r="B46" i="53" l="1"/>
  <c r="B45" i="53"/>
  <c r="B42" i="53"/>
  <c r="B37" i="53"/>
  <c r="B47" i="53"/>
  <c r="C46" i="53"/>
  <c r="C45" i="53"/>
  <c r="C37" i="53"/>
  <c r="C38" i="53"/>
  <c r="C47" i="53"/>
  <c r="D46" i="53"/>
  <c r="D45" i="53"/>
  <c r="D37" i="53"/>
  <c r="D38" i="53"/>
  <c r="D47" i="53"/>
  <c r="E46" i="53"/>
  <c r="E45" i="53"/>
  <c r="E43" i="53"/>
  <c r="E37" i="53"/>
  <c r="F46" i="53"/>
  <c r="F45" i="53"/>
  <c r="F42" i="53"/>
  <c r="F37" i="53"/>
  <c r="F38" i="53"/>
  <c r="F47" i="53"/>
  <c r="G46" i="53"/>
  <c r="G45" i="53"/>
  <c r="G44" i="53"/>
  <c r="G37" i="53"/>
  <c r="G38" i="53"/>
  <c r="G47" i="53"/>
  <c r="H46" i="53"/>
  <c r="H45" i="53"/>
  <c r="H43" i="53"/>
  <c r="H37" i="53"/>
  <c r="H38" i="53"/>
  <c r="H47" i="53"/>
  <c r="I46" i="53"/>
  <c r="I45" i="53"/>
  <c r="I42" i="53"/>
  <c r="I37" i="53"/>
  <c r="I38" i="53"/>
  <c r="I47" i="53"/>
  <c r="J46" i="53"/>
  <c r="J45" i="53"/>
  <c r="J38" i="53"/>
  <c r="J47" i="53"/>
  <c r="K46" i="53"/>
  <c r="K41" i="53"/>
  <c r="K45" i="53"/>
  <c r="K43" i="53"/>
  <c r="K44" i="53"/>
  <c r="K37" i="53"/>
  <c r="K38" i="53"/>
  <c r="K47" i="53"/>
  <c r="L46" i="53"/>
  <c r="L45" i="53"/>
  <c r="L42" i="53"/>
  <c r="L43" i="53"/>
  <c r="L37" i="53"/>
  <c r="L47" i="53"/>
  <c r="M46" i="53"/>
  <c r="M45" i="53"/>
  <c r="M42" i="53"/>
  <c r="M37" i="53"/>
  <c r="M38" i="53"/>
  <c r="M47" i="53"/>
  <c r="L4" i="108"/>
  <c r="L5" i="108"/>
  <c r="L6" i="108"/>
  <c r="L7" i="108"/>
  <c r="L8" i="108"/>
  <c r="L9" i="108"/>
  <c r="L10" i="108"/>
  <c r="L11" i="108"/>
  <c r="L12" i="108"/>
  <c r="L13" i="108"/>
  <c r="L14" i="108"/>
  <c r="L15" i="108"/>
  <c r="L16" i="108"/>
  <c r="L17" i="108"/>
  <c r="L18" i="108"/>
  <c r="L19" i="108"/>
  <c r="L20" i="108"/>
  <c r="L21" i="108"/>
  <c r="L22" i="108"/>
  <c r="L23" i="108"/>
  <c r="L24" i="108"/>
  <c r="L25" i="108"/>
  <c r="L26" i="108"/>
  <c r="L27" i="108"/>
  <c r="J38" i="124"/>
  <c r="H38" i="124"/>
  <c r="J37" i="124"/>
  <c r="H37" i="124"/>
  <c r="J36" i="124"/>
  <c r="H36" i="124"/>
  <c r="J35" i="124"/>
  <c r="H35" i="124"/>
  <c r="J34" i="124"/>
  <c r="H34" i="124"/>
  <c r="J33" i="124"/>
  <c r="H33" i="124"/>
  <c r="J32" i="124"/>
  <c r="H32" i="124"/>
  <c r="J31" i="124"/>
  <c r="H31" i="124"/>
  <c r="L26" i="124"/>
  <c r="J26" i="124"/>
  <c r="L25" i="124"/>
  <c r="J25" i="124"/>
  <c r="L24" i="124"/>
  <c r="J24" i="124"/>
  <c r="L23" i="124"/>
  <c r="J23" i="124"/>
  <c r="L22" i="124"/>
  <c r="J22" i="124"/>
  <c r="H22" i="124"/>
  <c r="L21" i="124"/>
  <c r="J21" i="124"/>
  <c r="H21" i="124"/>
  <c r="L20" i="124"/>
  <c r="J20" i="124"/>
  <c r="H20" i="124"/>
  <c r="L19" i="124"/>
  <c r="J19" i="124"/>
  <c r="H19" i="124"/>
  <c r="J38" i="117"/>
  <c r="H38" i="117"/>
  <c r="J37" i="117"/>
  <c r="H37" i="117"/>
  <c r="J36" i="117"/>
  <c r="H36" i="117"/>
  <c r="J35" i="117"/>
  <c r="H35" i="117"/>
  <c r="J34" i="117"/>
  <c r="H34" i="117"/>
  <c r="J33" i="117"/>
  <c r="H33" i="117"/>
  <c r="J32" i="117"/>
  <c r="H32" i="117"/>
  <c r="J31" i="117"/>
  <c r="H31" i="117"/>
  <c r="L26" i="117"/>
  <c r="J26" i="117"/>
  <c r="L25" i="117"/>
  <c r="J25" i="117"/>
  <c r="L24" i="117"/>
  <c r="J24" i="117"/>
  <c r="L23" i="117"/>
  <c r="J23" i="117"/>
  <c r="L22" i="117"/>
  <c r="J22" i="117"/>
  <c r="H22" i="117"/>
  <c r="L21" i="117"/>
  <c r="J21" i="117"/>
  <c r="H21" i="117"/>
  <c r="L20" i="117"/>
  <c r="J20" i="117"/>
  <c r="H20" i="117"/>
  <c r="L19" i="117"/>
  <c r="J19" i="117"/>
  <c r="H19" i="117"/>
  <c r="J38" i="123"/>
  <c r="H38" i="123"/>
  <c r="J37" i="123"/>
  <c r="H37" i="123"/>
  <c r="J36" i="123"/>
  <c r="H36" i="123"/>
  <c r="J35" i="123"/>
  <c r="H35" i="123"/>
  <c r="J34" i="123"/>
  <c r="H34" i="123"/>
  <c r="J33" i="123"/>
  <c r="H33" i="123"/>
  <c r="J32" i="123"/>
  <c r="H32" i="123"/>
  <c r="J31" i="123"/>
  <c r="H31" i="123"/>
  <c r="L26" i="123"/>
  <c r="J26" i="123"/>
  <c r="L25" i="123"/>
  <c r="J25" i="123"/>
  <c r="L24" i="123"/>
  <c r="J24" i="123"/>
  <c r="L23" i="123"/>
  <c r="J23" i="123"/>
  <c r="L22" i="123"/>
  <c r="J22" i="123"/>
  <c r="H22" i="123"/>
  <c r="L21" i="123"/>
  <c r="J21" i="123"/>
  <c r="H21" i="123"/>
  <c r="L20" i="123"/>
  <c r="J20" i="123"/>
  <c r="H20" i="123"/>
  <c r="L19" i="123"/>
  <c r="J19" i="123"/>
  <c r="H19" i="123"/>
  <c r="J38" i="116"/>
  <c r="H38" i="116"/>
  <c r="J37" i="116"/>
  <c r="H37" i="116"/>
  <c r="J36" i="116"/>
  <c r="H36" i="116"/>
  <c r="J35" i="116"/>
  <c r="H35" i="116"/>
  <c r="J34" i="116"/>
  <c r="H34" i="116"/>
  <c r="J33" i="116"/>
  <c r="H33" i="116"/>
  <c r="J32" i="116"/>
  <c r="H32" i="116"/>
  <c r="J31" i="116"/>
  <c r="H31" i="116"/>
  <c r="L26" i="116"/>
  <c r="J26" i="116"/>
  <c r="L25" i="116"/>
  <c r="J25" i="116"/>
  <c r="L24" i="116"/>
  <c r="J24" i="116"/>
  <c r="L23" i="116"/>
  <c r="J23" i="116"/>
  <c r="L22" i="116"/>
  <c r="J22" i="116"/>
  <c r="H22" i="116"/>
  <c r="L21" i="116"/>
  <c r="J21" i="116"/>
  <c r="H21" i="116"/>
  <c r="L20" i="116"/>
  <c r="J20" i="116"/>
  <c r="H20" i="116"/>
  <c r="L19" i="116"/>
  <c r="J19" i="116"/>
  <c r="H19" i="116"/>
  <c r="J38" i="122"/>
  <c r="H38" i="122"/>
  <c r="J37" i="122"/>
  <c r="H37" i="122"/>
  <c r="J36" i="122"/>
  <c r="H36" i="122"/>
  <c r="J35" i="122"/>
  <c r="H35" i="122"/>
  <c r="J34" i="122"/>
  <c r="H34" i="122"/>
  <c r="J33" i="122"/>
  <c r="H33" i="122"/>
  <c r="J32" i="122"/>
  <c r="H32" i="122"/>
  <c r="J31" i="122"/>
  <c r="H31" i="122"/>
  <c r="L26" i="122"/>
  <c r="J26" i="122"/>
  <c r="L25" i="122"/>
  <c r="J25" i="122"/>
  <c r="L24" i="122"/>
  <c r="J24" i="122"/>
  <c r="L23" i="122"/>
  <c r="J23" i="122"/>
  <c r="L22" i="122"/>
  <c r="J22" i="122"/>
  <c r="H22" i="122"/>
  <c r="L21" i="122"/>
  <c r="J21" i="122"/>
  <c r="H21" i="122"/>
  <c r="L20" i="122"/>
  <c r="J20" i="122"/>
  <c r="H20" i="122"/>
  <c r="L19" i="122"/>
  <c r="J19" i="122"/>
  <c r="H19" i="122"/>
  <c r="J38" i="115"/>
  <c r="H38" i="115"/>
  <c r="J37" i="115"/>
  <c r="H37" i="115"/>
  <c r="J36" i="115"/>
  <c r="H36" i="115"/>
  <c r="J35" i="115"/>
  <c r="H35" i="115"/>
  <c r="J34" i="115"/>
  <c r="H34" i="115"/>
  <c r="J33" i="115"/>
  <c r="H33" i="115"/>
  <c r="J32" i="115"/>
  <c r="H32" i="115"/>
  <c r="J31" i="115"/>
  <c r="H31" i="115"/>
  <c r="L26" i="115"/>
  <c r="J26" i="115"/>
  <c r="L25" i="115"/>
  <c r="J25" i="115"/>
  <c r="L24" i="115"/>
  <c r="J24" i="115"/>
  <c r="L23" i="115"/>
  <c r="J23" i="115"/>
  <c r="L22" i="115"/>
  <c r="J22" i="115"/>
  <c r="H22" i="115"/>
  <c r="L21" i="115"/>
  <c r="J21" i="115"/>
  <c r="H21" i="115"/>
  <c r="L20" i="115"/>
  <c r="J20" i="115"/>
  <c r="H20" i="115"/>
  <c r="L19" i="115"/>
  <c r="J19" i="115"/>
  <c r="H19" i="115"/>
  <c r="J38" i="121"/>
  <c r="H38" i="121"/>
  <c r="J37" i="121"/>
  <c r="H37" i="121"/>
  <c r="J36" i="121"/>
  <c r="H36" i="121"/>
  <c r="J35" i="121"/>
  <c r="H35" i="121"/>
  <c r="J34" i="121"/>
  <c r="H34" i="121"/>
  <c r="J33" i="121"/>
  <c r="H33" i="121"/>
  <c r="J32" i="121"/>
  <c r="H32" i="121"/>
  <c r="J31" i="121"/>
  <c r="H31" i="121"/>
  <c r="L26" i="121"/>
  <c r="J26" i="121"/>
  <c r="L25" i="121"/>
  <c r="J25" i="121"/>
  <c r="L24" i="121"/>
  <c r="J24" i="121"/>
  <c r="L23" i="121"/>
  <c r="J23" i="121"/>
  <c r="L22" i="121"/>
  <c r="J22" i="121"/>
  <c r="H22" i="121"/>
  <c r="L21" i="121"/>
  <c r="J21" i="121"/>
  <c r="H21" i="121"/>
  <c r="L20" i="121"/>
  <c r="J20" i="121"/>
  <c r="H20" i="121"/>
  <c r="L19" i="121"/>
  <c r="J19" i="121"/>
  <c r="H19" i="121"/>
  <c r="J38" i="114"/>
  <c r="H38" i="114"/>
  <c r="J37" i="114"/>
  <c r="H37" i="114"/>
  <c r="J36" i="114"/>
  <c r="H36" i="114"/>
  <c r="J35" i="114"/>
  <c r="H35" i="114"/>
  <c r="J34" i="114"/>
  <c r="H34" i="114"/>
  <c r="J33" i="114"/>
  <c r="H33" i="114"/>
  <c r="J32" i="114"/>
  <c r="H32" i="114"/>
  <c r="J31" i="114"/>
  <c r="H31" i="114"/>
  <c r="L26" i="114"/>
  <c r="J26" i="114"/>
  <c r="L25" i="114"/>
  <c r="J25" i="114"/>
  <c r="L24" i="114"/>
  <c r="J24" i="114"/>
  <c r="L23" i="114"/>
  <c r="J23" i="114"/>
  <c r="L22" i="114"/>
  <c r="J22" i="114"/>
  <c r="H22" i="114"/>
  <c r="L21" i="114"/>
  <c r="J21" i="114"/>
  <c r="H21" i="114"/>
  <c r="L20" i="114"/>
  <c r="J20" i="114"/>
  <c r="H20" i="114"/>
  <c r="L19" i="114"/>
  <c r="J19" i="114"/>
  <c r="H19" i="114"/>
  <c r="J38" i="120"/>
  <c r="H38" i="120"/>
  <c r="J37" i="120"/>
  <c r="H37" i="120"/>
  <c r="J36" i="120"/>
  <c r="H36" i="120"/>
  <c r="J35" i="120"/>
  <c r="H35" i="120"/>
  <c r="J34" i="120"/>
  <c r="H34" i="120"/>
  <c r="J33" i="120"/>
  <c r="H33" i="120"/>
  <c r="J32" i="120"/>
  <c r="H32" i="120"/>
  <c r="J31" i="120"/>
  <c r="H31" i="120"/>
  <c r="L26" i="120"/>
  <c r="J26" i="120"/>
  <c r="L25" i="120"/>
  <c r="J25" i="120"/>
  <c r="L24" i="120"/>
  <c r="J24" i="120"/>
  <c r="L23" i="120"/>
  <c r="J23" i="120"/>
  <c r="L22" i="120"/>
  <c r="J22" i="120"/>
  <c r="H22" i="120"/>
  <c r="L21" i="120"/>
  <c r="J21" i="120"/>
  <c r="H21" i="120"/>
  <c r="L20" i="120"/>
  <c r="J20" i="120"/>
  <c r="H20" i="120"/>
  <c r="L19" i="120"/>
  <c r="J19" i="120"/>
  <c r="H19" i="120"/>
  <c r="J38" i="113"/>
  <c r="H38" i="113"/>
  <c r="J37" i="113"/>
  <c r="H37" i="113"/>
  <c r="J36" i="113"/>
  <c r="H36" i="113"/>
  <c r="J35" i="113"/>
  <c r="H35" i="113"/>
  <c r="J34" i="113"/>
  <c r="H34" i="113"/>
  <c r="J33" i="113"/>
  <c r="H33" i="113"/>
  <c r="J32" i="113"/>
  <c r="H32" i="113"/>
  <c r="J31" i="113"/>
  <c r="H31" i="113"/>
  <c r="L26" i="113"/>
  <c r="J26" i="113"/>
  <c r="L25" i="113"/>
  <c r="J25" i="113"/>
  <c r="L24" i="113"/>
  <c r="J24" i="113"/>
  <c r="L23" i="113"/>
  <c r="J23" i="113"/>
  <c r="L22" i="113"/>
  <c r="J22" i="113"/>
  <c r="H22" i="113"/>
  <c r="L21" i="113"/>
  <c r="J21" i="113"/>
  <c r="H21" i="113"/>
  <c r="L20" i="113"/>
  <c r="J20" i="113"/>
  <c r="H20" i="113"/>
  <c r="L19" i="113"/>
  <c r="J19" i="113"/>
  <c r="H19" i="113"/>
  <c r="J38" i="119"/>
  <c r="H38" i="119"/>
  <c r="J37" i="119"/>
  <c r="H37" i="119"/>
  <c r="J36" i="119"/>
  <c r="H36" i="119"/>
  <c r="J35" i="119"/>
  <c r="H35" i="119"/>
  <c r="J34" i="119"/>
  <c r="H34" i="119"/>
  <c r="J33" i="119"/>
  <c r="H33" i="119"/>
  <c r="J32" i="119"/>
  <c r="H32" i="119"/>
  <c r="J31" i="119"/>
  <c r="H31" i="119"/>
  <c r="L26" i="119"/>
  <c r="J26" i="119"/>
  <c r="L25" i="119"/>
  <c r="J25" i="119"/>
  <c r="L24" i="119"/>
  <c r="J24" i="119"/>
  <c r="L23" i="119"/>
  <c r="J23" i="119"/>
  <c r="L22" i="119"/>
  <c r="J22" i="119"/>
  <c r="H22" i="119"/>
  <c r="L21" i="119"/>
  <c r="J21" i="119"/>
  <c r="H21" i="119"/>
  <c r="L20" i="119"/>
  <c r="J20" i="119"/>
  <c r="H20" i="119"/>
  <c r="L19" i="119"/>
  <c r="J19" i="119"/>
  <c r="H19" i="119"/>
  <c r="J38" i="112"/>
  <c r="H38" i="112"/>
  <c r="J37" i="112"/>
  <c r="H37" i="112"/>
  <c r="J36" i="112"/>
  <c r="H36" i="112"/>
  <c r="J35" i="112"/>
  <c r="H35" i="112"/>
  <c r="J34" i="112"/>
  <c r="H34" i="112"/>
  <c r="J33" i="112"/>
  <c r="H33" i="112"/>
  <c r="J32" i="112"/>
  <c r="H32" i="112"/>
  <c r="J31" i="112"/>
  <c r="H31" i="112"/>
  <c r="L26" i="112"/>
  <c r="J26" i="112"/>
  <c r="L25" i="112"/>
  <c r="J25" i="112"/>
  <c r="L24" i="112"/>
  <c r="J24" i="112"/>
  <c r="L23" i="112"/>
  <c r="J23" i="112"/>
  <c r="L22" i="112"/>
  <c r="J22" i="112"/>
  <c r="H22" i="112"/>
  <c r="L21" i="112"/>
  <c r="J21" i="112"/>
  <c r="H21" i="112"/>
  <c r="L20" i="112"/>
  <c r="J20" i="112"/>
  <c r="H20" i="112"/>
  <c r="L19" i="112"/>
  <c r="J19" i="112"/>
  <c r="H19" i="112"/>
  <c r="J38" i="118"/>
  <c r="H38" i="118"/>
  <c r="J37" i="118"/>
  <c r="H37" i="118"/>
  <c r="J36" i="118"/>
  <c r="H36" i="118"/>
  <c r="J35" i="118"/>
  <c r="H35" i="118"/>
  <c r="J34" i="118"/>
  <c r="H34" i="118"/>
  <c r="J33" i="118"/>
  <c r="H33" i="118"/>
  <c r="J32" i="118"/>
  <c r="H32" i="118"/>
  <c r="J31" i="118"/>
  <c r="H31" i="118"/>
  <c r="L26" i="118"/>
  <c r="J26" i="118"/>
  <c r="L25" i="118"/>
  <c r="J25" i="118"/>
  <c r="L24" i="118"/>
  <c r="J24" i="118"/>
  <c r="L23" i="118"/>
  <c r="J23" i="118"/>
  <c r="L22" i="118"/>
  <c r="J22" i="118"/>
  <c r="H22" i="118"/>
  <c r="L21" i="118"/>
  <c r="J21" i="118"/>
  <c r="H21" i="118"/>
  <c r="L20" i="118"/>
  <c r="J20" i="118"/>
  <c r="H20" i="118"/>
  <c r="L19" i="118"/>
  <c r="J19" i="118"/>
  <c r="H19" i="118"/>
  <c r="J38" i="111"/>
  <c r="J37" i="111"/>
  <c r="J36" i="111"/>
  <c r="J35" i="111"/>
  <c r="J34" i="111"/>
  <c r="J33" i="111"/>
  <c r="J32" i="111"/>
  <c r="J31" i="111"/>
  <c r="H38" i="111"/>
  <c r="H37" i="111"/>
  <c r="H36" i="111"/>
  <c r="H35" i="111"/>
  <c r="H34" i="111"/>
  <c r="H33" i="111"/>
  <c r="H32" i="111"/>
  <c r="H31" i="111"/>
  <c r="L26" i="111"/>
  <c r="L25" i="111"/>
  <c r="L24" i="111"/>
  <c r="L23" i="111"/>
  <c r="L22" i="111"/>
  <c r="L21" i="111"/>
  <c r="L20" i="111"/>
  <c r="L19" i="111"/>
  <c r="J26" i="111"/>
  <c r="J25" i="111"/>
  <c r="J24" i="111"/>
  <c r="J23" i="111"/>
  <c r="J22" i="111"/>
  <c r="J21" i="111"/>
  <c r="J20" i="111"/>
  <c r="J19" i="111"/>
  <c r="H22" i="111"/>
  <c r="H21" i="111"/>
  <c r="H20" i="111"/>
  <c r="H19" i="111"/>
  <c r="L39" i="7"/>
  <c r="F40" i="7"/>
  <c r="L56" i="109"/>
  <c r="M56" i="109"/>
  <c r="L57" i="109"/>
  <c r="M57" i="109"/>
  <c r="L59" i="109"/>
  <c r="M59" i="109"/>
  <c r="L60" i="109"/>
  <c r="M60" i="109"/>
  <c r="L61" i="109"/>
  <c r="M61" i="109"/>
  <c r="L62" i="109"/>
  <c r="M62" i="109"/>
  <c r="L63" i="109"/>
  <c r="M63" i="109"/>
  <c r="L64" i="109"/>
  <c r="M64" i="109"/>
  <c r="L65" i="109"/>
  <c r="M65" i="109"/>
  <c r="L66" i="109"/>
  <c r="M66" i="109"/>
  <c r="L67" i="109"/>
  <c r="M67" i="109"/>
  <c r="L68" i="109"/>
  <c r="M68" i="109"/>
  <c r="L69" i="109"/>
  <c r="M69" i="109"/>
  <c r="L70" i="109"/>
  <c r="M70" i="109"/>
  <c r="L71" i="109"/>
  <c r="M71" i="109"/>
  <c r="L72" i="109"/>
  <c r="M72" i="109"/>
  <c r="L73" i="109"/>
  <c r="M73" i="109"/>
  <c r="L74" i="109"/>
  <c r="M74" i="109"/>
  <c r="L75" i="109"/>
  <c r="M75" i="109"/>
  <c r="L76" i="109"/>
  <c r="M76" i="109"/>
  <c r="L77" i="109"/>
  <c r="M77" i="109"/>
  <c r="L78" i="109"/>
  <c r="M78" i="109"/>
  <c r="L79" i="109"/>
  <c r="M79" i="109"/>
  <c r="L56" i="108"/>
  <c r="M56" i="108"/>
  <c r="L57" i="108"/>
  <c r="M57" i="108"/>
  <c r="L58" i="108"/>
  <c r="M58" i="108"/>
  <c r="L59" i="108"/>
  <c r="M59" i="108"/>
  <c r="L60" i="108"/>
  <c r="M60" i="108"/>
  <c r="L61" i="108"/>
  <c r="M61" i="108"/>
  <c r="L62" i="108"/>
  <c r="M62" i="108"/>
  <c r="L63" i="108"/>
  <c r="M63" i="108"/>
  <c r="L64" i="108"/>
  <c r="M64" i="108"/>
  <c r="L65" i="108"/>
  <c r="M65" i="108"/>
  <c r="L66" i="108"/>
  <c r="M66" i="108"/>
  <c r="L67" i="108"/>
  <c r="M67" i="108"/>
  <c r="L68" i="108"/>
  <c r="M68" i="108"/>
  <c r="L69" i="108"/>
  <c r="M69" i="108"/>
  <c r="L70" i="108"/>
  <c r="M70" i="108"/>
  <c r="L71" i="108"/>
  <c r="M71" i="108"/>
  <c r="L72" i="108"/>
  <c r="M72" i="108"/>
  <c r="L73" i="108"/>
  <c r="M73" i="108"/>
  <c r="L74" i="108"/>
  <c r="M74" i="108"/>
  <c r="L75" i="108"/>
  <c r="M75" i="108"/>
  <c r="L76" i="108"/>
  <c r="M76" i="108"/>
  <c r="L77" i="108"/>
  <c r="M77" i="108"/>
  <c r="L78" i="108"/>
  <c r="M78" i="108"/>
  <c r="L79" i="108"/>
  <c r="M79" i="108"/>
  <c r="K24" i="33"/>
  <c r="G13" i="33"/>
  <c r="H13" i="33"/>
  <c r="F11" i="22"/>
  <c r="G16" i="22"/>
  <c r="I16" i="22"/>
  <c r="D21" i="22"/>
  <c r="M21" i="22"/>
  <c r="I21" i="22"/>
  <c r="K21" i="22"/>
  <c r="K26" i="22"/>
  <c r="B26" i="22"/>
  <c r="N8" i="22"/>
  <c r="F6" i="22"/>
  <c r="N39" i="53"/>
  <c r="M39" i="53"/>
  <c r="L39" i="53"/>
  <c r="K39" i="53"/>
  <c r="J39" i="53"/>
  <c r="I39" i="53"/>
  <c r="H39" i="53"/>
  <c r="G39" i="53"/>
  <c r="F39" i="53"/>
  <c r="E39" i="53"/>
  <c r="D39" i="53"/>
  <c r="C39" i="53"/>
  <c r="B39" i="53"/>
  <c r="F43" i="53"/>
  <c r="G43" i="53"/>
  <c r="I43" i="53"/>
  <c r="J43" i="53"/>
  <c r="M43" i="53"/>
  <c r="F44" i="53"/>
  <c r="H44" i="53"/>
  <c r="J44" i="53"/>
  <c r="L44" i="53"/>
  <c r="B43" i="53"/>
  <c r="B44" i="53"/>
  <c r="E42" i="53"/>
  <c r="J42" i="53"/>
  <c r="E41" i="53"/>
  <c r="F41" i="53"/>
  <c r="J41" i="53"/>
  <c r="C35" i="53"/>
  <c r="E35" i="53"/>
  <c r="F35" i="53"/>
  <c r="G35" i="53"/>
  <c r="H35" i="53"/>
  <c r="I35" i="53"/>
  <c r="K35" i="53"/>
  <c r="L35" i="53"/>
  <c r="M35" i="53"/>
  <c r="C32" i="53"/>
  <c r="C34" i="53"/>
  <c r="D33" i="53"/>
  <c r="E33" i="53"/>
  <c r="F33" i="53"/>
  <c r="G33" i="53"/>
  <c r="H33" i="53"/>
  <c r="I33" i="53"/>
  <c r="J33" i="53"/>
  <c r="K33" i="53"/>
  <c r="K34" i="53"/>
  <c r="L33" i="53"/>
  <c r="M33" i="53"/>
  <c r="D34" i="53"/>
  <c r="E34" i="53"/>
  <c r="F32" i="53"/>
  <c r="G34" i="53"/>
  <c r="H34" i="53"/>
  <c r="J34" i="53"/>
  <c r="J32" i="53"/>
  <c r="L34" i="53"/>
  <c r="M34" i="53"/>
  <c r="M32" i="53"/>
  <c r="B34" i="53"/>
  <c r="I32" i="53"/>
  <c r="H32" i="53"/>
  <c r="G32" i="53"/>
  <c r="E6" i="53"/>
  <c r="D32" i="53"/>
  <c r="B32" i="53"/>
  <c r="M53" i="109"/>
  <c r="L53" i="109"/>
  <c r="M27" i="109"/>
  <c r="L27" i="109"/>
  <c r="M52" i="109"/>
  <c r="L52" i="109"/>
  <c r="M26" i="109"/>
  <c r="L26" i="109"/>
  <c r="M51" i="109"/>
  <c r="L51" i="109"/>
  <c r="M25" i="109"/>
  <c r="L25" i="109"/>
  <c r="M50" i="109"/>
  <c r="L50" i="109"/>
  <c r="M24" i="109"/>
  <c r="L24" i="109"/>
  <c r="M49" i="109"/>
  <c r="L49" i="109"/>
  <c r="M23" i="109"/>
  <c r="L23" i="109"/>
  <c r="M48" i="109"/>
  <c r="L48" i="109"/>
  <c r="M22" i="109"/>
  <c r="L22" i="109"/>
  <c r="M47" i="109"/>
  <c r="L47" i="109"/>
  <c r="M21" i="109"/>
  <c r="L21" i="109"/>
  <c r="M46" i="109"/>
  <c r="L46" i="109"/>
  <c r="M20" i="109"/>
  <c r="L20" i="109"/>
  <c r="M45" i="109"/>
  <c r="L45" i="109"/>
  <c r="M19" i="109"/>
  <c r="L19" i="109"/>
  <c r="M44" i="109"/>
  <c r="L44" i="109"/>
  <c r="M18" i="109"/>
  <c r="L18" i="109"/>
  <c r="M43" i="109"/>
  <c r="L43" i="109"/>
  <c r="M17" i="109"/>
  <c r="L17" i="109"/>
  <c r="M42" i="109"/>
  <c r="L42" i="109"/>
  <c r="M16" i="109"/>
  <c r="L16" i="109"/>
  <c r="M41" i="109"/>
  <c r="L41" i="109"/>
  <c r="M15" i="109"/>
  <c r="L15" i="109"/>
  <c r="M40" i="109"/>
  <c r="L40" i="109"/>
  <c r="M14" i="109"/>
  <c r="L14" i="109"/>
  <c r="M39" i="109"/>
  <c r="L39" i="109"/>
  <c r="M13" i="109"/>
  <c r="L13" i="109"/>
  <c r="M38" i="109"/>
  <c r="L38" i="109"/>
  <c r="M12" i="109"/>
  <c r="L12" i="109"/>
  <c r="M37" i="109"/>
  <c r="L37" i="109"/>
  <c r="M11" i="109"/>
  <c r="L11" i="109"/>
  <c r="M36" i="109"/>
  <c r="L36" i="109"/>
  <c r="M10" i="109"/>
  <c r="L10" i="109"/>
  <c r="M35" i="109"/>
  <c r="L35" i="109"/>
  <c r="M9" i="109"/>
  <c r="L9" i="109"/>
  <c r="M34" i="109"/>
  <c r="L34" i="109"/>
  <c r="M8" i="109"/>
  <c r="L8" i="109"/>
  <c r="M33" i="109"/>
  <c r="L33" i="109"/>
  <c r="M7" i="109"/>
  <c r="L7" i="109"/>
  <c r="M32" i="109"/>
  <c r="L32" i="109"/>
  <c r="M6" i="109"/>
  <c r="L6" i="109"/>
  <c r="M31" i="109"/>
  <c r="L31" i="109"/>
  <c r="M5" i="109"/>
  <c r="L5" i="109"/>
  <c r="M30" i="109"/>
  <c r="L30" i="109"/>
  <c r="M4" i="109"/>
  <c r="L4" i="109"/>
  <c r="M53" i="108"/>
  <c r="L53" i="108"/>
  <c r="M27" i="108"/>
  <c r="M52" i="108"/>
  <c r="L52" i="108"/>
  <c r="M26" i="108"/>
  <c r="M51" i="108"/>
  <c r="L51" i="108"/>
  <c r="M25" i="108"/>
  <c r="M50" i="108"/>
  <c r="L50" i="108"/>
  <c r="M24" i="108"/>
  <c r="M49" i="108"/>
  <c r="L49" i="108"/>
  <c r="M23" i="108"/>
  <c r="M48" i="108"/>
  <c r="L48" i="108"/>
  <c r="M22" i="108"/>
  <c r="M47" i="108"/>
  <c r="L47" i="108"/>
  <c r="M21" i="108"/>
  <c r="M46" i="108"/>
  <c r="L46" i="108"/>
  <c r="M20" i="108"/>
  <c r="M45" i="108"/>
  <c r="L45" i="108"/>
  <c r="M19" i="108"/>
  <c r="M44" i="108"/>
  <c r="L44" i="108"/>
  <c r="M18" i="108"/>
  <c r="M43" i="108"/>
  <c r="L43" i="108"/>
  <c r="M17" i="108"/>
  <c r="M42" i="108"/>
  <c r="L42" i="108"/>
  <c r="M16" i="108"/>
  <c r="M41" i="108"/>
  <c r="L41" i="108"/>
  <c r="M15" i="108"/>
  <c r="M40" i="108"/>
  <c r="L40" i="108"/>
  <c r="M14" i="108"/>
  <c r="M39" i="108"/>
  <c r="L39" i="108"/>
  <c r="M13" i="108"/>
  <c r="M38" i="108"/>
  <c r="L38" i="108"/>
  <c r="M12" i="108"/>
  <c r="M37" i="108"/>
  <c r="L37" i="108"/>
  <c r="M11" i="108"/>
  <c r="M36" i="108"/>
  <c r="L36" i="108"/>
  <c r="M10" i="108"/>
  <c r="M35" i="108"/>
  <c r="L35" i="108"/>
  <c r="M9" i="108"/>
  <c r="M34" i="108"/>
  <c r="L34" i="108"/>
  <c r="M8" i="108"/>
  <c r="M33" i="108"/>
  <c r="L33" i="108"/>
  <c r="M7" i="108"/>
  <c r="M32" i="108"/>
  <c r="L32" i="108"/>
  <c r="M6" i="108"/>
  <c r="M31" i="108"/>
  <c r="L31" i="108"/>
  <c r="M5" i="108"/>
  <c r="M30" i="108"/>
  <c r="L30" i="108"/>
  <c r="M4" i="108"/>
  <c r="L40" i="7"/>
  <c r="M41" i="53"/>
  <c r="L41" i="53"/>
  <c r="I41" i="53"/>
  <c r="H41" i="53"/>
  <c r="G41" i="53"/>
  <c r="C41" i="53"/>
  <c r="M44" i="53"/>
  <c r="I44" i="53"/>
  <c r="E44" i="53"/>
  <c r="C44" i="53"/>
  <c r="D43" i="53"/>
  <c r="C43" i="53"/>
  <c r="K42" i="53"/>
  <c r="H42" i="53"/>
  <c r="C42" i="53"/>
  <c r="A1" i="27"/>
  <c r="M1" i="122" s="1"/>
  <c r="B33" i="53"/>
  <c r="N31" i="53"/>
  <c r="E38" i="7"/>
  <c r="K33" i="7"/>
  <c r="G26" i="22"/>
  <c r="C33" i="53"/>
  <c r="B6" i="22"/>
  <c r="I11" i="22"/>
  <c r="D26" i="22"/>
  <c r="G6" i="22"/>
  <c r="K16" i="22"/>
  <c r="G42" i="53"/>
  <c r="D42" i="53"/>
  <c r="D35" i="53"/>
  <c r="B41" i="53"/>
  <c r="F39" i="7"/>
  <c r="J1" i="57" l="1"/>
  <c r="N1" i="94"/>
  <c r="F11" i="32"/>
  <c r="D36" i="7"/>
  <c r="C37" i="7"/>
  <c r="M39" i="7"/>
  <c r="H39" i="7"/>
  <c r="D39" i="7"/>
  <c r="L34" i="7"/>
  <c r="G34" i="7"/>
  <c r="I34" i="7"/>
  <c r="K37" i="7"/>
  <c r="C40" i="7"/>
  <c r="J38" i="7"/>
  <c r="B40" i="7"/>
  <c r="J40" i="7"/>
  <c r="I39" i="7"/>
  <c r="E39" i="7"/>
  <c r="AC1" i="55"/>
  <c r="S1" i="97"/>
  <c r="M1" i="121"/>
  <c r="M1" i="59"/>
  <c r="M1" i="113"/>
  <c r="J1" i="47"/>
  <c r="M1" i="117"/>
  <c r="I1" i="105"/>
  <c r="N1" i="53"/>
  <c r="P1" i="110"/>
  <c r="N1" i="32"/>
  <c r="N1" i="22"/>
  <c r="M1" i="112"/>
  <c r="M1" i="116"/>
  <c r="M1" i="118"/>
  <c r="M1" i="123"/>
  <c r="AJ1" i="55"/>
  <c r="P1" i="46"/>
  <c r="N1" i="33"/>
  <c r="Q1" i="107"/>
  <c r="P1" i="10"/>
  <c r="AF1" i="55"/>
  <c r="M1" i="114"/>
  <c r="M1" i="120"/>
  <c r="M1" i="119"/>
  <c r="AG1" i="55"/>
  <c r="Y1" i="108"/>
  <c r="Y1" i="109"/>
  <c r="N1" i="7"/>
  <c r="M1" i="77"/>
  <c r="M1" i="111"/>
  <c r="M1" i="115"/>
  <c r="M1" i="124"/>
  <c r="K6" i="53"/>
  <c r="B6" i="32"/>
  <c r="L11" i="32"/>
  <c r="M6" i="32"/>
  <c r="M19" i="33"/>
  <c r="K8" i="33"/>
  <c r="J39" i="7"/>
  <c r="I8" i="33"/>
  <c r="B39" i="7"/>
  <c r="B11" i="32"/>
  <c r="E11" i="32"/>
  <c r="L19" i="33"/>
  <c r="H38" i="7"/>
  <c r="I36" i="7"/>
  <c r="F38" i="7"/>
  <c r="G6" i="32"/>
  <c r="G8" i="33"/>
  <c r="G7" i="33" s="1"/>
  <c r="G39" i="7"/>
  <c r="K40" i="7"/>
  <c r="N13" i="7"/>
  <c r="H6" i="32"/>
  <c r="I19" i="33"/>
  <c r="D19" i="33"/>
  <c r="E40" i="7"/>
  <c r="G31" i="32"/>
  <c r="K32" i="53"/>
  <c r="B8" i="33"/>
  <c r="D8" i="33"/>
  <c r="E8" i="33"/>
  <c r="K38" i="7"/>
  <c r="G35" i="7"/>
  <c r="H33" i="7"/>
  <c r="C38" i="7"/>
  <c r="B36" i="7"/>
  <c r="D38" i="7"/>
  <c r="J34" i="7"/>
  <c r="F37" i="7"/>
  <c r="D37" i="7"/>
  <c r="C6" i="77"/>
  <c r="J36" i="7"/>
  <c r="N8" i="32"/>
  <c r="N15" i="32"/>
  <c r="K19" i="33"/>
  <c r="K18" i="33" s="1"/>
  <c r="H40" i="7"/>
  <c r="D40" i="7"/>
  <c r="K39" i="7"/>
  <c r="C39" i="7"/>
  <c r="F8" i="33"/>
  <c r="D6" i="32"/>
  <c r="F35" i="7"/>
  <c r="B6" i="7"/>
  <c r="N17" i="32"/>
  <c r="B19" i="33"/>
  <c r="M40" i="7"/>
  <c r="N23" i="7"/>
  <c r="K11" i="32"/>
  <c r="G11" i="32"/>
  <c r="C11" i="32"/>
  <c r="E31" i="32"/>
  <c r="N21" i="33"/>
  <c r="H8" i="33"/>
  <c r="H7" i="33" s="1"/>
  <c r="I40" i="7"/>
  <c r="N24" i="7"/>
  <c r="N14" i="7"/>
  <c r="E35" i="7"/>
  <c r="I35" i="7"/>
  <c r="K6" i="32"/>
  <c r="I24" i="32"/>
  <c r="N12" i="33"/>
  <c r="M8" i="33"/>
  <c r="G36" i="7"/>
  <c r="N11" i="33"/>
  <c r="J8" i="33"/>
  <c r="L8" i="33"/>
  <c r="C8" i="33"/>
  <c r="C6" i="53"/>
  <c r="E32" i="53"/>
  <c r="N14" i="32"/>
  <c r="N16" i="32"/>
  <c r="H11" i="32"/>
  <c r="D11" i="32"/>
  <c r="I11" i="32"/>
  <c r="N13" i="32"/>
  <c r="M11" i="32"/>
  <c r="N12" i="32"/>
  <c r="N9" i="32"/>
  <c r="F6" i="32"/>
  <c r="L6" i="32"/>
  <c r="J6" i="32"/>
  <c r="I6" i="32"/>
  <c r="E6" i="32"/>
  <c r="N7" i="32"/>
  <c r="N10" i="33"/>
  <c r="G19" i="33"/>
  <c r="J19" i="33"/>
  <c r="N23" i="33"/>
  <c r="H19" i="33"/>
  <c r="E19" i="33"/>
  <c r="C19" i="33"/>
  <c r="G40" i="7"/>
  <c r="J12" i="53"/>
  <c r="J36" i="53" s="1"/>
  <c r="E12" i="53"/>
  <c r="E36" i="53" s="1"/>
  <c r="G12" i="53"/>
  <c r="G36" i="53" s="1"/>
  <c r="N34" i="32"/>
  <c r="K31" i="32"/>
  <c r="I31" i="32"/>
  <c r="L24" i="32"/>
  <c r="G6" i="53"/>
  <c r="K11" i="22"/>
  <c r="N22" i="22"/>
  <c r="L6" i="53"/>
  <c r="M6" i="22"/>
  <c r="E6" i="22"/>
  <c r="E5" i="22" s="1"/>
  <c r="N30" i="22"/>
  <c r="L26" i="22"/>
  <c r="N25" i="22"/>
  <c r="N24" i="22"/>
  <c r="N19" i="22"/>
  <c r="F16" i="22"/>
  <c r="D24" i="32"/>
  <c r="G24" i="32"/>
  <c r="B13" i="33"/>
  <c r="D13" i="33"/>
  <c r="I13" i="33"/>
  <c r="D11" i="22"/>
  <c r="I6" i="22"/>
  <c r="C12" i="53"/>
  <c r="C36" i="53" s="1"/>
  <c r="I6" i="77"/>
  <c r="D35" i="7"/>
  <c r="M34" i="7"/>
  <c r="J35" i="7"/>
  <c r="G37" i="7"/>
  <c r="I37" i="7"/>
  <c r="N10" i="7"/>
  <c r="I33" i="7"/>
  <c r="L36" i="7"/>
  <c r="H35" i="7"/>
  <c r="E34" i="7"/>
  <c r="N9" i="33"/>
  <c r="N20" i="33"/>
  <c r="F19" i="33"/>
  <c r="K36" i="7"/>
  <c r="J37" i="7"/>
  <c r="I38" i="7"/>
  <c r="M38" i="7"/>
  <c r="L32" i="53"/>
  <c r="N7" i="53"/>
  <c r="N32" i="53" s="1"/>
  <c r="C6" i="32"/>
  <c r="N13" i="53"/>
  <c r="N37" i="53" s="1"/>
  <c r="L35" i="7"/>
  <c r="F33" i="7"/>
  <c r="N40" i="32"/>
  <c r="N36" i="32"/>
  <c r="C24" i="32"/>
  <c r="K24" i="32"/>
  <c r="J24" i="32"/>
  <c r="N17" i="33"/>
  <c r="J24" i="33"/>
  <c r="D24" i="33"/>
  <c r="H24" i="33"/>
  <c r="G24" i="33"/>
  <c r="M24" i="33"/>
  <c r="L24" i="33"/>
  <c r="I24" i="33"/>
  <c r="F24" i="33"/>
  <c r="F18" i="33" s="1"/>
  <c r="M13" i="33"/>
  <c r="J13" i="33"/>
  <c r="N22" i="33"/>
  <c r="E38" i="53"/>
  <c r="J37" i="53"/>
  <c r="K6" i="7"/>
  <c r="J11" i="22"/>
  <c r="C26" i="7"/>
  <c r="C25" i="53" s="1"/>
  <c r="C28" i="53" s="1"/>
  <c r="C17" i="53" s="1"/>
  <c r="C40" i="53" s="1"/>
  <c r="J11" i="32"/>
  <c r="N42" i="32"/>
  <c r="N38" i="32"/>
  <c r="N37" i="32"/>
  <c r="N35" i="32"/>
  <c r="L31" i="32"/>
  <c r="N33" i="32"/>
  <c r="F31" i="32"/>
  <c r="N29" i="32"/>
  <c r="N15" i="33"/>
  <c r="F13" i="33"/>
  <c r="K13" i="33"/>
  <c r="N20" i="22"/>
  <c r="D16" i="22"/>
  <c r="M16" i="22"/>
  <c r="L16" i="22"/>
  <c r="N18" i="22"/>
  <c r="E16" i="22"/>
  <c r="N14" i="22"/>
  <c r="L11" i="22"/>
  <c r="H11" i="22"/>
  <c r="E11" i="22"/>
  <c r="M11" i="22"/>
  <c r="C11" i="22"/>
  <c r="N10" i="22"/>
  <c r="K6" i="22"/>
  <c r="L6" i="22"/>
  <c r="J6" i="22"/>
  <c r="H6" i="22"/>
  <c r="D6" i="22"/>
  <c r="I26" i="22"/>
  <c r="J26" i="22"/>
  <c r="F26" i="22"/>
  <c r="M26" i="22"/>
  <c r="E26" i="22"/>
  <c r="G21" i="22"/>
  <c r="J21" i="22"/>
  <c r="E21" i="22"/>
  <c r="K26" i="7"/>
  <c r="K25" i="53" s="1"/>
  <c r="K28" i="53" s="1"/>
  <c r="G18" i="77"/>
  <c r="H6" i="77"/>
  <c r="F34" i="53"/>
  <c r="F6" i="53"/>
  <c r="N9" i="53"/>
  <c r="N34" i="53" s="1"/>
  <c r="J6" i="53"/>
  <c r="J35" i="53"/>
  <c r="N43" i="32"/>
  <c r="C31" i="32"/>
  <c r="B31" i="32"/>
  <c r="N32" i="32"/>
  <c r="H31" i="32"/>
  <c r="J31" i="32"/>
  <c r="N27" i="32"/>
  <c r="F24" i="32"/>
  <c r="N26" i="32"/>
  <c r="N28" i="33"/>
  <c r="B24" i="33"/>
  <c r="C24" i="33"/>
  <c r="N27" i="33"/>
  <c r="E24" i="33"/>
  <c r="N25" i="33"/>
  <c r="C13" i="33"/>
  <c r="N16" i="33"/>
  <c r="L13" i="33"/>
  <c r="E13" i="33"/>
  <c r="N14" i="33"/>
  <c r="L12" i="53"/>
  <c r="L36" i="53" s="1"/>
  <c r="L38" i="53"/>
  <c r="E47" i="53"/>
  <c r="N26" i="53"/>
  <c r="N47" i="53" s="1"/>
  <c r="N21" i="53"/>
  <c r="N44" i="53" s="1"/>
  <c r="D44" i="53"/>
  <c r="D41" i="53"/>
  <c r="N18" i="53"/>
  <c r="N41" i="53" s="1"/>
  <c r="N14" i="53"/>
  <c r="N26" i="33"/>
  <c r="N19" i="53"/>
  <c r="N42" i="53" s="1"/>
  <c r="B38" i="53"/>
  <c r="H16" i="22"/>
  <c r="N7" i="22"/>
  <c r="N9" i="22"/>
  <c r="C6" i="22"/>
  <c r="B11" i="22"/>
  <c r="N15" i="22"/>
  <c r="N23" i="22"/>
  <c r="B21" i="22"/>
  <c r="N29" i="22"/>
  <c r="N28" i="22"/>
  <c r="H26" i="22"/>
  <c r="C26" i="22"/>
  <c r="N27" i="22"/>
  <c r="F21" i="22"/>
  <c r="L21" i="22"/>
  <c r="H21" i="22"/>
  <c r="B24" i="32"/>
  <c r="N28" i="32"/>
  <c r="I34" i="53"/>
  <c r="I6" i="53"/>
  <c r="B35" i="53"/>
  <c r="B6" i="53"/>
  <c r="N10" i="53"/>
  <c r="N35" i="53" s="1"/>
  <c r="B16" i="22"/>
  <c r="N17" i="22"/>
  <c r="G11" i="22"/>
  <c r="H6" i="53"/>
  <c r="N8" i="53"/>
  <c r="N33" i="53" s="1"/>
  <c r="N22" i="53"/>
  <c r="N45" i="53" s="1"/>
  <c r="N13" i="22"/>
  <c r="C16" i="22"/>
  <c r="J16" i="22"/>
  <c r="N41" i="32"/>
  <c r="N39" i="32"/>
  <c r="D31" i="32"/>
  <c r="M31" i="32"/>
  <c r="H24" i="32"/>
  <c r="M24" i="32"/>
  <c r="N25" i="32"/>
  <c r="N20" i="53"/>
  <c r="N43" i="53" s="1"/>
  <c r="E24" i="32"/>
  <c r="N12" i="22"/>
  <c r="I12" i="53"/>
  <c r="I36" i="53" s="1"/>
  <c r="F12" i="53"/>
  <c r="F36" i="53" s="1"/>
  <c r="M6" i="53"/>
  <c r="K12" i="53"/>
  <c r="K36" i="53" s="1"/>
  <c r="D6" i="53"/>
  <c r="C21" i="22"/>
  <c r="D6" i="77"/>
  <c r="B5" i="77" s="1"/>
  <c r="H34" i="7"/>
  <c r="N18" i="7"/>
  <c r="N29" i="7"/>
  <c r="H12" i="53"/>
  <c r="N30" i="7"/>
  <c r="N27" i="7"/>
  <c r="D26" i="7"/>
  <c r="D25" i="53" s="1"/>
  <c r="D28" i="53" s="1"/>
  <c r="B12" i="53"/>
  <c r="B33" i="7"/>
  <c r="G6" i="77"/>
  <c r="E5" i="77" s="1"/>
  <c r="M12" i="53"/>
  <c r="M36" i="53" s="1"/>
  <c r="M37" i="7"/>
  <c r="M33" i="7"/>
  <c r="L38" i="7"/>
  <c r="K35" i="7"/>
  <c r="H16" i="7"/>
  <c r="H24" i="53" s="1"/>
  <c r="H31" i="53" s="1"/>
  <c r="H36" i="7"/>
  <c r="E36" i="7"/>
  <c r="D12" i="53"/>
  <c r="D36" i="53" s="1"/>
  <c r="K6" i="77"/>
  <c r="I6" i="7"/>
  <c r="L37" i="7"/>
  <c r="K34" i="7"/>
  <c r="J33" i="7"/>
  <c r="C34" i="7"/>
  <c r="C18" i="77"/>
  <c r="F34" i="7"/>
  <c r="F6" i="7"/>
  <c r="G33" i="7"/>
  <c r="G6" i="7"/>
  <c r="L33" i="7"/>
  <c r="L6" i="7"/>
  <c r="H37" i="7"/>
  <c r="H6" i="7"/>
  <c r="B38" i="7"/>
  <c r="N22" i="7"/>
  <c r="N7" i="7"/>
  <c r="E6" i="77"/>
  <c r="E33" i="7"/>
  <c r="N17" i="7"/>
  <c r="C36" i="7"/>
  <c r="N20" i="7"/>
  <c r="N21" i="7"/>
  <c r="N8" i="7"/>
  <c r="J6" i="7"/>
  <c r="E6" i="7"/>
  <c r="N11" i="7"/>
  <c r="N12" i="7"/>
  <c r="C6" i="7"/>
  <c r="C33" i="7"/>
  <c r="D6" i="7"/>
  <c r="D33" i="7"/>
  <c r="M6" i="77"/>
  <c r="K5" i="77" s="1"/>
  <c r="M6" i="7"/>
  <c r="M35" i="7"/>
  <c r="D18" i="77"/>
  <c r="B18" i="77"/>
  <c r="L6" i="77"/>
  <c r="F36" i="7"/>
  <c r="F6" i="77"/>
  <c r="N19" i="7"/>
  <c r="N28" i="7"/>
  <c r="G38" i="7"/>
  <c r="B37" i="7"/>
  <c r="C35" i="7"/>
  <c r="J26" i="7"/>
  <c r="J25" i="53" s="1"/>
  <c r="J28" i="53" s="1"/>
  <c r="I26" i="7"/>
  <c r="I25" i="53" s="1"/>
  <c r="I28" i="53" s="1"/>
  <c r="H26" i="7"/>
  <c r="G26" i="7"/>
  <c r="G25" i="53" s="1"/>
  <c r="G28" i="53" s="1"/>
  <c r="D16" i="7"/>
  <c r="D24" i="53" s="1"/>
  <c r="D31" i="53" s="1"/>
  <c r="N23" i="53"/>
  <c r="N46" i="53" s="1"/>
  <c r="J6" i="77"/>
  <c r="H5" i="77" s="1"/>
  <c r="B35" i="7"/>
  <c r="N9" i="7"/>
  <c r="M36" i="7"/>
  <c r="E37" i="7"/>
  <c r="E18" i="77"/>
  <c r="B34" i="7"/>
  <c r="D34" i="7"/>
  <c r="L16" i="7"/>
  <c r="L24" i="53" s="1"/>
  <c r="L31" i="53" s="1"/>
  <c r="B6" i="77"/>
  <c r="M26" i="7"/>
  <c r="M25" i="53" s="1"/>
  <c r="M28" i="53" s="1"/>
  <c r="L26" i="7"/>
  <c r="L25" i="53" s="1"/>
  <c r="L28" i="53" s="1"/>
  <c r="F26" i="7"/>
  <c r="F25" i="53" s="1"/>
  <c r="F28" i="53" s="1"/>
  <c r="F49" i="53" s="1"/>
  <c r="E26" i="7"/>
  <c r="B26" i="7"/>
  <c r="B25" i="53" s="1"/>
  <c r="M16" i="7"/>
  <c r="M24" i="53" s="1"/>
  <c r="M31" i="53" s="1"/>
  <c r="I16" i="7"/>
  <c r="E16" i="7"/>
  <c r="K16" i="7"/>
  <c r="G16" i="7"/>
  <c r="G24" i="53" s="1"/>
  <c r="G31" i="53" s="1"/>
  <c r="C16" i="7"/>
  <c r="C24" i="53" s="1"/>
  <c r="C31" i="53" s="1"/>
  <c r="J16" i="7"/>
  <c r="J24" i="53" s="1"/>
  <c r="J31" i="53" s="1"/>
  <c r="F16" i="7"/>
  <c r="F24" i="53" s="1"/>
  <c r="F31" i="53" s="1"/>
  <c r="B16" i="7"/>
  <c r="K7" i="33" l="1"/>
  <c r="I18" i="33"/>
  <c r="B5" i="32"/>
  <c r="L7" i="33"/>
  <c r="I7" i="33"/>
  <c r="E18" i="33"/>
  <c r="L18" i="33"/>
  <c r="D7" i="33"/>
  <c r="E5" i="32"/>
  <c r="D18" i="33"/>
  <c r="M18" i="33"/>
  <c r="B10" i="32"/>
  <c r="J18" i="33"/>
  <c r="B7" i="33"/>
  <c r="N39" i="7"/>
  <c r="E7" i="33"/>
  <c r="H18" i="33"/>
  <c r="H6" i="33" s="1"/>
  <c r="E10" i="32"/>
  <c r="G18" i="33"/>
  <c r="G6" i="33" s="1"/>
  <c r="E5" i="53"/>
  <c r="E30" i="32"/>
  <c r="C7" i="33"/>
  <c r="J7" i="33"/>
  <c r="K5" i="32"/>
  <c r="F7" i="33"/>
  <c r="F6" i="33" s="1"/>
  <c r="N40" i="7"/>
  <c r="K10" i="32"/>
  <c r="M7" i="33"/>
  <c r="N10" i="32"/>
  <c r="N19" i="33"/>
  <c r="H5" i="32"/>
  <c r="H11" i="53"/>
  <c r="I32" i="7"/>
  <c r="N5" i="32"/>
  <c r="N8" i="33"/>
  <c r="C18" i="33"/>
  <c r="H10" i="32"/>
  <c r="N25" i="7"/>
  <c r="E23" i="32"/>
  <c r="H23" i="32"/>
  <c r="D32" i="7"/>
  <c r="K32" i="7"/>
  <c r="K5" i="53"/>
  <c r="H32" i="7"/>
  <c r="K30" i="32"/>
  <c r="B23" i="32"/>
  <c r="K23" i="32"/>
  <c r="K5" i="22"/>
  <c r="H5" i="22"/>
  <c r="E11" i="53"/>
  <c r="B32" i="7"/>
  <c r="K5" i="7"/>
  <c r="N35" i="7"/>
  <c r="N21" i="22"/>
  <c r="N11" i="22"/>
  <c r="N26" i="22"/>
  <c r="N34" i="7"/>
  <c r="E32" i="7"/>
  <c r="N38" i="7"/>
  <c r="J32" i="7"/>
  <c r="K6" i="33"/>
  <c r="K11" i="53"/>
  <c r="L27" i="53"/>
  <c r="L48" i="53" s="1"/>
  <c r="N5" i="53"/>
  <c r="H5" i="53"/>
  <c r="N5" i="22"/>
  <c r="D27" i="53"/>
  <c r="D48" i="53" s="1"/>
  <c r="H36" i="53"/>
  <c r="B11" i="53"/>
  <c r="L32" i="7"/>
  <c r="B5" i="53"/>
  <c r="B36" i="53"/>
  <c r="N16" i="22"/>
  <c r="B5" i="22"/>
  <c r="H30" i="32"/>
  <c r="N24" i="32"/>
  <c r="N23" i="32"/>
  <c r="B18" i="33"/>
  <c r="N24" i="33"/>
  <c r="N30" i="32"/>
  <c r="F17" i="53"/>
  <c r="F40" i="53" s="1"/>
  <c r="N13" i="33"/>
  <c r="N38" i="53"/>
  <c r="N11" i="53"/>
  <c r="N36" i="53" s="1"/>
  <c r="B30" i="32"/>
  <c r="N36" i="7"/>
  <c r="M27" i="53"/>
  <c r="M48" i="53" s="1"/>
  <c r="C49" i="53"/>
  <c r="M32" i="7"/>
  <c r="F32" i="7"/>
  <c r="H5" i="7"/>
  <c r="J17" i="53"/>
  <c r="J40" i="53" s="1"/>
  <c r="J49" i="53"/>
  <c r="G32" i="7"/>
  <c r="N33" i="7"/>
  <c r="C32" i="7"/>
  <c r="N15" i="7"/>
  <c r="F27" i="53"/>
  <c r="F48" i="53" s="1"/>
  <c r="B25" i="7"/>
  <c r="E25" i="53"/>
  <c r="E28" i="53" s="1"/>
  <c r="E17" i="53" s="1"/>
  <c r="E25" i="7"/>
  <c r="H25" i="53"/>
  <c r="H28" i="53" s="1"/>
  <c r="H27" i="53" s="1"/>
  <c r="H48" i="53" s="1"/>
  <c r="H25" i="7"/>
  <c r="B5" i="7"/>
  <c r="E5" i="7"/>
  <c r="N5" i="7"/>
  <c r="C27" i="53"/>
  <c r="C48" i="53" s="1"/>
  <c r="K25" i="7"/>
  <c r="N37" i="7"/>
  <c r="G49" i="53"/>
  <c r="G17" i="53"/>
  <c r="G40" i="53" s="1"/>
  <c r="I49" i="53"/>
  <c r="I17" i="53"/>
  <c r="I40" i="53" s="1"/>
  <c r="L17" i="53"/>
  <c r="L40" i="53" s="1"/>
  <c r="L49" i="53"/>
  <c r="M17" i="53"/>
  <c r="M40" i="53" s="1"/>
  <c r="M49" i="53"/>
  <c r="D17" i="53"/>
  <c r="D40" i="53" s="1"/>
  <c r="D49" i="53"/>
  <c r="K17" i="53"/>
  <c r="K49" i="53"/>
  <c r="G27" i="53"/>
  <c r="G48" i="53" s="1"/>
  <c r="K24" i="53"/>
  <c r="K15" i="7"/>
  <c r="I24" i="53"/>
  <c r="H15" i="7"/>
  <c r="B28" i="53"/>
  <c r="J27" i="53"/>
  <c r="J48" i="53" s="1"/>
  <c r="B24" i="53"/>
  <c r="B15" i="7"/>
  <c r="E24" i="53"/>
  <c r="E15" i="7"/>
  <c r="I6" i="33" l="1"/>
  <c r="D6" i="33"/>
  <c r="L6" i="33"/>
  <c r="C6" i="33"/>
  <c r="E6" i="33"/>
  <c r="E5" i="33" s="1"/>
  <c r="M6" i="33"/>
  <c r="J6" i="33"/>
  <c r="H5" i="33" s="1"/>
  <c r="H31" i="7"/>
  <c r="N7" i="33"/>
  <c r="B31" i="7"/>
  <c r="E31" i="7"/>
  <c r="K31" i="7"/>
  <c r="N25" i="53"/>
  <c r="B6" i="33"/>
  <c r="N18" i="33"/>
  <c r="H17" i="53"/>
  <c r="N31" i="7"/>
  <c r="H49" i="53"/>
  <c r="E49" i="53"/>
  <c r="E40" i="53"/>
  <c r="E16" i="53"/>
  <c r="K40" i="53"/>
  <c r="K16" i="53"/>
  <c r="E31" i="53"/>
  <c r="E27" i="53"/>
  <c r="E48" i="53" s="1"/>
  <c r="I31" i="53"/>
  <c r="I27" i="53"/>
  <c r="I48" i="53" s="1"/>
  <c r="B31" i="53"/>
  <c r="N24" i="53"/>
  <c r="N28" i="53"/>
  <c r="N49" i="53" s="1"/>
  <c r="B17" i="53"/>
  <c r="B49" i="53"/>
  <c r="B27" i="53"/>
  <c r="K31" i="53"/>
  <c r="K27" i="53"/>
  <c r="K48" i="53" s="1"/>
  <c r="K5" i="33" l="1"/>
  <c r="B5" i="33"/>
  <c r="N5" i="33"/>
  <c r="H40" i="53"/>
  <c r="H16" i="53"/>
  <c r="B40" i="53"/>
  <c r="B16" i="53"/>
  <c r="N16" i="53"/>
  <c r="N40" i="53" s="1"/>
  <c r="N27" i="53"/>
  <c r="N48" i="53" s="1"/>
  <c r="B48" i="53"/>
  <c r="F23" i="115" l="1"/>
  <c r="C24" i="47"/>
  <c r="E24" i="47"/>
  <c r="D24" i="47"/>
  <c r="F38" i="47"/>
  <c r="F29" i="47"/>
  <c r="F37" i="47"/>
  <c r="F36" i="47"/>
  <c r="F25" i="47"/>
  <c r="F34" i="47"/>
  <c r="F33" i="47"/>
  <c r="F23" i="111"/>
  <c r="F23" i="116"/>
  <c r="F26" i="47"/>
  <c r="F35" i="47" l="1"/>
  <c r="F23" i="124"/>
  <c r="F23" i="114"/>
  <c r="F23" i="118"/>
  <c r="F23" i="117"/>
  <c r="F23" i="121"/>
  <c r="F28" i="47"/>
  <c r="F23" i="112"/>
  <c r="F32" i="47"/>
  <c r="F23" i="119"/>
  <c r="F31" i="47"/>
  <c r="F23" i="113"/>
  <c r="F23" i="122"/>
  <c r="F30" i="47"/>
  <c r="F23" i="120"/>
  <c r="F23" i="123" l="1"/>
  <c r="I21" i="115"/>
  <c r="F27" i="47"/>
  <c r="B24" i="47"/>
  <c r="F24" i="47" s="1"/>
  <c r="I22" i="112"/>
  <c r="I21" i="112"/>
  <c r="D23" i="112"/>
  <c r="D23" i="122"/>
  <c r="I22" i="122"/>
  <c r="I19" i="113"/>
  <c r="I22" i="115"/>
  <c r="I19" i="112"/>
  <c r="B23" i="112"/>
  <c r="I20" i="119"/>
  <c r="D23" i="121"/>
  <c r="D23" i="114"/>
  <c r="I20" i="123"/>
  <c r="I20" i="122"/>
  <c r="D23" i="120"/>
  <c r="D23" i="115"/>
  <c r="D23" i="119"/>
  <c r="D23" i="124"/>
  <c r="D23" i="111"/>
  <c r="I21" i="118"/>
  <c r="I19" i="115"/>
  <c r="I19" i="119"/>
  <c r="B23" i="119"/>
  <c r="I20" i="117"/>
  <c r="I19" i="123"/>
  <c r="I21" i="121"/>
  <c r="I21" i="124"/>
  <c r="I22" i="121"/>
  <c r="I22" i="113"/>
  <c r="B23" i="115" l="1"/>
  <c r="B22" i="115" s="1"/>
  <c r="I20" i="118"/>
  <c r="B23" i="123"/>
  <c r="I20" i="113"/>
  <c r="D23" i="113"/>
  <c r="D23" i="118"/>
  <c r="B23" i="121"/>
  <c r="B22" i="112"/>
  <c r="I22" i="119"/>
  <c r="I19" i="118"/>
  <c r="I20" i="114"/>
  <c r="I20" i="115"/>
  <c r="I19" i="122"/>
  <c r="I20" i="120"/>
  <c r="D23" i="123"/>
  <c r="I21" i="117"/>
  <c r="I20" i="116"/>
  <c r="B23" i="111"/>
  <c r="B22" i="111" s="1"/>
  <c r="B22" i="119"/>
  <c r="D23" i="117"/>
  <c r="D23" i="116"/>
  <c r="I21" i="114"/>
  <c r="B23" i="114"/>
  <c r="B22" i="114" s="1"/>
  <c r="B23" i="124"/>
  <c r="B22" i="124" s="1"/>
  <c r="I22" i="118"/>
  <c r="I21" i="113"/>
  <c r="B23" i="116"/>
  <c r="B22" i="116" s="1"/>
  <c r="I22" i="116"/>
  <c r="I22" i="123"/>
  <c r="B23" i="120"/>
  <c r="B22" i="120" s="1"/>
  <c r="I22" i="120"/>
  <c r="I22" i="117"/>
  <c r="I21" i="111"/>
  <c r="I20" i="121"/>
  <c r="I19" i="117"/>
  <c r="I19" i="114"/>
  <c r="I19" i="121"/>
  <c r="I19" i="124"/>
  <c r="I21" i="116"/>
  <c r="I22" i="124"/>
  <c r="B22" i="123"/>
  <c r="B23" i="113"/>
  <c r="B22" i="113" s="1"/>
  <c r="I21" i="120"/>
  <c r="B23" i="117"/>
  <c r="B22" i="117" s="1"/>
  <c r="I22" i="111"/>
  <c r="B22" i="121"/>
  <c r="I19" i="120"/>
  <c r="I19" i="116"/>
  <c r="I19" i="111"/>
  <c r="I21" i="123"/>
  <c r="B23" i="118"/>
  <c r="B22" i="118" s="1"/>
  <c r="I22" i="114"/>
  <c r="B23" i="122"/>
  <c r="B22" i="122" s="1"/>
  <c r="I20" i="112"/>
  <c r="I20" i="124"/>
  <c r="I20" i="111"/>
  <c r="I21" i="122"/>
  <c r="I21" i="119"/>
  <c r="H30" i="46" l="1"/>
  <c r="E30" i="46"/>
  <c r="C30" i="46"/>
  <c r="L37" i="112"/>
  <c r="L37" i="122"/>
  <c r="L37" i="113"/>
  <c r="L37" i="116"/>
  <c r="B30" i="46"/>
  <c r="N30" i="46"/>
  <c r="O30" i="46"/>
  <c r="L37" i="117"/>
  <c r="L37" i="124"/>
  <c r="L37" i="121"/>
  <c r="L37" i="115"/>
  <c r="I30" i="46"/>
  <c r="G30" i="46"/>
  <c r="J30" i="46"/>
  <c r="F30" i="46"/>
  <c r="L37" i="120"/>
  <c r="L37" i="118"/>
  <c r="L37" i="123"/>
  <c r="P30" i="46"/>
  <c r="D30" i="46"/>
  <c r="B29" i="46" s="1"/>
  <c r="L37" i="119"/>
  <c r="L37" i="114"/>
  <c r="L37" i="111"/>
  <c r="L30" i="46" l="1"/>
  <c r="K30" i="46"/>
  <c r="E29" i="46"/>
  <c r="H29" i="46"/>
  <c r="M37" i="114"/>
  <c r="M37" i="121"/>
  <c r="K37" i="122"/>
  <c r="K25" i="122"/>
  <c r="K25" i="113"/>
  <c r="K37" i="113"/>
  <c r="K37" i="115"/>
  <c r="K25" i="115"/>
  <c r="L30" i="124"/>
  <c r="L30" i="119"/>
  <c r="L30" i="120"/>
  <c r="L30" i="123"/>
  <c r="L30" i="122"/>
  <c r="L30" i="116"/>
  <c r="L30" i="115"/>
  <c r="L30" i="117"/>
  <c r="L30" i="118"/>
  <c r="L30" i="111"/>
  <c r="L30" i="112"/>
  <c r="L30" i="113"/>
  <c r="L30" i="114"/>
  <c r="L30" i="121"/>
  <c r="M37" i="116"/>
  <c r="M37" i="112"/>
  <c r="M37" i="120"/>
  <c r="M37" i="119"/>
  <c r="K25" i="117"/>
  <c r="K37" i="117"/>
  <c r="K25" i="124"/>
  <c r="K37" i="124"/>
  <c r="K25" i="116"/>
  <c r="K37" i="116"/>
  <c r="M30" i="46"/>
  <c r="M37" i="118"/>
  <c r="M37" i="115"/>
  <c r="M37" i="122"/>
  <c r="M37" i="123"/>
  <c r="K25" i="119"/>
  <c r="K37" i="119"/>
  <c r="K37" i="123"/>
  <c r="K25" i="123"/>
  <c r="K25" i="114"/>
  <c r="K37" i="114"/>
  <c r="K25" i="121"/>
  <c r="K37" i="121"/>
  <c r="H4" i="47"/>
  <c r="N29" i="46"/>
  <c r="M37" i="117"/>
  <c r="M37" i="124"/>
  <c r="M37" i="111"/>
  <c r="M37" i="113"/>
  <c r="K25" i="120"/>
  <c r="K37" i="120"/>
  <c r="K25" i="111"/>
  <c r="K37" i="111"/>
  <c r="K37" i="118"/>
  <c r="K25" i="118"/>
  <c r="K25" i="112"/>
  <c r="K37" i="112"/>
  <c r="H18" i="77"/>
  <c r="M25" i="112" l="1"/>
  <c r="M25" i="111"/>
  <c r="M25" i="118"/>
  <c r="K29" i="46"/>
  <c r="M25" i="120"/>
  <c r="M25" i="121"/>
  <c r="I37" i="115"/>
  <c r="I37" i="111"/>
  <c r="I37" i="119"/>
  <c r="M25" i="117"/>
  <c r="I37" i="123"/>
  <c r="I37" i="117"/>
  <c r="M25" i="114"/>
  <c r="I37" i="112"/>
  <c r="M25" i="124"/>
  <c r="I37" i="113"/>
  <c r="I37" i="121"/>
  <c r="K30" i="115"/>
  <c r="K30" i="120"/>
  <c r="K30" i="119"/>
  <c r="K30" i="114"/>
  <c r="K30" i="111"/>
  <c r="K30" i="118"/>
  <c r="K30" i="116"/>
  <c r="K30" i="122"/>
  <c r="K30" i="112"/>
  <c r="K30" i="121"/>
  <c r="K30" i="113"/>
  <c r="K30" i="117"/>
  <c r="K30" i="123"/>
  <c r="K30" i="124"/>
  <c r="M30" i="120"/>
  <c r="M30" i="122"/>
  <c r="M30" i="111"/>
  <c r="M30" i="116"/>
  <c r="M30" i="123"/>
  <c r="M30" i="119"/>
  <c r="M30" i="113"/>
  <c r="M30" i="118"/>
  <c r="M30" i="115"/>
  <c r="M30" i="112"/>
  <c r="M30" i="124"/>
  <c r="M30" i="117"/>
  <c r="M30" i="114"/>
  <c r="M30" i="121"/>
  <c r="I37" i="124"/>
  <c r="I37" i="116"/>
  <c r="M25" i="115"/>
  <c r="I37" i="118"/>
  <c r="M25" i="113"/>
  <c r="M25" i="122"/>
  <c r="M25" i="123"/>
  <c r="M25" i="119"/>
  <c r="I37" i="122"/>
  <c r="I37" i="120"/>
  <c r="M25" i="116"/>
  <c r="I37" i="114"/>
  <c r="F18" i="77" l="1"/>
  <c r="J20" i="77" l="1"/>
  <c r="J22" i="77"/>
  <c r="J25" i="77"/>
  <c r="J27" i="77"/>
  <c r="J29" i="77"/>
  <c r="J30" i="77"/>
  <c r="J23" i="77"/>
  <c r="J32" i="77" l="1"/>
  <c r="J26" i="77"/>
  <c r="J31" i="77"/>
  <c r="J24" i="77"/>
  <c r="J28" i="77"/>
  <c r="O7" i="46" l="1"/>
  <c r="F7" i="46"/>
  <c r="N7" i="46"/>
  <c r="B7" i="46"/>
  <c r="H7" i="46"/>
  <c r="I7" i="46"/>
  <c r="J7" i="46"/>
  <c r="P7" i="46"/>
  <c r="D7" i="46"/>
  <c r="B6" i="46" s="1"/>
  <c r="E7" i="46"/>
  <c r="C7" i="46"/>
  <c r="J19" i="77"/>
  <c r="G7" i="46"/>
  <c r="J21" i="77"/>
  <c r="N6" i="46" l="1"/>
  <c r="M7" i="46"/>
  <c r="L7" i="46"/>
  <c r="M38" i="121"/>
  <c r="M38" i="114"/>
  <c r="M38" i="117"/>
  <c r="M38" i="113"/>
  <c r="I18" i="77"/>
  <c r="J18" i="77" s="1"/>
  <c r="M38" i="124"/>
  <c r="M38" i="120"/>
  <c r="K7" i="46"/>
  <c r="M38" i="123"/>
  <c r="M38" i="119"/>
  <c r="M38" i="116"/>
  <c r="M38" i="112"/>
  <c r="M38" i="115"/>
  <c r="M38" i="111"/>
  <c r="H6" i="46"/>
  <c r="E6" i="46"/>
  <c r="M38" i="122"/>
  <c r="M38" i="118"/>
  <c r="K6" i="46" l="1"/>
  <c r="I38" i="111"/>
  <c r="L38" i="116"/>
  <c r="L38" i="112"/>
  <c r="K38" i="121"/>
  <c r="K26" i="121"/>
  <c r="K38" i="111"/>
  <c r="K26" i="111"/>
  <c r="I38" i="121"/>
  <c r="I38" i="118"/>
  <c r="L38" i="122"/>
  <c r="L38" i="118"/>
  <c r="K38" i="116"/>
  <c r="K26" i="116"/>
  <c r="K26" i="112"/>
  <c r="K38" i="112"/>
  <c r="I38" i="119"/>
  <c r="I38" i="124"/>
  <c r="L38" i="121"/>
  <c r="K26" i="117"/>
  <c r="K38" i="117"/>
  <c r="I38" i="113"/>
  <c r="L38" i="117"/>
  <c r="L38" i="113"/>
  <c r="K26" i="122"/>
  <c r="K38" i="122"/>
  <c r="K38" i="115"/>
  <c r="K26" i="115"/>
  <c r="I38" i="112"/>
  <c r="I38" i="115"/>
  <c r="K26" i="114"/>
  <c r="L38" i="114"/>
  <c r="K26" i="123"/>
  <c r="K38" i="123"/>
  <c r="K38" i="119"/>
  <c r="K26" i="119"/>
  <c r="I38" i="122"/>
  <c r="I38" i="114"/>
  <c r="I4" i="47"/>
  <c r="L38" i="124"/>
  <c r="L38" i="120"/>
  <c r="K38" i="114"/>
  <c r="K26" i="118"/>
  <c r="K38" i="118"/>
  <c r="I38" i="123"/>
  <c r="I38" i="120"/>
  <c r="L38" i="123"/>
  <c r="L38" i="119"/>
  <c r="K38" i="113"/>
  <c r="K26" i="113"/>
  <c r="I38" i="117"/>
  <c r="L38" i="115"/>
  <c r="L38" i="111"/>
  <c r="K38" i="124"/>
  <c r="K26" i="124"/>
  <c r="K26" i="120"/>
  <c r="K38" i="120"/>
  <c r="I38" i="116"/>
  <c r="M26" i="124" l="1"/>
  <c r="M26" i="120"/>
  <c r="M26" i="113"/>
  <c r="M26" i="118"/>
  <c r="M26" i="119"/>
  <c r="M26" i="117"/>
  <c r="M26" i="116"/>
  <c r="M26" i="122"/>
  <c r="M26" i="112"/>
  <c r="M26" i="123"/>
  <c r="M26" i="114"/>
  <c r="M26" i="121"/>
  <c r="M26" i="115"/>
  <c r="M26" i="111"/>
  <c r="K34" i="59" l="1"/>
  <c r="J30" i="59"/>
  <c r="I30" i="59"/>
  <c r="K31" i="59"/>
  <c r="K35" i="59"/>
  <c r="J27" i="59"/>
  <c r="J35" i="59"/>
  <c r="I27" i="59"/>
  <c r="I31" i="59"/>
  <c r="K36" i="59"/>
  <c r="J32" i="59"/>
  <c r="I28" i="59"/>
  <c r="K28" i="59"/>
  <c r="K32" i="59"/>
  <c r="J36" i="59"/>
  <c r="K29" i="59"/>
  <c r="K37" i="59"/>
  <c r="J29" i="59"/>
  <c r="J33" i="59"/>
  <c r="I29" i="59"/>
  <c r="I33" i="59"/>
  <c r="I37" i="59"/>
  <c r="I34" i="59"/>
  <c r="D17" i="55"/>
  <c r="E17" i="55"/>
  <c r="N7" i="110"/>
  <c r="B7" i="110"/>
  <c r="E7" i="110"/>
  <c r="H7" i="110"/>
  <c r="N30" i="10"/>
  <c r="E30" i="10"/>
  <c r="D7" i="110"/>
  <c r="B6" i="110" s="1"/>
  <c r="Q8" i="97"/>
  <c r="N19" i="110"/>
  <c r="N22" i="97"/>
  <c r="J7" i="110"/>
  <c r="P7" i="110"/>
  <c r="Q6" i="97"/>
  <c r="N36" i="97"/>
  <c r="D30" i="10"/>
  <c r="G7" i="110"/>
  <c r="N6" i="97"/>
  <c r="Q22" i="97"/>
  <c r="J6" i="47"/>
  <c r="J15" i="47"/>
  <c r="B19" i="110"/>
  <c r="F7" i="110"/>
  <c r="C7" i="110"/>
  <c r="I7" i="110"/>
  <c r="O7" i="110"/>
  <c r="I7" i="10" l="1"/>
  <c r="I36" i="59"/>
  <c r="E6" i="110"/>
  <c r="I4" i="57"/>
  <c r="G7" i="10"/>
  <c r="J11" i="47"/>
  <c r="G37" i="97"/>
  <c r="I32" i="59"/>
  <c r="K30" i="59"/>
  <c r="J12" i="57"/>
  <c r="I35" i="59"/>
  <c r="J31" i="59"/>
  <c r="K27" i="59"/>
  <c r="P7" i="10"/>
  <c r="J9" i="57"/>
  <c r="J34" i="59"/>
  <c r="J37" i="59"/>
  <c r="K33" i="59"/>
  <c r="J28" i="59"/>
  <c r="C7" i="10"/>
  <c r="I37" i="97"/>
  <c r="I9" i="97"/>
  <c r="F30" i="10"/>
  <c r="B4" i="57"/>
  <c r="J5" i="57"/>
  <c r="J8" i="57"/>
  <c r="J8" i="47"/>
  <c r="J6" i="57"/>
  <c r="J17" i="47"/>
  <c r="J18" i="47"/>
  <c r="J37" i="97"/>
  <c r="J10" i="57"/>
  <c r="P30" i="10"/>
  <c r="G9" i="97"/>
  <c r="C11" i="55"/>
  <c r="C18" i="55"/>
  <c r="E19" i="55"/>
  <c r="D14" i="55"/>
  <c r="C16" i="55"/>
  <c r="N7" i="10"/>
  <c r="D12" i="55"/>
  <c r="C13" i="55"/>
  <c r="E19" i="110"/>
  <c r="N6" i="110"/>
  <c r="E23" i="97"/>
  <c r="F6" i="59"/>
  <c r="G6" i="59"/>
  <c r="D4" i="47"/>
  <c r="J14" i="57"/>
  <c r="D9" i="97"/>
  <c r="E4" i="57"/>
  <c r="J11" i="57"/>
  <c r="D23" i="97"/>
  <c r="J9" i="97"/>
  <c r="J13" i="57"/>
  <c r="J7" i="57"/>
  <c r="D4" i="57"/>
  <c r="J30" i="10"/>
  <c r="J9" i="47"/>
  <c r="D10" i="55"/>
  <c r="E18" i="55"/>
  <c r="E13" i="55"/>
  <c r="E11" i="55"/>
  <c r="H9" i="97"/>
  <c r="C17" i="55"/>
  <c r="B30" i="10"/>
  <c r="E9" i="97"/>
  <c r="C9" i="55"/>
  <c r="J26" i="59"/>
  <c r="E6" i="59"/>
  <c r="E5" i="59" s="1"/>
  <c r="D6" i="59"/>
  <c r="O30" i="10"/>
  <c r="F23" i="97"/>
  <c r="F9" i="97"/>
  <c r="F37" i="97"/>
  <c r="F4" i="47"/>
  <c r="J16" i="57"/>
  <c r="H4" i="57"/>
  <c r="G4" i="57"/>
  <c r="D7" i="10"/>
  <c r="J10" i="47"/>
  <c r="J7" i="47"/>
  <c r="G4" i="47"/>
  <c r="G23" i="97"/>
  <c r="J23" i="97"/>
  <c r="J7" i="10"/>
  <c r="E7" i="10"/>
  <c r="E16" i="55"/>
  <c r="D15" i="55"/>
  <c r="D18" i="55"/>
  <c r="H6" i="110"/>
  <c r="C19" i="55"/>
  <c r="E14" i="55"/>
  <c r="C10" i="55"/>
  <c r="E10" i="55"/>
  <c r="E12" i="55"/>
  <c r="H7" i="10"/>
  <c r="D11" i="55"/>
  <c r="B6" i="97"/>
  <c r="B20" i="55"/>
  <c r="E15" i="55"/>
  <c r="H6" i="97"/>
  <c r="D16" i="55"/>
  <c r="H19" i="110"/>
  <c r="B9" i="97"/>
  <c r="C8" i="55"/>
  <c r="C15" i="55"/>
  <c r="E6" i="97"/>
  <c r="C6" i="59"/>
  <c r="I6" i="59"/>
  <c r="J6" i="59"/>
  <c r="C9" i="97"/>
  <c r="I30" i="10"/>
  <c r="C23" i="97"/>
  <c r="I23" i="97"/>
  <c r="C37" i="97"/>
  <c r="F7" i="10"/>
  <c r="C30" i="10"/>
  <c r="O7" i="10"/>
  <c r="C4" i="47"/>
  <c r="J12" i="47"/>
  <c r="D37" i="97"/>
  <c r="E4" i="47"/>
  <c r="J14" i="47"/>
  <c r="C4" i="57"/>
  <c r="J15" i="57"/>
  <c r="B4" i="47"/>
  <c r="J5" i="47"/>
  <c r="J16" i="47"/>
  <c r="G30" i="10"/>
  <c r="J18" i="57"/>
  <c r="J13" i="47"/>
  <c r="J17" i="57"/>
  <c r="F4" i="57"/>
  <c r="D13" i="55"/>
  <c r="E37" i="97"/>
  <c r="E36" i="97" s="1"/>
  <c r="D8" i="55"/>
  <c r="B23" i="97"/>
  <c r="B22" i="97" s="1"/>
  <c r="B7" i="10"/>
  <c r="D9" i="55"/>
  <c r="C12" i="55"/>
  <c r="E9" i="55"/>
  <c r="C14" i="55"/>
  <c r="H37" i="97"/>
  <c r="H23" i="97"/>
  <c r="H22" i="97" s="1"/>
  <c r="D19" i="55"/>
  <c r="E8" i="55"/>
  <c r="B37" i="97"/>
  <c r="H30" i="10"/>
  <c r="I26" i="59"/>
  <c r="B6" i="59"/>
  <c r="K26" i="59"/>
  <c r="H6" i="59"/>
  <c r="M7" i="110"/>
  <c r="K7" i="110"/>
  <c r="I32" i="116"/>
  <c r="N8" i="97"/>
  <c r="K6" i="97"/>
  <c r="L7" i="110"/>
  <c r="I36" i="115"/>
  <c r="I35" i="122"/>
  <c r="I35" i="119"/>
  <c r="I33" i="115"/>
  <c r="I35" i="116"/>
  <c r="I36" i="124"/>
  <c r="I33" i="111"/>
  <c r="I35" i="113"/>
  <c r="I33" i="121"/>
  <c r="I36" i="116"/>
  <c r="I35" i="124"/>
  <c r="I32" i="123"/>
  <c r="I32" i="121"/>
  <c r="I33" i="118"/>
  <c r="I36" i="119"/>
  <c r="I35" i="120"/>
  <c r="I35" i="118"/>
  <c r="I33" i="123"/>
  <c r="I36" i="117"/>
  <c r="I35" i="117"/>
  <c r="I36" i="114"/>
  <c r="I36" i="112"/>
  <c r="I33" i="113"/>
  <c r="I33" i="112"/>
  <c r="I35" i="112"/>
  <c r="I35" i="121"/>
  <c r="I32" i="118"/>
  <c r="I36" i="118"/>
  <c r="I33" i="124"/>
  <c r="I36" i="121"/>
  <c r="I32" i="117"/>
  <c r="I32" i="120"/>
  <c r="I35" i="123"/>
  <c r="I35" i="114"/>
  <c r="I33" i="122"/>
  <c r="I32" i="112"/>
  <c r="I36" i="113"/>
  <c r="I33" i="120"/>
  <c r="I33" i="117"/>
  <c r="I32" i="122"/>
  <c r="I32" i="113"/>
  <c r="I32" i="119"/>
  <c r="I32" i="111"/>
  <c r="I35" i="115"/>
  <c r="I33" i="114"/>
  <c r="I35" i="111"/>
  <c r="I36" i="120"/>
  <c r="I36" i="111"/>
  <c r="I33" i="119"/>
  <c r="I33" i="116"/>
  <c r="I36" i="122"/>
  <c r="I32" i="124"/>
  <c r="I32" i="115"/>
  <c r="I36" i="123"/>
  <c r="I32" i="114"/>
  <c r="E29" i="10" l="1"/>
  <c r="J4" i="47"/>
  <c r="B6" i="10"/>
  <c r="M23" i="97"/>
  <c r="H5" i="59"/>
  <c r="H29" i="10"/>
  <c r="H6" i="10"/>
  <c r="K37" i="97"/>
  <c r="L30" i="10"/>
  <c r="L7" i="10"/>
  <c r="B36" i="97"/>
  <c r="H36" i="97"/>
  <c r="H8" i="97"/>
  <c r="B5" i="59"/>
  <c r="M31" i="117"/>
  <c r="L8" i="117"/>
  <c r="M34" i="118"/>
  <c r="M33" i="121"/>
  <c r="F8" i="117"/>
  <c r="M33" i="118"/>
  <c r="M32" i="122"/>
  <c r="F8" i="123"/>
  <c r="M35" i="111"/>
  <c r="M32" i="124"/>
  <c r="M34" i="116"/>
  <c r="M36" i="120"/>
  <c r="M31" i="113"/>
  <c r="L8" i="113"/>
  <c r="M32" i="121"/>
  <c r="K23" i="97"/>
  <c r="L9" i="97"/>
  <c r="B8" i="120"/>
  <c r="B8" i="113"/>
  <c r="K21" i="118"/>
  <c r="M21" i="118" s="1"/>
  <c r="K33" i="118"/>
  <c r="K19" i="117"/>
  <c r="M19" i="117" s="1"/>
  <c r="K31" i="117"/>
  <c r="H8" i="117"/>
  <c r="K24" i="117"/>
  <c r="M24" i="117" s="1"/>
  <c r="K36" i="117"/>
  <c r="K35" i="120"/>
  <c r="K23" i="120"/>
  <c r="M23" i="120" s="1"/>
  <c r="K24" i="113"/>
  <c r="M24" i="113" s="1"/>
  <c r="K36" i="113"/>
  <c r="K35" i="123"/>
  <c r="K23" i="123"/>
  <c r="M23" i="123" s="1"/>
  <c r="K34" i="124"/>
  <c r="K22" i="124"/>
  <c r="M22" i="124" s="1"/>
  <c r="K22" i="111"/>
  <c r="M22" i="111" s="1"/>
  <c r="K34" i="111"/>
  <c r="K19" i="124"/>
  <c r="M19" i="124" s="1"/>
  <c r="K31" i="124"/>
  <c r="H8" i="124"/>
  <c r="K23" i="116"/>
  <c r="M23" i="116" s="1"/>
  <c r="K35" i="116"/>
  <c r="K22" i="117"/>
  <c r="M22" i="117" s="1"/>
  <c r="K34" i="117"/>
  <c r="K20" i="115"/>
  <c r="M20" i="115" s="1"/>
  <c r="K32" i="115"/>
  <c r="K35" i="112"/>
  <c r="K23" i="112"/>
  <c r="M23" i="112" s="1"/>
  <c r="K21" i="122"/>
  <c r="M21" i="122" s="1"/>
  <c r="K33" i="122"/>
  <c r="K33" i="124"/>
  <c r="K21" i="124"/>
  <c r="M21" i="124" s="1"/>
  <c r="B8" i="112"/>
  <c r="K34" i="121"/>
  <c r="K22" i="121"/>
  <c r="M22" i="121" s="1"/>
  <c r="K21" i="121"/>
  <c r="M21" i="121" s="1"/>
  <c r="K33" i="121"/>
  <c r="K32" i="117"/>
  <c r="K20" i="117"/>
  <c r="M20" i="117" s="1"/>
  <c r="K33" i="115"/>
  <c r="K21" i="115"/>
  <c r="M21" i="115" s="1"/>
  <c r="K20" i="122"/>
  <c r="M20" i="122" s="1"/>
  <c r="K32" i="122"/>
  <c r="K33" i="112"/>
  <c r="K21" i="112"/>
  <c r="M21" i="112" s="1"/>
  <c r="K21" i="117"/>
  <c r="M21" i="117" s="1"/>
  <c r="K33" i="117"/>
  <c r="K31" i="123"/>
  <c r="K19" i="123"/>
  <c r="M19" i="123" s="1"/>
  <c r="H8" i="123"/>
  <c r="L23" i="97"/>
  <c r="L33" i="112"/>
  <c r="L31" i="112"/>
  <c r="J8" i="112"/>
  <c r="L33" i="119"/>
  <c r="D8" i="122"/>
  <c r="L32" i="118"/>
  <c r="L32" i="121"/>
  <c r="L33" i="115"/>
  <c r="L33" i="114"/>
  <c r="L36" i="121"/>
  <c r="L31" i="121"/>
  <c r="J8" i="121"/>
  <c r="L34" i="120"/>
  <c r="L34" i="115"/>
  <c r="L35" i="113"/>
  <c r="L32" i="114"/>
  <c r="L34" i="118"/>
  <c r="L35" i="116"/>
  <c r="D8" i="117"/>
  <c r="L35" i="115"/>
  <c r="L34" i="116"/>
  <c r="D8" i="118"/>
  <c r="L33" i="113"/>
  <c r="L34" i="111"/>
  <c r="D8" i="112"/>
  <c r="L32" i="115"/>
  <c r="L31" i="114"/>
  <c r="J8" i="114"/>
  <c r="B29" i="10"/>
  <c r="M32" i="117"/>
  <c r="M34" i="122"/>
  <c r="M31" i="122"/>
  <c r="L8" i="122"/>
  <c r="M31" i="111"/>
  <c r="L8" i="111"/>
  <c r="M34" i="124"/>
  <c r="M36" i="113"/>
  <c r="M34" i="117"/>
  <c r="M31" i="120"/>
  <c r="L8" i="120"/>
  <c r="M31" i="116"/>
  <c r="L8" i="116"/>
  <c r="M34" i="112"/>
  <c r="M35" i="123"/>
  <c r="M36" i="112"/>
  <c r="M33" i="122"/>
  <c r="M32" i="114"/>
  <c r="M33" i="116"/>
  <c r="M34" i="121"/>
  <c r="F8" i="119"/>
  <c r="M36" i="115"/>
  <c r="M34" i="123"/>
  <c r="F8" i="122"/>
  <c r="M34" i="119"/>
  <c r="F8" i="118"/>
  <c r="M36" i="123"/>
  <c r="M36" i="114"/>
  <c r="M35" i="119"/>
  <c r="M34" i="111"/>
  <c r="F8" i="120"/>
  <c r="M32" i="118"/>
  <c r="M35" i="118"/>
  <c r="M32" i="111"/>
  <c r="M37" i="97"/>
  <c r="L6" i="59"/>
  <c r="K32" i="124"/>
  <c r="K20" i="124"/>
  <c r="M20" i="124" s="1"/>
  <c r="K23" i="121"/>
  <c r="M23" i="121" s="1"/>
  <c r="K35" i="121"/>
  <c r="K24" i="116"/>
  <c r="M24" i="116" s="1"/>
  <c r="K36" i="116"/>
  <c r="K36" i="119"/>
  <c r="K24" i="119"/>
  <c r="M24" i="119" s="1"/>
  <c r="K20" i="119"/>
  <c r="M20" i="119" s="1"/>
  <c r="K32" i="119"/>
  <c r="K34" i="118"/>
  <c r="K22" i="118"/>
  <c r="M22" i="118" s="1"/>
  <c r="K35" i="119"/>
  <c r="K23" i="119"/>
  <c r="M23" i="119" s="1"/>
  <c r="K24" i="111"/>
  <c r="M24" i="111" s="1"/>
  <c r="K36" i="111"/>
  <c r="K24" i="120"/>
  <c r="M24" i="120" s="1"/>
  <c r="K36" i="120"/>
  <c r="K21" i="111"/>
  <c r="M21" i="111" s="1"/>
  <c r="K33" i="111"/>
  <c r="K22" i="122"/>
  <c r="M22" i="122" s="1"/>
  <c r="K34" i="122"/>
  <c r="K31" i="122"/>
  <c r="K19" i="122"/>
  <c r="M19" i="122" s="1"/>
  <c r="H8" i="122"/>
  <c r="B8" i="117"/>
  <c r="K22" i="120"/>
  <c r="M22" i="120" s="1"/>
  <c r="K34" i="120"/>
  <c r="B8" i="115"/>
  <c r="K22" i="115"/>
  <c r="M22" i="115" s="1"/>
  <c r="K34" i="115"/>
  <c r="K31" i="120"/>
  <c r="K19" i="120"/>
  <c r="M19" i="120" s="1"/>
  <c r="H8" i="120"/>
  <c r="K24" i="114"/>
  <c r="M24" i="114" s="1"/>
  <c r="K36" i="114"/>
  <c r="M7" i="10"/>
  <c r="L37" i="97"/>
  <c r="D8" i="119"/>
  <c r="L33" i="124"/>
  <c r="L31" i="118"/>
  <c r="J8" i="118"/>
  <c r="L36" i="116"/>
  <c r="D8" i="124"/>
  <c r="L35" i="123"/>
  <c r="L36" i="115"/>
  <c r="L35" i="124"/>
  <c r="L36" i="113"/>
  <c r="L33" i="122"/>
  <c r="D8" i="114"/>
  <c r="L32" i="111"/>
  <c r="D8" i="123"/>
  <c r="L31" i="116"/>
  <c r="J8" i="116"/>
  <c r="L31" i="120"/>
  <c r="J8" i="120"/>
  <c r="L33" i="116"/>
  <c r="L36" i="119"/>
  <c r="B8" i="97"/>
  <c r="E22" i="97"/>
  <c r="F8" i="121"/>
  <c r="M33" i="112"/>
  <c r="M32" i="112"/>
  <c r="F8" i="114"/>
  <c r="M33" i="120"/>
  <c r="M35" i="124"/>
  <c r="M36" i="121"/>
  <c r="M33" i="123"/>
  <c r="M33" i="117"/>
  <c r="M35" i="113"/>
  <c r="M33" i="119"/>
  <c r="M32" i="116"/>
  <c r="M33" i="111"/>
  <c r="M35" i="112"/>
  <c r="M31" i="114"/>
  <c r="L8" i="114"/>
  <c r="M35" i="117"/>
  <c r="M34" i="113"/>
  <c r="M31" i="115"/>
  <c r="L8" i="115"/>
  <c r="M33" i="115"/>
  <c r="M36" i="117"/>
  <c r="M32" i="120"/>
  <c r="M33" i="124"/>
  <c r="F8" i="124"/>
  <c r="M31" i="118"/>
  <c r="L8" i="118"/>
  <c r="F8" i="113"/>
  <c r="M32" i="113"/>
  <c r="M31" i="121"/>
  <c r="L8" i="121"/>
  <c r="M32" i="115"/>
  <c r="K9" i="97"/>
  <c r="K31" i="116"/>
  <c r="K19" i="116"/>
  <c r="M19" i="116" s="1"/>
  <c r="H8" i="116"/>
  <c r="K23" i="115"/>
  <c r="M23" i="115" s="1"/>
  <c r="K35" i="115"/>
  <c r="K36" i="124"/>
  <c r="K24" i="124"/>
  <c r="M24" i="124" s="1"/>
  <c r="K22" i="113"/>
  <c r="M22" i="113" s="1"/>
  <c r="K34" i="113"/>
  <c r="K33" i="116"/>
  <c r="K21" i="116"/>
  <c r="M21" i="116" s="1"/>
  <c r="K19" i="115"/>
  <c r="M19" i="115" s="1"/>
  <c r="K31" i="115"/>
  <c r="H8" i="115"/>
  <c r="B8" i="119"/>
  <c r="B8" i="114"/>
  <c r="K20" i="121"/>
  <c r="M20" i="121" s="1"/>
  <c r="K32" i="121"/>
  <c r="B8" i="122"/>
  <c r="B8" i="121"/>
  <c r="K34" i="119"/>
  <c r="K22" i="119"/>
  <c r="M22" i="119" s="1"/>
  <c r="K24" i="118"/>
  <c r="M24" i="118" s="1"/>
  <c r="K36" i="118"/>
  <c r="K32" i="112"/>
  <c r="K20" i="112"/>
  <c r="M20" i="112" s="1"/>
  <c r="K24" i="123"/>
  <c r="M24" i="123" s="1"/>
  <c r="K36" i="123"/>
  <c r="K32" i="113"/>
  <c r="K20" i="113"/>
  <c r="M20" i="113" s="1"/>
  <c r="K23" i="122"/>
  <c r="M23" i="122" s="1"/>
  <c r="K35" i="122"/>
  <c r="K21" i="123"/>
  <c r="M21" i="123" s="1"/>
  <c r="K33" i="123"/>
  <c r="K36" i="121"/>
  <c r="K24" i="121"/>
  <c r="M24" i="121" s="1"/>
  <c r="K31" i="112"/>
  <c r="K19" i="112"/>
  <c r="M19" i="112" s="1"/>
  <c r="H8" i="112"/>
  <c r="K20" i="118"/>
  <c r="M20" i="118" s="1"/>
  <c r="K32" i="118"/>
  <c r="K23" i="124"/>
  <c r="M23" i="124" s="1"/>
  <c r="K35" i="124"/>
  <c r="K34" i="116"/>
  <c r="K22" i="116"/>
  <c r="M22" i="116" s="1"/>
  <c r="K31" i="114"/>
  <c r="K19" i="114"/>
  <c r="M19" i="114" s="1"/>
  <c r="H8" i="114"/>
  <c r="K24" i="112"/>
  <c r="M24" i="112" s="1"/>
  <c r="K36" i="112"/>
  <c r="K20" i="123"/>
  <c r="M20" i="123" s="1"/>
  <c r="K32" i="123"/>
  <c r="K32" i="114"/>
  <c r="K20" i="114"/>
  <c r="M20" i="114" s="1"/>
  <c r="L36" i="123"/>
  <c r="L31" i="115"/>
  <c r="J8" i="115"/>
  <c r="L33" i="118"/>
  <c r="L36" i="112"/>
  <c r="D8" i="120"/>
  <c r="L35" i="120"/>
  <c r="L36" i="114"/>
  <c r="L34" i="122"/>
  <c r="L34" i="117"/>
  <c r="L31" i="124"/>
  <c r="J8" i="124"/>
  <c r="L35" i="119"/>
  <c r="L33" i="117"/>
  <c r="L32" i="120"/>
  <c r="L35" i="121"/>
  <c r="L36" i="117"/>
  <c r="L36" i="118"/>
  <c r="L35" i="112"/>
  <c r="L34" i="119"/>
  <c r="L32" i="113"/>
  <c r="L35" i="114"/>
  <c r="L31" i="119"/>
  <c r="J8" i="119"/>
  <c r="L35" i="122"/>
  <c r="L34" i="113"/>
  <c r="D8" i="121"/>
  <c r="L31" i="123"/>
  <c r="J8" i="123"/>
  <c r="L31" i="111"/>
  <c r="J8" i="111"/>
  <c r="L36" i="124"/>
  <c r="L33" i="120"/>
  <c r="L36" i="122"/>
  <c r="Q36" i="97"/>
  <c r="N6" i="10"/>
  <c r="N29" i="10"/>
  <c r="M33" i="114"/>
  <c r="M36" i="119"/>
  <c r="M36" i="118"/>
  <c r="M36" i="111"/>
  <c r="M34" i="114"/>
  <c r="I31" i="111"/>
  <c r="F8" i="111"/>
  <c r="F8" i="115"/>
  <c r="M36" i="124"/>
  <c r="M34" i="115"/>
  <c r="M35" i="121"/>
  <c r="M32" i="119"/>
  <c r="M36" i="116"/>
  <c r="M31" i="112"/>
  <c r="L8" i="112"/>
  <c r="M32" i="123"/>
  <c r="M31" i="123"/>
  <c r="L8" i="123"/>
  <c r="M36" i="122"/>
  <c r="M35" i="114"/>
  <c r="M31" i="124"/>
  <c r="L8" i="124"/>
  <c r="M31" i="119"/>
  <c r="L8" i="119"/>
  <c r="M33" i="113"/>
  <c r="F8" i="112"/>
  <c r="M35" i="122"/>
  <c r="M35" i="116"/>
  <c r="M35" i="115"/>
  <c r="M34" i="120"/>
  <c r="M35" i="120"/>
  <c r="M9" i="97"/>
  <c r="L35" i="117"/>
  <c r="K6" i="59"/>
  <c r="K7" i="10"/>
  <c r="K6" i="10" s="1"/>
  <c r="K33" i="119"/>
  <c r="K21" i="119"/>
  <c r="M21" i="119" s="1"/>
  <c r="B8" i="123"/>
  <c r="K20" i="116"/>
  <c r="M20" i="116" s="1"/>
  <c r="K32" i="116"/>
  <c r="K36" i="122"/>
  <c r="K24" i="122"/>
  <c r="M24" i="122" s="1"/>
  <c r="K34" i="123"/>
  <c r="K22" i="123"/>
  <c r="M22" i="123" s="1"/>
  <c r="B8" i="124"/>
  <c r="K33" i="113"/>
  <c r="K21" i="113"/>
  <c r="M21" i="113" s="1"/>
  <c r="K35" i="113"/>
  <c r="K23" i="113"/>
  <c r="M23" i="113" s="1"/>
  <c r="K31" i="111"/>
  <c r="K19" i="111"/>
  <c r="M19" i="111" s="1"/>
  <c r="H8" i="111"/>
  <c r="K31" i="113"/>
  <c r="K19" i="113"/>
  <c r="M19" i="113" s="1"/>
  <c r="H8" i="113"/>
  <c r="B8" i="111"/>
  <c r="K35" i="118"/>
  <c r="K23" i="118"/>
  <c r="M23" i="118" s="1"/>
  <c r="K32" i="120"/>
  <c r="K20" i="120"/>
  <c r="M20" i="120" s="1"/>
  <c r="K35" i="111"/>
  <c r="K23" i="111"/>
  <c r="M23" i="111" s="1"/>
  <c r="K19" i="121"/>
  <c r="M19" i="121" s="1"/>
  <c r="K31" i="121"/>
  <c r="H8" i="121"/>
  <c r="K33" i="120"/>
  <c r="K21" i="120"/>
  <c r="M21" i="120" s="1"/>
  <c r="K32" i="111"/>
  <c r="K20" i="111"/>
  <c r="M20" i="111" s="1"/>
  <c r="K33" i="114"/>
  <c r="K21" i="114"/>
  <c r="M21" i="114" s="1"/>
  <c r="K22" i="112"/>
  <c r="M22" i="112" s="1"/>
  <c r="K34" i="112"/>
  <c r="K24" i="115"/>
  <c r="M24" i="115" s="1"/>
  <c r="K36" i="115"/>
  <c r="K22" i="114"/>
  <c r="M22" i="114" s="1"/>
  <c r="K34" i="114"/>
  <c r="B8" i="118"/>
  <c r="K31" i="119"/>
  <c r="K19" i="119"/>
  <c r="M19" i="119" s="1"/>
  <c r="H8" i="119"/>
  <c r="K23" i="114"/>
  <c r="M23" i="114" s="1"/>
  <c r="K35" i="114"/>
  <c r="K19" i="118"/>
  <c r="M19" i="118" s="1"/>
  <c r="K31" i="118"/>
  <c r="H8" i="118"/>
  <c r="K30" i="10"/>
  <c r="K6" i="110"/>
  <c r="M6" i="59"/>
  <c r="M30" i="10"/>
  <c r="L32" i="116"/>
  <c r="L31" i="122"/>
  <c r="J8" i="122"/>
  <c r="L32" i="112"/>
  <c r="L31" i="117"/>
  <c r="J8" i="117"/>
  <c r="L32" i="119"/>
  <c r="D8" i="113"/>
  <c r="L32" i="124"/>
  <c r="L34" i="124"/>
  <c r="D8" i="115"/>
  <c r="L31" i="113"/>
  <c r="J8" i="113"/>
  <c r="L33" i="121"/>
  <c r="L32" i="122"/>
  <c r="L34" i="121"/>
  <c r="D8" i="111"/>
  <c r="L32" i="117"/>
  <c r="L36" i="111"/>
  <c r="L34" i="114"/>
  <c r="L36" i="120"/>
  <c r="L32" i="123"/>
  <c r="L34" i="123"/>
  <c r="L35" i="118"/>
  <c r="L33" i="123"/>
  <c r="L33" i="111"/>
  <c r="L34" i="112"/>
  <c r="L35" i="111"/>
  <c r="K35" i="117"/>
  <c r="K23" i="117"/>
  <c r="M23" i="117" s="1"/>
  <c r="K19" i="110"/>
  <c r="B16" i="10"/>
  <c r="B20" i="10"/>
  <c r="B17" i="10"/>
  <c r="B21" i="10"/>
  <c r="B18" i="10"/>
  <c r="B19" i="10"/>
  <c r="B22" i="10"/>
  <c r="E6" i="10"/>
  <c r="E8" i="97"/>
  <c r="J4" i="57"/>
  <c r="I34" i="124"/>
  <c r="I31" i="118"/>
  <c r="K36" i="97" l="1"/>
  <c r="H7" i="121"/>
  <c r="I34" i="122"/>
  <c r="H7" i="115"/>
  <c r="H7" i="116"/>
  <c r="I34" i="114"/>
  <c r="B7" i="114"/>
  <c r="I34" i="112"/>
  <c r="B7" i="119"/>
  <c r="I34" i="123"/>
  <c r="I34" i="113"/>
  <c r="B8" i="116"/>
  <c r="K5" i="59"/>
  <c r="B7" i="111"/>
  <c r="I34" i="119"/>
  <c r="H7" i="114"/>
  <c r="K8" i="97"/>
  <c r="H7" i="122"/>
  <c r="B7" i="118"/>
  <c r="B7" i="122"/>
  <c r="B36" i="10"/>
  <c r="B38" i="10"/>
  <c r="B37" i="10"/>
  <c r="I34" i="111"/>
  <c r="K29" i="10"/>
  <c r="H7" i="119"/>
  <c r="B7" i="113"/>
  <c r="I34" i="120"/>
  <c r="B7" i="121"/>
  <c r="H7" i="120"/>
  <c r="B7" i="120"/>
  <c r="I34" i="117"/>
  <c r="H7" i="123"/>
  <c r="B7" i="117"/>
  <c r="H7" i="118"/>
  <c r="H7" i="113"/>
  <c r="H7" i="111"/>
  <c r="B7" i="112"/>
  <c r="B7" i="115"/>
  <c r="H7" i="112"/>
  <c r="B7" i="124"/>
  <c r="I34" i="115"/>
  <c r="I34" i="118"/>
  <c r="D8" i="116"/>
  <c r="H7" i="124"/>
  <c r="H7" i="117"/>
  <c r="K22" i="97"/>
  <c r="B7" i="123"/>
  <c r="I34" i="121"/>
  <c r="I31" i="112"/>
  <c r="I34" i="116" l="1"/>
  <c r="F8" i="116"/>
  <c r="I31" i="119"/>
  <c r="B7" i="116" l="1"/>
  <c r="I31" i="113"/>
  <c r="I31" i="120" l="1"/>
  <c r="I31" i="114" l="1"/>
  <c r="I31" i="121" l="1"/>
  <c r="I31" i="115" l="1"/>
  <c r="I31" i="122" l="1"/>
  <c r="I31" i="116" l="1"/>
  <c r="I31" i="123" l="1"/>
  <c r="I31" i="117" l="1"/>
  <c r="I31" i="124" l="1"/>
</calcChain>
</file>

<file path=xl/sharedStrings.xml><?xml version="1.0" encoding="utf-8"?>
<sst xmlns="http://schemas.openxmlformats.org/spreadsheetml/2006/main" count="1768" uniqueCount="452">
  <si>
    <t>Jaderné (JE)</t>
  </si>
  <si>
    <t>Větrné (VTE)</t>
  </si>
  <si>
    <t>Fotovoltaické (FVE)</t>
  </si>
  <si>
    <t>Vodní (VE)</t>
  </si>
  <si>
    <t>[MW]</t>
  </si>
  <si>
    <t>[MWh]</t>
  </si>
  <si>
    <t>Výroba elektřiny netto</t>
  </si>
  <si>
    <t xml:space="preserve"> [GJ]</t>
  </si>
  <si>
    <t>JE</t>
  </si>
  <si>
    <t>VO z vvn</t>
  </si>
  <si>
    <t>VO z vn</t>
  </si>
  <si>
    <t>Celkem ČR</t>
  </si>
  <si>
    <t>Energetika</t>
  </si>
  <si>
    <t>Doprava</t>
  </si>
  <si>
    <t>Stavebnictví</t>
  </si>
  <si>
    <t>Ostatní</t>
  </si>
  <si>
    <t>Parní (PE)</t>
  </si>
  <si>
    <t>Paroplynové (PPE)</t>
  </si>
  <si>
    <t>Plynové a spalovací (PSE)</t>
  </si>
  <si>
    <t>Přečerpávací (PVE)</t>
  </si>
  <si>
    <t>Výroba elektřiny brutto</t>
  </si>
  <si>
    <t>biomasa</t>
  </si>
  <si>
    <t>bioplyn</t>
  </si>
  <si>
    <t>PE</t>
  </si>
  <si>
    <t>PPE</t>
  </si>
  <si>
    <t>PSE</t>
  </si>
  <si>
    <t>Dodávka elektřiny ze sítě PPS</t>
  </si>
  <si>
    <t>Dodávka elektřiny ze sousedních regionálních PDS</t>
  </si>
  <si>
    <t>Dodávka elektřiny od výrobců</t>
  </si>
  <si>
    <t>Dodávka elektřiny z LDS</t>
  </si>
  <si>
    <t>Dodávka elektřiny do sítě PPS</t>
  </si>
  <si>
    <t>Dodávka elektřiny sousedním regionálním PDS</t>
  </si>
  <si>
    <t>Dodávka elektřiny do LDS</t>
  </si>
  <si>
    <t>Dodávka elektřiny výrobcům (kromě PVE)</t>
  </si>
  <si>
    <t xml:space="preserve">Odběr elektřiny PVE v režimu čerpání </t>
  </si>
  <si>
    <t>Dodávka elektřiny zákazníkům VO na hladině vvn</t>
  </si>
  <si>
    <t>Dodávka elektřiny zákazníkům VO na hladině vn</t>
  </si>
  <si>
    <t>Dodávka elektřiny zákazníkům MOP</t>
  </si>
  <si>
    <t>Dodávka elektřiny zákazníkům MOO</t>
  </si>
  <si>
    <t>Ostatní spotřeba elektřiny PDS</t>
  </si>
  <si>
    <t>Dodávka elektřiny ze sítí RDS</t>
  </si>
  <si>
    <t>Dodávka elektřiny do sítí RDS</t>
  </si>
  <si>
    <t>Export elektřiny (dodávka do zahraničí)</t>
  </si>
  <si>
    <t>Import elektřiny (dodávka ze zahraničí)</t>
  </si>
  <si>
    <t>Dodávka elektřiny zákazníkům připojeným do PS</t>
  </si>
  <si>
    <t>Saldo</t>
  </si>
  <si>
    <t>VE</t>
  </si>
  <si>
    <t>PVE</t>
  </si>
  <si>
    <t>VTE</t>
  </si>
  <si>
    <t>FVE</t>
  </si>
  <si>
    <t>Obchod, služby, školství, zdravotnictví</t>
  </si>
  <si>
    <t>Zemědělství a lesnictví</t>
  </si>
  <si>
    <t>Datum</t>
  </si>
  <si>
    <t>hodina</t>
  </si>
  <si>
    <t>Import elektřiny na úrovni PS</t>
  </si>
  <si>
    <t>Import elektřiny na úrovni DS</t>
  </si>
  <si>
    <t>Export elektřiny na úrovni PS</t>
  </si>
  <si>
    <t>Export elektřiny na úrovni DS</t>
  </si>
  <si>
    <t>Celkem</t>
  </si>
  <si>
    <t>Saldo zahraničí</t>
  </si>
  <si>
    <t>Měsíční maximum [MW]</t>
  </si>
  <si>
    <t>Hodina</t>
  </si>
  <si>
    <t>Větrné elektrárny (VTE)</t>
  </si>
  <si>
    <t>E.ON Distribuce, a.s.</t>
  </si>
  <si>
    <t>ČEZ Distribuce, a.s.</t>
  </si>
  <si>
    <t>PREdistribuce, a.s.</t>
  </si>
  <si>
    <t>Měsíční minimum [MW]</t>
  </si>
  <si>
    <t>v přenosové soustavě</t>
  </si>
  <si>
    <t>v distribučních soustavách</t>
  </si>
  <si>
    <t>Leden</t>
  </si>
  <si>
    <t>Únor</t>
  </si>
  <si>
    <t>Březen</t>
  </si>
  <si>
    <t>Duben</t>
  </si>
  <si>
    <t>Květen</t>
  </si>
  <si>
    <t>Červen</t>
  </si>
  <si>
    <t>Červenec</t>
  </si>
  <si>
    <t>Srpen</t>
  </si>
  <si>
    <t>Září</t>
  </si>
  <si>
    <t>Říjen</t>
  </si>
  <si>
    <t>Listopad</t>
  </si>
  <si>
    <t>Prosinec</t>
  </si>
  <si>
    <t>Fotovoltaické elektrárny (FVE)</t>
  </si>
  <si>
    <t>Export na úrovni PS</t>
  </si>
  <si>
    <t>do Polska</t>
  </si>
  <si>
    <t>do Německa</t>
  </si>
  <si>
    <t>do Rakouska</t>
  </si>
  <si>
    <t>na Slovensko</t>
  </si>
  <si>
    <t>Export na úrovni DS</t>
  </si>
  <si>
    <t>Import na úrovni PS</t>
  </si>
  <si>
    <t>Import na úrovni DS</t>
  </si>
  <si>
    <t>z Polska</t>
  </si>
  <si>
    <t>z Německa</t>
  </si>
  <si>
    <t>z Rakouska</t>
  </si>
  <si>
    <t>ze Slovenska</t>
  </si>
  <si>
    <t>Export celkem</t>
  </si>
  <si>
    <t>Import celkem</t>
  </si>
  <si>
    <t>Celkem RDS</t>
  </si>
  <si>
    <t>Dosažené denní maximum zatížení</t>
  </si>
  <si>
    <t>Dosažené denní minimum zatížení</t>
  </si>
  <si>
    <t>Brikety a pelety</t>
  </si>
  <si>
    <t>Kapalná biopaliva</t>
  </si>
  <si>
    <t>Ostatní biomasa</t>
  </si>
  <si>
    <t>Palivové dříví</t>
  </si>
  <si>
    <t>Piliny, kůra, štěpky, dřevní odpad</t>
  </si>
  <si>
    <t>PSE + PPE</t>
  </si>
  <si>
    <t>Čerpání PVE</t>
  </si>
  <si>
    <t>Výroba elektřiny v krajích ČR podle technologie elektráren</t>
  </si>
  <si>
    <t>Spotřeba elektřiny v krajích ČR podle sektorů národního hospodářství</t>
  </si>
  <si>
    <t>Spotřeba elektřiny v krajích ČR podle kategorie spotřeb</t>
  </si>
  <si>
    <t>Spotřeba elektřiny, maximum a minimum zatížení ES ČR</t>
  </si>
  <si>
    <t>str. 3</t>
  </si>
  <si>
    <t>str. 4</t>
  </si>
  <si>
    <t>str. 5</t>
  </si>
  <si>
    <t>str. 7</t>
  </si>
  <si>
    <t>str. 8</t>
  </si>
  <si>
    <t>str. 9</t>
  </si>
  <si>
    <t>str. 10</t>
  </si>
  <si>
    <t>str. 11</t>
  </si>
  <si>
    <t>str. 13</t>
  </si>
  <si>
    <t>str. 14</t>
  </si>
  <si>
    <t>str. 15</t>
  </si>
  <si>
    <t>str. 16</t>
  </si>
  <si>
    <t>str. 17</t>
  </si>
  <si>
    <t>str. 18</t>
  </si>
  <si>
    <t>str. 19</t>
  </si>
  <si>
    <t>Doplňující grafy</t>
  </si>
  <si>
    <t>LDS Sever, spol. s r.o.</t>
  </si>
  <si>
    <t>Celkové ztráty v sítích</t>
  </si>
  <si>
    <t>Domácnosti</t>
  </si>
  <si>
    <t>Průmysl</t>
  </si>
  <si>
    <t>zdroj dat: výkaz ERÚ-3</t>
  </si>
  <si>
    <t>zdroj dat: výkaz ERÚ-2</t>
  </si>
  <si>
    <t>zdroj dat: výkaz ERÚ-1, OTE, a.s.</t>
  </si>
  <si>
    <t>Vstup do PS [GWh]</t>
  </si>
  <si>
    <t>Výstup z PS  [GWh]</t>
  </si>
  <si>
    <t>Vstup do DS  [GWh]</t>
  </si>
  <si>
    <t>Výstup z DS  [GWh]</t>
  </si>
  <si>
    <t>zdroj dat: výkaz ERÚ-1, ERÚ-2</t>
  </si>
  <si>
    <t>zdroj dat: výkaz ERÚ-2, ERÚ-3</t>
  </si>
  <si>
    <t>zdroj dat: výkaz ERÚ-1</t>
  </si>
  <si>
    <t>zdroj dat: OTE, a.s.</t>
  </si>
  <si>
    <t>Skládkový plyn</t>
  </si>
  <si>
    <t>Kalový plyn (ČOV)</t>
  </si>
  <si>
    <t>Ostatní bioplyn</t>
  </si>
  <si>
    <t xml:space="preserve"> [MWh]</t>
  </si>
  <si>
    <t>Zkratky, pojmy a základní vztahy</t>
  </si>
  <si>
    <t>ES ČR</t>
  </si>
  <si>
    <t>elektrizační soustava České republiky</t>
  </si>
  <si>
    <t xml:space="preserve">PE </t>
  </si>
  <si>
    <t>parní elektrárny</t>
  </si>
  <si>
    <t xml:space="preserve">PPE </t>
  </si>
  <si>
    <t>paroplynové elektrárny</t>
  </si>
  <si>
    <t>plynové a spalovací elektrárny</t>
  </si>
  <si>
    <t xml:space="preserve">VE </t>
  </si>
  <si>
    <t>vodní elektrárny</t>
  </si>
  <si>
    <t>MVE</t>
  </si>
  <si>
    <t>malé vodní elektrárny (do 10 MW)</t>
  </si>
  <si>
    <t>jaderné elektrárny</t>
  </si>
  <si>
    <t xml:space="preserve">VTE </t>
  </si>
  <si>
    <t>větrné elektrárny</t>
  </si>
  <si>
    <t>fotovoltaické elektrárny</t>
  </si>
  <si>
    <t>přečerpávací vodní elektrárny</t>
  </si>
  <si>
    <t xml:space="preserve">KVET </t>
  </si>
  <si>
    <t>kombinovaná výroba elektřiny a tepla</t>
  </si>
  <si>
    <t>BIOM</t>
  </si>
  <si>
    <t>BIOP</t>
  </si>
  <si>
    <t xml:space="preserve">POZE </t>
  </si>
  <si>
    <t>podporované zdroje (zákon č. 165/2012 Sb.)</t>
  </si>
  <si>
    <t>PS</t>
  </si>
  <si>
    <t>přenosová soustava</t>
  </si>
  <si>
    <t>PPS</t>
  </si>
  <si>
    <t>provozovatel přenosové soustavy</t>
  </si>
  <si>
    <t>RDS</t>
  </si>
  <si>
    <t>regionální distribuční soustava</t>
  </si>
  <si>
    <t>LDS</t>
  </si>
  <si>
    <t>lokální distribuční soustava</t>
  </si>
  <si>
    <t xml:space="preserve">VO </t>
  </si>
  <si>
    <t>velkoodběr elektřiny</t>
  </si>
  <si>
    <t>MO</t>
  </si>
  <si>
    <t>maloodběr elektřiny</t>
  </si>
  <si>
    <t>MOO</t>
  </si>
  <si>
    <t>maloodběr elektřiny obyvatelstvo</t>
  </si>
  <si>
    <t>MOP</t>
  </si>
  <si>
    <t>maloodběr elektřiny podnikatelé</t>
  </si>
  <si>
    <t>vysoké napětí od 1 kV do 52 kV (podle ČSN 330010)</t>
  </si>
  <si>
    <t>velmi vysoké napětí nad 52 kV (podle ČSN 330010)</t>
  </si>
  <si>
    <t>NN</t>
  </si>
  <si>
    <t>VN</t>
  </si>
  <si>
    <t>VVN</t>
  </si>
  <si>
    <t>Výroba elektřiny brutto =</t>
  </si>
  <si>
    <t>Instalované výkony =</t>
  </si>
  <si>
    <t>Zemní plyn</t>
  </si>
  <si>
    <t>Topné oleje</t>
  </si>
  <si>
    <t>Ostatní plyny</t>
  </si>
  <si>
    <t>Ostatní pevná paliva</t>
  </si>
  <si>
    <t>Ostatní kapalná paliva</t>
  </si>
  <si>
    <t>Odpadní teplo</t>
  </si>
  <si>
    <t>Koks</t>
  </si>
  <si>
    <t>Hnědé uhlí</t>
  </si>
  <si>
    <t>Černé uhlí</t>
  </si>
  <si>
    <t>Bioplyn</t>
  </si>
  <si>
    <t>Biomasa</t>
  </si>
  <si>
    <t>Velkoodběr (VO) z hladiny vvn</t>
  </si>
  <si>
    <t>Velkoodběr (VO) z hladiny vn</t>
  </si>
  <si>
    <t>Maloodběr podnikatelé (MOP)</t>
  </si>
  <si>
    <t>Maloodběr domácnosti (MOO)</t>
  </si>
  <si>
    <t>Spotřeba PPS a PDS</t>
  </si>
  <si>
    <t>Spotřeba na přečerpávání PVE</t>
  </si>
  <si>
    <t>Tuzemská brutto spotřeba (TBS)</t>
  </si>
  <si>
    <t>Tuzemská netto spotřeba (TNS)</t>
  </si>
  <si>
    <t>Lokální spotřeba</t>
  </si>
  <si>
    <t>Lokální spotřeba =</t>
  </si>
  <si>
    <t>zdroj dat: výkaz ERÚ-1, ERÚ-2, ERÚ-3, OTE, a.s.</t>
  </si>
  <si>
    <t>Celkové saldo</t>
  </si>
  <si>
    <t>PDS</t>
  </si>
  <si>
    <t>provozovatel distribuční soustavy</t>
  </si>
  <si>
    <t>Zatížení brutto bez čerpání PVE</t>
  </si>
  <si>
    <t>Rostlinné materiály neaglomerované (včetně aglomerátů)</t>
  </si>
  <si>
    <t>Spotřeba elektřiny ČR *)</t>
  </si>
  <si>
    <t>Bilance elektřiny - spotřební část</t>
  </si>
  <si>
    <t>Bilance elektřiny - zdrojová část</t>
  </si>
  <si>
    <t>Klasické palivové elektrárny (JE, PE, PSE, PPE)</t>
  </si>
  <si>
    <t>KVET celkem</t>
  </si>
  <si>
    <t>1. Zkratky, pojmy a základní vztahy</t>
  </si>
  <si>
    <t>Obsah</t>
  </si>
  <si>
    <t>3.1</t>
  </si>
  <si>
    <t>3.2</t>
  </si>
  <si>
    <t>12.1</t>
  </si>
  <si>
    <t>12.2</t>
  </si>
  <si>
    <t>11</t>
  </si>
  <si>
    <t>15</t>
  </si>
  <si>
    <t>16</t>
  </si>
  <si>
    <t>Výroba z biomasy (BIOM)</t>
  </si>
  <si>
    <t>Výroba z bioplynu (BIOP)</t>
  </si>
  <si>
    <t>3.1  Bilance elektřiny - zdrojová část [GWh]</t>
  </si>
  <si>
    <t>3.2  Bilance elektřiny - spotřební část [GWh]</t>
  </si>
  <si>
    <t xml:space="preserve">Kombinovaná výroba elektřiny a tepla (KVET) </t>
  </si>
  <si>
    <t xml:space="preserve">Spotřeba elektřiny v jednotlivých soustavách RDS </t>
  </si>
  <si>
    <t>str. 21</t>
  </si>
  <si>
    <t>str. 22</t>
  </si>
  <si>
    <t>str. 23</t>
  </si>
  <si>
    <t>Den maxima zatížení ES ČR</t>
  </si>
  <si>
    <t>str. 24</t>
  </si>
  <si>
    <t>19</t>
  </si>
  <si>
    <r>
      <t>Technologická vlastní spotřeba elektřiny na výrobu elektřiny (TVS</t>
    </r>
    <r>
      <rPr>
        <b/>
        <vertAlign val="subscript"/>
        <sz val="9"/>
        <rFont val="Calibri"/>
        <family val="2"/>
        <charset val="238"/>
        <scheme val="minor"/>
      </rPr>
      <t>e</t>
    </r>
    <r>
      <rPr>
        <b/>
        <sz val="9"/>
        <rFont val="Calibri"/>
        <family val="2"/>
        <charset val="238"/>
        <scheme val="minor"/>
      </rPr>
      <t>) =</t>
    </r>
  </si>
  <si>
    <r>
      <t>Technologická vlastní spotřeba elektřiny na výrobu tepla (TVS</t>
    </r>
    <r>
      <rPr>
        <b/>
        <vertAlign val="subscript"/>
        <sz val="9"/>
        <rFont val="Calibri"/>
        <family val="2"/>
        <charset val="238"/>
        <scheme val="minor"/>
      </rPr>
      <t>t</t>
    </r>
    <r>
      <rPr>
        <b/>
        <sz val="9"/>
        <rFont val="Calibri"/>
        <family val="2"/>
        <charset val="238"/>
        <scheme val="minor"/>
      </rPr>
      <t>) =</t>
    </r>
  </si>
  <si>
    <r>
      <t>Výroba elektřiny netto</t>
    </r>
    <r>
      <rPr>
        <sz val="9"/>
        <rFont val="Calibri"/>
        <family val="2"/>
        <charset val="238"/>
        <scheme val="minor"/>
      </rPr>
      <t xml:space="preserve"> =</t>
    </r>
  </si>
  <si>
    <r>
      <t>Saldo</t>
    </r>
    <r>
      <rPr>
        <sz val="9"/>
        <rFont val="Calibri"/>
        <family val="2"/>
        <charset val="238"/>
        <scheme val="minor"/>
      </rPr>
      <t xml:space="preserve"> =</t>
    </r>
  </si>
  <si>
    <r>
      <t>Tuzemská brutto spotřeba (TBS)</t>
    </r>
    <r>
      <rPr>
        <sz val="9"/>
        <rFont val="Calibri"/>
        <family val="2"/>
        <charset val="238"/>
        <scheme val="minor"/>
      </rPr>
      <t xml:space="preserve"> =</t>
    </r>
  </si>
  <si>
    <r>
      <t>Tuzemská netto spotřeba (TNS)</t>
    </r>
    <r>
      <rPr>
        <sz val="9"/>
        <rFont val="Calibri"/>
        <family val="2"/>
        <charset val="238"/>
        <scheme val="minor"/>
      </rPr>
      <t xml:space="preserve"> =</t>
    </r>
  </si>
  <si>
    <r>
      <t xml:space="preserve">Spotřeba elektřiny v ČR </t>
    </r>
    <r>
      <rPr>
        <sz val="9"/>
        <rFont val="Calibri"/>
        <family val="2"/>
        <charset val="238"/>
        <scheme val="minor"/>
      </rPr>
      <t>=</t>
    </r>
  </si>
  <si>
    <t>Vodní a přečerpávací vodní elektrárny (VE, PVE)</t>
  </si>
  <si>
    <t>Instalovaný výkon v ES ČR a rozdělení do jednotlivých krajů v ČR</t>
  </si>
  <si>
    <t>Den minima zatížení ES ČR</t>
  </si>
  <si>
    <r>
      <t xml:space="preserve">Saldo elektřiny </t>
    </r>
    <r>
      <rPr>
        <b/>
        <vertAlign val="superscript"/>
        <sz val="9"/>
        <rFont val="Calibri"/>
        <family val="2"/>
        <charset val="238"/>
        <scheme val="minor"/>
      </rPr>
      <t>*)</t>
    </r>
  </si>
  <si>
    <r>
      <rPr>
        <i/>
        <vertAlign val="superscript"/>
        <sz val="8"/>
        <rFont val="Calibri"/>
        <family val="2"/>
        <charset val="238"/>
        <scheme val="minor"/>
      </rPr>
      <t>*)</t>
    </r>
    <r>
      <rPr>
        <i/>
        <sz val="8"/>
        <rFont val="Calibri"/>
        <family val="2"/>
        <charset val="238"/>
        <scheme val="minor"/>
      </rPr>
      <t xml:space="preserve"> zahrnuty údaje PS, RDS a vybraných LDS</t>
    </r>
  </si>
  <si>
    <r>
      <t>[MW</t>
    </r>
    <r>
      <rPr>
        <vertAlign val="subscript"/>
        <sz val="9"/>
        <rFont val="Calibri"/>
        <family val="2"/>
        <charset val="238"/>
        <scheme val="minor"/>
      </rPr>
      <t>e</t>
    </r>
    <r>
      <rPr>
        <sz val="9"/>
        <rFont val="Calibri"/>
        <family val="2"/>
        <charset val="238"/>
        <scheme val="minor"/>
      </rPr>
      <t>]</t>
    </r>
  </si>
  <si>
    <r>
      <t>KVET do 1 MW</t>
    </r>
    <r>
      <rPr>
        <b/>
        <vertAlign val="subscript"/>
        <sz val="9"/>
        <rFont val="Calibri"/>
        <family val="2"/>
        <charset val="238"/>
        <scheme val="minor"/>
      </rPr>
      <t>e</t>
    </r>
    <r>
      <rPr>
        <b/>
        <sz val="9"/>
        <rFont val="Calibri"/>
        <family val="2"/>
        <charset val="238"/>
        <scheme val="minor"/>
      </rPr>
      <t xml:space="preserve"> včetně</t>
    </r>
  </si>
  <si>
    <r>
      <t>KVET nad 5 MW</t>
    </r>
    <r>
      <rPr>
        <b/>
        <vertAlign val="subscript"/>
        <sz val="9"/>
        <rFont val="Calibri"/>
        <family val="2"/>
        <charset val="238"/>
        <scheme val="minor"/>
      </rPr>
      <t>e</t>
    </r>
  </si>
  <si>
    <t>Celulózové výluhy</t>
  </si>
  <si>
    <t>str. 20</t>
  </si>
  <si>
    <t>DS</t>
  </si>
  <si>
    <t>distribuční soustava</t>
  </si>
  <si>
    <r>
      <t>TNS - TVS</t>
    </r>
    <r>
      <rPr>
        <i/>
        <vertAlign val="subscript"/>
        <sz val="9"/>
        <rFont val="Calibri"/>
        <family val="2"/>
        <charset val="238"/>
        <scheme val="minor"/>
      </rPr>
      <t>t</t>
    </r>
    <r>
      <rPr>
        <i/>
        <sz val="9"/>
        <rFont val="Calibri"/>
        <family val="2"/>
        <charset val="238"/>
        <scheme val="minor"/>
      </rPr>
      <t>.</t>
    </r>
  </si>
  <si>
    <t>Celková výroba elektřiny na svorkách generátorů (zdrojů).</t>
  </si>
  <si>
    <t>Bilanční suma zahraničních výměn elektrické energie v daném období. Je to rozdíl mezi celkovým dovozem elektřiny a celkovým vývozem elektřiny v daném období. Kladná hodnota představuje převahu dovozu elektřiny nad vývozem a záporná převahu vývozu nad dovozem.</t>
  </si>
  <si>
    <t>Spotřeba výrobců a subjektů přímo napojených na danou výrobnu.</t>
  </si>
  <si>
    <r>
      <t>KVET nad 1 MW</t>
    </r>
    <r>
      <rPr>
        <b/>
        <vertAlign val="subscript"/>
        <sz val="9"/>
        <rFont val="Calibri"/>
        <family val="2"/>
        <charset val="238"/>
        <scheme val="minor"/>
      </rPr>
      <t>e</t>
    </r>
    <r>
      <rPr>
        <b/>
        <sz val="9"/>
        <rFont val="Calibri"/>
        <family val="2"/>
        <charset val="238"/>
        <scheme val="minor"/>
      </rPr>
      <t xml:space="preserve"> do 5 MW</t>
    </r>
    <r>
      <rPr>
        <b/>
        <vertAlign val="subscript"/>
        <sz val="9"/>
        <rFont val="Calibri"/>
        <family val="2"/>
        <charset val="238"/>
        <scheme val="minor"/>
      </rPr>
      <t>e</t>
    </r>
    <r>
      <rPr>
        <b/>
        <sz val="9"/>
        <rFont val="Calibri"/>
        <family val="2"/>
        <charset val="238"/>
        <scheme val="minor"/>
      </rPr>
      <t xml:space="preserve"> včetně</t>
    </r>
  </si>
  <si>
    <t>Celkové ztráty =</t>
  </si>
  <si>
    <t>Ztráty v sítích provozovatelů jednotlivých distribučních soustav a provozovatele přenosové soustavy.</t>
  </si>
  <si>
    <t>Zatížení brutto =</t>
  </si>
  <si>
    <t>Vychází z vykázaných hodnot (z výkazů ERÚ-1 a od OTE, a.s.). Nejedná se o součet výkonů z vydaných licencí.</t>
  </si>
  <si>
    <t>Čtvrtletní zpráva
o provozu ES ČR</t>
  </si>
  <si>
    <t>I. čtvrtletí</t>
  </si>
  <si>
    <t>4.  Klasické palivové elektrárny (JE, PE, PSE, PPE)</t>
  </si>
  <si>
    <t>Dodávka elektřiny do ES</t>
  </si>
  <si>
    <t>Dodávka užitečného tepla</t>
  </si>
  <si>
    <t>10. Kombinovaná výroba elektřiny a tepla</t>
  </si>
  <si>
    <t>II. čtvrtletí</t>
  </si>
  <si>
    <t>III. čtvrtletí</t>
  </si>
  <si>
    <t>IV. čtvrtletí</t>
  </si>
  <si>
    <r>
      <t>TVS</t>
    </r>
    <r>
      <rPr>
        <vertAlign val="subscript"/>
        <sz val="9"/>
        <rFont val="Calibri"/>
        <family val="2"/>
        <charset val="238"/>
        <scheme val="minor"/>
      </rPr>
      <t>e</t>
    </r>
  </si>
  <si>
    <r>
      <t>TVS</t>
    </r>
    <r>
      <rPr>
        <vertAlign val="subscript"/>
        <sz val="9"/>
        <rFont val="Calibri"/>
        <family val="2"/>
        <charset val="238"/>
        <scheme val="minor"/>
      </rPr>
      <t>t</t>
    </r>
  </si>
  <si>
    <t>Celkový instalovaný výkon</t>
  </si>
  <si>
    <t>&gt; 10 a ≤ 30 kW</t>
  </si>
  <si>
    <t>&gt; 100 kW a ≤ 1 MW</t>
  </si>
  <si>
    <t>&gt; 1 a ≤ 5 MW</t>
  </si>
  <si>
    <t>&gt; 5 MW</t>
  </si>
  <si>
    <t>&lt; 1 MW</t>
  </si>
  <si>
    <r>
      <t>TVS</t>
    </r>
    <r>
      <rPr>
        <b/>
        <vertAlign val="subscript"/>
        <sz val="9"/>
        <rFont val="Calibri"/>
        <family val="2"/>
        <charset val="238"/>
        <scheme val="minor"/>
      </rPr>
      <t>e</t>
    </r>
  </si>
  <si>
    <r>
      <t>Výroba elektřiny brutto – TVS</t>
    </r>
    <r>
      <rPr>
        <i/>
        <vertAlign val="subscript"/>
        <sz val="9"/>
        <rFont val="Calibri"/>
        <family val="2"/>
        <charset val="238"/>
        <scheme val="minor"/>
      </rPr>
      <t>e</t>
    </r>
    <r>
      <rPr>
        <i/>
        <sz val="9"/>
        <rFont val="Calibri"/>
        <family val="2"/>
        <charset val="238"/>
        <scheme val="minor"/>
      </rPr>
      <t>.</t>
    </r>
  </si>
  <si>
    <t>Maloodběr obyvatelstvo (MOO)</t>
  </si>
  <si>
    <r>
      <t>TVS</t>
    </r>
    <r>
      <rPr>
        <b/>
        <vertAlign val="subscript"/>
        <sz val="9"/>
        <rFont val="Calibri"/>
        <family val="2"/>
        <charset val="238"/>
        <scheme val="minor"/>
      </rPr>
      <t>t</t>
    </r>
  </si>
  <si>
    <r>
      <t>Technologická vlastní spotřeba elektřiny na výrobu elektřiny (TVS</t>
    </r>
    <r>
      <rPr>
        <b/>
        <vertAlign val="subscript"/>
        <sz val="9"/>
        <rFont val="Calibri"/>
        <family val="2"/>
        <charset val="238"/>
        <scheme val="minor"/>
      </rPr>
      <t>e</t>
    </r>
    <r>
      <rPr>
        <b/>
        <sz val="9"/>
        <rFont val="Calibri"/>
        <family val="2"/>
        <charset val="238"/>
        <scheme val="minor"/>
      </rPr>
      <t>)</t>
    </r>
  </si>
  <si>
    <r>
      <t>Technologická vlastní spotřeba elektřiny na výrobu tepla  (TVS</t>
    </r>
    <r>
      <rPr>
        <b/>
        <vertAlign val="subscript"/>
        <sz val="9"/>
        <rFont val="Calibri"/>
        <family val="2"/>
        <charset val="238"/>
        <scheme val="minor"/>
      </rPr>
      <t>t</t>
    </r>
    <r>
      <rPr>
        <b/>
        <sz val="9"/>
        <rFont val="Calibri"/>
        <family val="2"/>
        <charset val="238"/>
        <scheme val="minor"/>
      </rPr>
      <t>)</t>
    </r>
  </si>
  <si>
    <t>Spotřeba elektřiny na čerpání</t>
  </si>
  <si>
    <t>≤ 0,5 MW</t>
  </si>
  <si>
    <t>&gt; 0,5 a ≤ 1 MW</t>
  </si>
  <si>
    <t>&gt; 30 a ≤ 100 kW</t>
  </si>
  <si>
    <t xml:space="preserve">&gt; 1 a ≤ 2 MW </t>
  </si>
  <si>
    <t>&gt; 2 MW</t>
  </si>
  <si>
    <t>Jaderné palivo</t>
  </si>
  <si>
    <t>KVET do 1 MWe včetně</t>
  </si>
  <si>
    <t>KVET nad 1 MWe do 5 MWe včetně</t>
  </si>
  <si>
    <t>KVET nad 5 MWe</t>
  </si>
  <si>
    <t>zdroj dat: výkaz ERÚ-1 (nad 10 MW), OTE, a.s. (do 10 MW)</t>
  </si>
  <si>
    <r>
      <t>Výroba elektřiny brutto</t>
    </r>
    <r>
      <rPr>
        <sz val="9"/>
        <rFont val="Calibri"/>
        <family val="2"/>
        <charset val="238"/>
        <scheme val="minor"/>
      </rPr>
      <t xml:space="preserve"> [GWh]</t>
    </r>
  </si>
  <si>
    <t>Instalovaný elektrický výkon</t>
  </si>
  <si>
    <t>Instalovaný tepelný výkon</t>
  </si>
  <si>
    <t>Ostatní dodávky</t>
  </si>
  <si>
    <t>str. 6</t>
  </si>
  <si>
    <t>Označuje spotřebu elektřiny, která je nezbytná pro zajištění procesu výroby elektřiny. Jsou zde zahrnuty veškeré provozy, které jsou pro výrobu elektřiny nepostradatelné, včetně ztrát při výrobě elektřiny. Tato definice vychází z technologické vlastní spotřeby uvedené v § 2, písm. u) zákona č. 165/2012 Sb., o podporovaných zdrojích energie a o změně některých zákonů, v platném znění.</t>
  </si>
  <si>
    <t>7. Větrné elektrárny (VTE)</t>
  </si>
  <si>
    <t>5. Vodní a přečerpávací vodní elektrárny (VE, PVE)</t>
  </si>
  <si>
    <t>6. Fotovoltaické elektrárny (FVE)</t>
  </si>
  <si>
    <t>8. Výroba z biomasy (BIOM)</t>
  </si>
  <si>
    <t>9. Výroba z bioplynu (BIOP)</t>
  </si>
  <si>
    <t>Podíl v ČR</t>
  </si>
  <si>
    <t>Kraj</t>
  </si>
  <si>
    <t>11. Instalovaný výkon v ES ČR a rozdělení do jednotlivých krajů v ČR [MW]</t>
  </si>
  <si>
    <t>12.1 Výroba elektřiny v krajích ČR podle technologie elektráren [MWh]</t>
  </si>
  <si>
    <t>Tech. vl. spotřeba el. na výrobu elektřiny</t>
  </si>
  <si>
    <t>19. Doplňující grafy</t>
  </si>
  <si>
    <t>18.1 Spotřeba elektřiny, maximum a minimum zatížení ES ČR (bez čerpání PVE)</t>
  </si>
  <si>
    <t>18. Měsíční maxima a minima zatížení ES ČR (bez čerpání PVE)</t>
  </si>
  <si>
    <t>5</t>
  </si>
  <si>
    <t>6</t>
  </si>
  <si>
    <t>7</t>
  </si>
  <si>
    <t>8</t>
  </si>
  <si>
    <t>9</t>
  </si>
  <si>
    <t>17</t>
  </si>
  <si>
    <t>18.1</t>
  </si>
  <si>
    <t>18.2</t>
  </si>
  <si>
    <t>18.3</t>
  </si>
  <si>
    <t>Výroba a spotřeba: Jihočeský kraj</t>
  </si>
  <si>
    <t>Výroba a spotřeba: Jihomoravský kraj</t>
  </si>
  <si>
    <t>Výroba a spotřeba: Karlovarský kraj</t>
  </si>
  <si>
    <t>Výroba a spotřeba: Královéhradecký kraj</t>
  </si>
  <si>
    <t>Výroba a spotřeba: Liberecký kraj</t>
  </si>
  <si>
    <t>Výroba a spotřeba: Moravskoslezský kraj</t>
  </si>
  <si>
    <t>Výroba a spotřeba: Olomoucký kraj</t>
  </si>
  <si>
    <t>Výroba a spotřeba: Pardubický kraj</t>
  </si>
  <si>
    <t>Výroba a spotřeba: Plzeňský kraj</t>
  </si>
  <si>
    <t>Výroba a spotřeba: Středočeský kraj</t>
  </si>
  <si>
    <t>Výroba a spotřeba: Ústecký kraj</t>
  </si>
  <si>
    <t>Výroba a spotřeba: Zlínský kraj</t>
  </si>
  <si>
    <t>Úvodní komentář k hodnocenému čtvrtletí</t>
  </si>
  <si>
    <t>str. 12</t>
  </si>
  <si>
    <t>str. 25</t>
  </si>
  <si>
    <t>str. 26</t>
  </si>
  <si>
    <t>str. 27</t>
  </si>
  <si>
    <t>str. 28</t>
  </si>
  <si>
    <t>str. 29</t>
  </si>
  <si>
    <t>str. 30</t>
  </si>
  <si>
    <t>str. 31</t>
  </si>
  <si>
    <t>str. 32</t>
  </si>
  <si>
    <t>str. 33</t>
  </si>
  <si>
    <t>str. 34</t>
  </si>
  <si>
    <t>str. 35</t>
  </si>
  <si>
    <t>str. 36</t>
  </si>
  <si>
    <t>18</t>
  </si>
  <si>
    <t>Měsíční maxima a minima zatížení ES ČR</t>
  </si>
  <si>
    <t>2. Úvodní komentář k hodnocenému čtvrtletí</t>
  </si>
  <si>
    <t>≤ 10 kW</t>
  </si>
  <si>
    <t>13. Spotřeba elektřiny v krajích ČR podle sektorů národního hospodářství [MWh]</t>
  </si>
  <si>
    <t>14.14 Výroba a spotřeba: Zlínský kraj</t>
  </si>
  <si>
    <t>Spotřeba elektřiny
brutto</t>
  </si>
  <si>
    <t>13</t>
  </si>
  <si>
    <t>14.1</t>
  </si>
  <si>
    <t>14.2</t>
  </si>
  <si>
    <t>14.3</t>
  </si>
  <si>
    <t>14.4</t>
  </si>
  <si>
    <t>14.5</t>
  </si>
  <si>
    <t>14.6</t>
  </si>
  <si>
    <t>14.7</t>
  </si>
  <si>
    <t>14.8</t>
  </si>
  <si>
    <t>14.9</t>
  </si>
  <si>
    <t>14.10</t>
  </si>
  <si>
    <t>14.11</t>
  </si>
  <si>
    <t>14.12</t>
  </si>
  <si>
    <t>14.13</t>
  </si>
  <si>
    <t>14.14</t>
  </si>
  <si>
    <t>≥ 1 a &lt; 10 MW</t>
  </si>
  <si>
    <t>≥ 10 MW</t>
  </si>
  <si>
    <t>[GWh]</t>
  </si>
  <si>
    <t>Celkové ztráty</t>
  </si>
  <si>
    <t>Spotřeba elektřiny ČR</t>
  </si>
  <si>
    <r>
      <t>Celkový instalovaný elektrický výkon [MW</t>
    </r>
    <r>
      <rPr>
        <vertAlign val="subscript"/>
        <sz val="9"/>
        <rFont val="Calibri"/>
        <family val="2"/>
        <charset val="238"/>
        <scheme val="minor"/>
      </rPr>
      <t>e</t>
    </r>
    <r>
      <rPr>
        <sz val="9"/>
        <rFont val="Calibri"/>
        <family val="2"/>
        <charset val="238"/>
        <scheme val="minor"/>
      </rPr>
      <t>]</t>
    </r>
  </si>
  <si>
    <r>
      <t>Celkový instalovaný tepelný výkon [MW</t>
    </r>
    <r>
      <rPr>
        <vertAlign val="subscript"/>
        <sz val="9"/>
        <rFont val="Calibri"/>
        <family val="2"/>
        <charset val="238"/>
        <scheme val="minor"/>
      </rPr>
      <t>t</t>
    </r>
    <r>
      <rPr>
        <sz val="9"/>
        <rFont val="Calibri"/>
        <family val="2"/>
        <charset val="238"/>
        <scheme val="minor"/>
      </rPr>
      <t>]</t>
    </r>
  </si>
  <si>
    <r>
      <t>[MW</t>
    </r>
    <r>
      <rPr>
        <vertAlign val="subscript"/>
        <sz val="9"/>
        <rFont val="Calibri"/>
        <family val="2"/>
        <charset val="238"/>
      </rPr>
      <t>e</t>
    </r>
    <r>
      <rPr>
        <sz val="9"/>
        <rFont val="Calibri"/>
        <family val="2"/>
        <charset val="238"/>
      </rPr>
      <t>]</t>
    </r>
  </si>
  <si>
    <r>
      <t>[MW</t>
    </r>
    <r>
      <rPr>
        <vertAlign val="subscript"/>
        <sz val="9"/>
        <rFont val="Calibri"/>
        <family val="2"/>
        <charset val="238"/>
      </rPr>
      <t>t</t>
    </r>
    <r>
      <rPr>
        <sz val="9"/>
        <rFont val="Calibri"/>
        <family val="2"/>
        <charset val="238"/>
      </rPr>
      <t>]</t>
    </r>
  </si>
  <si>
    <t>nízké napětí do 1 kV (podle ČSN 330010)</t>
  </si>
  <si>
    <t>12.2 Spotřeba elektřiny netto v krajích ČR podle kategorie spotřeb [MWh]</t>
  </si>
  <si>
    <t>Spotřeba elektřiny netto</t>
  </si>
  <si>
    <t>15. Spotřeba elektřiny netto v jednotlivých soustavách RDS [MWh]</t>
  </si>
  <si>
    <t>Hodinová hodnota elektrického výkonu dodávaného do ES ČR připojenými výrobci elektřiny + saldo (uvádí se bez hodnoty výkonu čerpání přečerpávacích vodních elektráren).</t>
  </si>
  <si>
    <r>
      <t>Obdoba viz TVS</t>
    </r>
    <r>
      <rPr>
        <i/>
        <vertAlign val="subscript"/>
        <sz val="9"/>
        <rFont val="Calibri"/>
        <family val="2"/>
        <charset val="238"/>
        <scheme val="minor"/>
      </rPr>
      <t>e</t>
    </r>
    <r>
      <rPr>
        <i/>
        <sz val="9"/>
        <rFont val="Calibri"/>
        <family val="2"/>
        <charset val="238"/>
        <scheme val="minor"/>
      </rPr>
      <t>.</t>
    </r>
  </si>
  <si>
    <r>
      <t>TNS + spotřeba na přečerpávání PVE + celkové ztráty + TVS</t>
    </r>
    <r>
      <rPr>
        <i/>
        <vertAlign val="subscript"/>
        <sz val="9"/>
        <rFont val="Calibri"/>
        <family val="2"/>
        <charset val="238"/>
        <scheme val="minor"/>
      </rPr>
      <t>e</t>
    </r>
    <r>
      <rPr>
        <i/>
        <sz val="9"/>
        <rFont val="Calibri"/>
        <family val="2"/>
        <charset val="238"/>
        <scheme val="minor"/>
      </rPr>
      <t>.</t>
    </r>
  </si>
  <si>
    <r>
      <t>VO z vvn + VO z vn + MOO + MOP + spotřeba PPS a PDS + lokální spotřeba + TVS</t>
    </r>
    <r>
      <rPr>
        <i/>
        <vertAlign val="subscript"/>
        <sz val="9"/>
        <rFont val="Calibri"/>
        <family val="2"/>
        <charset val="238"/>
        <scheme val="minor"/>
      </rPr>
      <t>t</t>
    </r>
    <r>
      <rPr>
        <i/>
        <sz val="9"/>
        <rFont val="Calibri"/>
        <family val="2"/>
        <charset val="238"/>
        <scheme val="minor"/>
      </rPr>
      <t>.</t>
    </r>
  </si>
  <si>
    <t>16. Bilance fyzických toků PS a RDS</t>
  </si>
  <si>
    <t>17. Přeshraniční fyzické toky [GWh]</t>
  </si>
  <si>
    <t>Bilance fyzických toků PS a RDS</t>
  </si>
  <si>
    <t>Přeshraniční fyzické toky</t>
  </si>
  <si>
    <t>Hlavní město Praha</t>
  </si>
  <si>
    <t>Kraj Vysočina</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</si>
  <si>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</si>
  <si>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</si>
  <si>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</si>
  <si>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</si>
  <si>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</si>
  <si>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</si>
  <si>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</si>
  <si>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</si>
  <si>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</si>
  <si>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</si>
  <si>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</si>
  <si>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</si>
  <si>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14.1 Výroba a spotřeba: Hlavní město Praha</t>
  </si>
  <si>
    <t>14.5 Výroba a spotřeba: Kraj Vysočina</t>
  </si>
  <si>
    <t>14.13 Výroba a spotřeba: Ústecký kraj</t>
  </si>
  <si>
    <t>14.12 Výroba a spotřeba: Středočeský kraj</t>
  </si>
  <si>
    <t>14.11 Výroba a spotřeba: Plzeňský kraj</t>
  </si>
  <si>
    <t>14.10 Výroba a spotřeba: Pardubický kraj</t>
  </si>
  <si>
    <t>14.9 Výroba a spotřeba: Olomoucký kraj</t>
  </si>
  <si>
    <t>14.8 Výroba a spotřeba: Moravskoslezský kraj</t>
  </si>
  <si>
    <t>14.7 Výroba a spotřeba: Liberecký kraj</t>
  </si>
  <si>
    <t>14.6 Výroba a spotřeba: Královéhradecký kraj</t>
  </si>
  <si>
    <t>14.4 Výroba a spotřeba: Karlovarský kraj</t>
  </si>
  <si>
    <t>14.3 Výroba a spotřeba: Jihomoravský kraj</t>
  </si>
  <si>
    <t>14.2 Výroba a spotřeba: Jihočeský kraj</t>
  </si>
  <si>
    <t>Výroba a spotřeba: Hlavní město Praha</t>
  </si>
  <si>
    <t>Výroba a spotřeba: Kraj Vysočina</t>
  </si>
  <si>
    <t>Oddělení statistiky a sledování kvality ERÚ, Praha 2018</t>
  </si>
  <si>
    <t>I. čtvrtletí 2018</t>
  </si>
  <si>
    <t>VE *)</t>
  </si>
  <si>
    <r>
      <rPr>
        <i/>
        <vertAlign val="superscript"/>
        <sz val="8"/>
        <rFont val="Calibri"/>
        <family val="2"/>
        <charset val="238"/>
        <scheme val="minor"/>
      </rPr>
      <t>*)</t>
    </r>
    <r>
      <rPr>
        <i/>
        <sz val="8"/>
        <rFont val="Calibri"/>
        <family val="2"/>
        <charset val="238"/>
        <scheme val="minor"/>
      </rPr>
      <t xml:space="preserve"> kategorie podle instalovaného výkonu provozovny</t>
    </r>
  </si>
  <si>
    <t>FVE *)</t>
  </si>
  <si>
    <t>VTE *)</t>
  </si>
  <si>
    <t>9:00</t>
  </si>
  <si>
    <t>12:00</t>
  </si>
  <si>
    <t>:00</t>
  </si>
  <si>
    <t>6:00</t>
  </si>
  <si>
    <t>1:00</t>
  </si>
  <si>
    <t>18.2  Den maxima zatížení ES ČR v I. čtvrtletí 2018 (28. 2. 2018 9:00) [MW]</t>
  </si>
  <si>
    <t>Leden
16. 1. 2018 9:00</t>
  </si>
  <si>
    <t>Únor
28. 2. 2018 9:00</t>
  </si>
  <si>
    <t>Březen
2. 3. 2018 12:00</t>
  </si>
  <si>
    <t>18.3  Den minima zatížení ES ČR v I. čtvrtletí 2018 (1. 1. 2018 6:00) [MW]</t>
  </si>
  <si>
    <t>Leden
1. 1. 2018 6:00</t>
  </si>
  <si>
    <t>Únor
4. 2. 2018 1:00</t>
  </si>
  <si>
    <t>Březen
31. 3. 2018 1:00</t>
  </si>
  <si>
    <t>Energetický regulační úřad (ERÚ) vydává v souladu s § 17 odst. 7 písm. m) zákona č. 458/2000 Sb., v platném znění, (energetický zákon), čtvrtletní zprávu o provozu soustav v energetických odvětvích za I. čtvrtletí 2018. Veškerá data vycházejí z podkladů od licencovaných subjektů.
Čtvrtletní zpráva obsahuje kapitoly, které podávají ucelený přehled o statistice elektroenergetiky v ČR. Vychází z údajů o fyzických tocích elektřiny získaných na základě vyhlášky č. 404/2016 Sb., o náležitostech a členění výkazů nezbytných pro zpracování zpráv o provozu soustav v energetických odvětvích, včetně termínů, rozsahu a pravidel pro sestavování výkazů (statistická vyhláška). Jednotlivé kapitoly obsahují statistická data o bilancích elektřiny za I. čtvrtletí 2018, vývoji výroby a spotřeby elektřiny podle příslušných kategorií včetně výroby elektřiny z obnovitelných zdrojů a kombinované výroby elektřiny a tepla. Zpráva dále obsahuje vyhodnocení instalovaného výkonu ES ČR, přeshraničních toků elektřiny a některá krajská vyhodnocení. Veškeré detaily týkající se metodiky vykazování údajů pro statistiku ERÚ jsou uvedeny ve výkladovém stanovisku ERÚ k metodice vyplňování výkazů podle statistické vyhlášky pro oblast elektroenergetiky a teplárenství číslo 11/2017 ze dne 18. července 2017. Statistická vyhláška je účinná od 1. ledna 2017 a její součástí jsou i vzory výkazů se všemi sledovanými ukazateli. Výkladové stanovisko a aktuální výkazy jsou zveřejněny na internetových stránkách ERÚ. Kromě vlastní statistiky využívá ERÚ i data o podporovaných zdrojích ze systému OTE, a.s. Ve čtvrtletních zprávách nejsou zahrnuty údaje týkající se výroby elektřiny z obnovitelných zdrojů od výrobců, kteří nepředali OTE, a.s. údaje za sledované období ke dni zpracování zprávy. 
Zveřejněná statistika je zpracována z obdržených údajů od jednotlivých výrobců a provozovatelů distribučních soustav, resp. přenosové soustavy a u jednotlivých ukazatelů nejsou prováděny žádné korekční dopočty. Zjištěné a opravené chyby v obdržených datech, zpětné korekce výkazů a doplněné údaje od OTE, a.s. jsou průběžně promítány do statistiky a projeví se vždy v dalších zveřejněných zprávách, případně v roční zprávě o provozu ES ČR za rok 2018, kterou ERÚ předpokládá zveřejnit na konci května 2019.
Výroba elektřiny brutto za I. čtvrtletí 2018 oproti stejnému období předchozího roku klesla. Bylo vyrobeno celkem cca 23 TWh elektřiny brutto, to je o 4,1 % méně (- 1 TWh) než v I. čtvrtletí roku 2017 (údaje za I. čtvrtletí 2017 z roční zprávy o provozu ES ČR 2017). Nejvíce klesla meziročně výroba elektřiny v lednu o 13,5 %, zatímco v březnu výroba meziročně stoupla o 6,7 %. Největší meziroční změnu výroby elektřiny zaznamenaly vodní elektrárny, a to nárůst o 33 %. Nejvíce meziročně poklesla výroba za I. čtvrtletí 2018 u paroplynových elektráren o 17,8 %. Významný nárůst instalované kapacity u větrných elektráren o 9,8 % (+ 27,6 MW) je způsoben spuštěním nových zdrojů v Libereckém kraji v listopadu 2017.   
Celková tuzemská brutto spotřeba (TBS) se meziročně téměř nezměnila. Vzrostla o 0,6 % na hodnotu 20,6 TWh, což je oproti I. čtvrtletí roku 2017 o 0,13 TWh. Nejvíce vzrostla meziročně v březnu o 8,3 %, zatímco v lednu klesla o 7,6 %. Z vyhodnocení salda v I. čtvrtletí 2018 trvá převaha exportu nad importem, a to konkrétně 2,3 TWh, což je meziročně pokles o 34,4 %. Zatímco v lednu a únoru kleslo saldo meziročně o více než 50 %, v březnu kleslo o 3,3 %.
Zpráva vyhodnocuje i hodinové průběhy zatížení a spotřeby včetně struktury zdrojů pokrývající maximální a minimální zatížení v průběhu I. čtvrtletí. Dále jsou uvedeny průběhy spotřeb ve dnech maxima a minima. Maxima zatížení v daném čtvrtletí bylo dosaženo dne 28. 2. v 9:00 hod. Minima zatížení bylo dosaženo dne 1. 1. v 6:00 hod.  
Celková spotřeba zaznamenala meziročně nárůst. Nejvíce stoupla v Olomouckém kraji o 4,2 % (+ 35,9 GWh), zatímco v Moravskoslezském kraji se snížila o téměř 1 % (-21,5 GWh). Spotřeba elektřiny domácností za I. čtvrtletí meziročně rostla. Ve Středočeském  kraji spotřeba  domácností  vzrostla  nejvíce,  a to o  32,5 GWh. Pouze Praha  zaznamenala pokles  spotřeby o 0,1 % (- 0,6 GWh).
Případné dotazy, komentáře či připomínky směřujte na adresu elektro.statistika@eru.cz.</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</si>
</sst>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
    <numFmt numFmtId="165" formatCode="0.0_ "/>
    <numFmt numFmtId="166" formatCode="h:mm;@"/>
    <numFmt numFmtId="167" formatCode="#,##0.00\ &quot;Kč&quot;"/>
    <numFmt numFmtId="168" formatCode="#,##0.0&quot; GWh&quot;"/>
    <numFmt numFmtId="169" formatCode="ddd"/>
    <numFmt numFmtId="170" formatCode="0.0"/>
    <numFmt numFmtId="171" formatCode="0.0%"/>
    <numFmt numFmtId="172" formatCode="d/\ m/"/>
  </numFmts>
  <fonts count="75" x14ac:knownFonts="1">
    <font>
      <sz val="10"/>
      <name val="Arial"/>
      <charset val="238"/>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b/>
      <sz val="9"/>
      <color rgb="FFFF0000"/>
      <name val="Calibri"/>
      <family val="2"/>
      <charset val="238"/>
      <scheme val="minor"/>
    </font>
    <font>
      <sz val="9"/>
      <color rgb="FF000000"/>
      <name val="Calibri"/>
      <family val="2"/>
      <charset val="238"/>
      <scheme val="minor"/>
    </font>
    <font>
      <b/>
      <sz val="9"/>
      <color theme="5"/>
      <name val="Calibri"/>
      <family val="2"/>
      <charset val="238"/>
      <scheme val="minor"/>
    </font>
    <font>
      <b/>
      <sz val="9"/>
      <color theme="6" tint="-0.249977111117893"/>
      <name val="Calibri"/>
      <family val="2"/>
      <charset val="238"/>
      <scheme val="minor"/>
    </font>
    <font>
      <b/>
      <sz val="9"/>
      <color indexed="8"/>
      <name val="Calibri"/>
      <family val="2"/>
      <charset val="238"/>
      <scheme val="minor"/>
    </font>
    <font>
      <sz val="9"/>
      <color indexed="8"/>
      <name val="Calibri"/>
      <family val="2"/>
      <charset val="238"/>
      <scheme val="minor"/>
    </font>
    <font>
      <sz val="8"/>
      <color theme="0"/>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1"/>
      <color theme="3" tint="0.39997558519241921"/>
      <name val="Calibri"/>
      <family val="2"/>
      <charset val="238"/>
      <scheme val="minor"/>
    </font>
    <font>
      <sz val="14"/>
      <name val="Arial"/>
      <family val="2"/>
      <charset val="238"/>
    </font>
    <font>
      <b/>
      <sz val="10"/>
      <color theme="0"/>
      <name val="Calibri"/>
      <family val="2"/>
      <charset val="238"/>
      <scheme val="minor"/>
    </font>
    <font>
      <b/>
      <vertAlign val="subscript"/>
      <sz val="9"/>
      <name val="Calibri"/>
      <family val="2"/>
      <charset val="238"/>
      <scheme val="minor"/>
    </font>
    <font>
      <i/>
      <vertAlign val="subscript"/>
      <sz val="9"/>
      <name val="Calibri"/>
      <family val="2"/>
      <charset val="238"/>
      <scheme val="minor"/>
    </font>
    <font>
      <strike/>
      <sz val="10"/>
      <name val="Calibri"/>
      <family val="2"/>
      <charset val="238"/>
      <scheme val="minor"/>
    </font>
    <font>
      <i/>
      <vertAlign val="superscript"/>
      <sz val="8"/>
      <name val="Calibri"/>
      <family val="2"/>
      <charset val="238"/>
      <scheme val="minor"/>
    </font>
    <font>
      <b/>
      <vertAlign val="superscript"/>
      <sz val="9"/>
      <name val="Calibri"/>
      <family val="2"/>
      <charset val="238"/>
      <scheme val="minor"/>
    </font>
    <font>
      <vertAlign val="subscript"/>
      <sz val="9"/>
      <name val="Calibri"/>
      <family val="2"/>
      <charset val="238"/>
      <scheme val="minor"/>
    </font>
    <font>
      <b/>
      <sz val="12"/>
      <color rgb="FFFF0000"/>
      <name val="Calibri"/>
      <family val="2"/>
      <charset val="238"/>
      <scheme val="minor"/>
    </font>
    <font>
      <sz val="9"/>
      <name val="Calibri"/>
      <family val="2"/>
      <charset val="238"/>
    </font>
    <font>
      <b/>
      <sz val="9"/>
      <name val="Calibri"/>
      <family val="2"/>
      <charset val="238"/>
    </font>
    <font>
      <b/>
      <sz val="9"/>
      <color theme="2" tint="-0.499984740745262"/>
      <name val="Calibri"/>
      <family val="2"/>
      <charset val="238"/>
      <scheme val="minor"/>
    </font>
    <font>
      <i/>
      <sz val="9"/>
      <color theme="0"/>
      <name val="Calibri"/>
      <family val="2"/>
      <charset val="238"/>
      <scheme val="minor"/>
    </font>
    <font>
      <b/>
      <sz val="8"/>
      <name val="Calibri"/>
      <family val="2"/>
      <charset val="238"/>
      <scheme val="minor"/>
    </font>
    <font>
      <vertAlign val="subscript"/>
      <sz val="9"/>
      <name val="Calibri"/>
      <family val="2"/>
      <charset val="238"/>
    </font>
    <font>
      <b/>
      <sz val="9"/>
      <color theme="2"/>
      <name val="Calibri"/>
      <family val="2"/>
      <charset val="238"/>
      <scheme val="minor"/>
    </font>
    <font>
      <sz val="9"/>
      <color theme="2"/>
      <name val="Calibri"/>
      <family val="2"/>
      <charset val="238"/>
      <scheme val="minor"/>
    </font>
  </fonts>
  <fills count="25">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0"/>
        <bgColor indexed="64"/>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rgb="FF948A54"/>
        <bgColor rgb="FF000000"/>
      </patternFill>
    </fill>
    <fill>
      <patternFill patternType="solid">
        <fgColor rgb="FFEEECE1"/>
        <bgColor rgb="FF000000"/>
      </patternFill>
    </fill>
    <fill>
      <patternFill patternType="solid">
        <fgColor theme="2" tint="-0.249977111117893"/>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style="thick">
        <color theme="0"/>
      </right>
      <top/>
      <bottom style="thin">
        <color theme="0" tint="-0.24994659260841701"/>
      </bottom>
      <diagonal/>
    </border>
    <border>
      <left style="thick">
        <color theme="0"/>
      </left>
      <right style="thick">
        <color theme="0"/>
      </right>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medium">
        <color theme="2" tint="-0.499984740745262"/>
      </top>
      <bottom/>
      <diagonal/>
    </border>
    <border>
      <left/>
      <right/>
      <top style="thin">
        <color theme="0" tint="-0.24994659260841701"/>
      </top>
      <bottom style="thin">
        <color theme="0" tint="-0.24994659260841701"/>
      </bottom>
      <diagonal/>
    </border>
    <border>
      <left style="thick">
        <color theme="0"/>
      </left>
      <right style="thick">
        <color theme="0"/>
      </right>
      <top style="thin">
        <color theme="0" tint="-0.24994659260841701"/>
      </top>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right/>
      <top style="medium">
        <color theme="2" tint="-0.499984740745262"/>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medium">
        <color theme="2" tint="-0.499984740745262"/>
      </bottom>
      <diagonal/>
    </border>
    <border>
      <left/>
      <right style="medium">
        <color theme="2" tint="-0.499984740745262"/>
      </right>
      <top/>
      <bottom style="thin">
        <color theme="0" tint="-0.24994659260841701"/>
      </bottom>
      <diagonal/>
    </border>
    <border>
      <left style="thick">
        <color theme="0"/>
      </left>
      <right style="medium">
        <color theme="2" tint="-0.499984740745262"/>
      </right>
      <top style="thin">
        <color theme="0" tint="-0.24994659260841701"/>
      </top>
      <bottom style="thin">
        <color theme="0" tint="-0.24994659260841701"/>
      </bottom>
      <diagonal/>
    </border>
    <border>
      <left style="thick">
        <color theme="0"/>
      </left>
      <right style="medium">
        <color theme="2" tint="-0.499984740745262"/>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right style="medium">
        <color theme="2" tint="-0.499984740745262"/>
      </right>
      <top/>
      <bottom style="medium">
        <color theme="2" tint="-0.499984740745262"/>
      </bottom>
      <diagonal/>
    </border>
    <border>
      <left style="medium">
        <color theme="2" tint="-0.499984740745262"/>
      </left>
      <right/>
      <top/>
      <bottom style="medium">
        <color theme="2" tint="-0.499984740745262"/>
      </bottom>
      <diagonal/>
    </border>
    <border>
      <left style="medium">
        <color theme="2" tint="-0.499984740745262"/>
      </left>
      <right/>
      <top/>
      <bottom/>
      <diagonal/>
    </border>
    <border>
      <left/>
      <right style="medium">
        <color theme="2" tint="-0.499984740745262"/>
      </right>
      <top/>
      <bottom/>
      <diagonal/>
    </border>
    <border>
      <left/>
      <right style="medium">
        <color theme="2" tint="-0.499984740745262"/>
      </right>
      <top style="medium">
        <color theme="2" tint="-0.499984740745262"/>
      </top>
      <bottom/>
      <diagonal/>
    </border>
    <border>
      <left style="thick">
        <color theme="0"/>
      </left>
      <right/>
      <top/>
      <bottom style="thin">
        <color theme="0" tint="-0.24994659260841701"/>
      </bottom>
      <diagonal/>
    </border>
    <border>
      <left style="thick">
        <color theme="0"/>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right style="medium">
        <color theme="2" tint="-0.499984740745262"/>
      </right>
      <top style="medium">
        <color theme="2" tint="-0.499984740745262"/>
      </top>
      <bottom style="thin">
        <color theme="0" tint="-0.24994659260841701"/>
      </bottom>
      <diagonal/>
    </border>
    <border>
      <left style="thick">
        <color theme="0"/>
      </left>
      <right/>
      <top/>
      <bottom/>
      <diagonal/>
    </border>
    <border>
      <left/>
      <right style="medium">
        <color theme="2" tint="-0.499984740745262"/>
      </right>
      <top style="thin">
        <color theme="0" tint="-0.24994659260841701"/>
      </top>
      <bottom/>
      <diagonal/>
    </border>
    <border>
      <left style="medium">
        <color theme="2" tint="-0.499984740745262"/>
      </left>
      <right/>
      <top style="medium">
        <color theme="2" tint="-0.499984740745262"/>
      </top>
      <bottom style="thin">
        <color theme="0" tint="-0.24994659260841701"/>
      </bottom>
      <diagonal/>
    </border>
    <border>
      <left style="medium">
        <color theme="2" tint="-0.499984740745262"/>
      </left>
      <right style="thick">
        <color theme="0"/>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style="medium">
        <color theme="2" tint="-0.499984740745262"/>
      </left>
      <right style="thick">
        <color theme="0"/>
      </right>
      <top style="thin">
        <color theme="0" tint="-0.24994659260841701"/>
      </top>
      <bottom/>
      <diagonal/>
    </border>
    <border>
      <left style="thick">
        <color theme="0"/>
      </left>
      <right style="medium">
        <color theme="2" tint="-0.499984740745262"/>
      </right>
      <top style="thin">
        <color theme="0" tint="-0.24994659260841701"/>
      </top>
      <bottom/>
      <diagonal/>
    </border>
    <border>
      <left style="medium">
        <color theme="2" tint="-0.499984740745262"/>
      </left>
      <right/>
      <top style="medium">
        <color theme="2" tint="-0.499984740745262"/>
      </top>
      <bottom/>
      <diagonal/>
    </border>
    <border>
      <left style="medium">
        <color theme="2" tint="-0.499984740745262"/>
      </left>
      <right style="thick">
        <color theme="0"/>
      </right>
      <top/>
      <bottom style="thin">
        <color theme="0" tint="-0.24994659260841701"/>
      </bottom>
      <diagonal/>
    </border>
    <border>
      <left style="medium">
        <color theme="2" tint="-0.499984740745262"/>
      </left>
      <right/>
      <top/>
      <bottom style="thin">
        <color theme="2" tint="-0.499984740745262"/>
      </bottom>
      <diagonal/>
    </border>
    <border>
      <left/>
      <right style="medium">
        <color theme="2" tint="-0.499984740745262"/>
      </right>
      <top/>
      <bottom style="thin">
        <color theme="2" tint="-0.499984740745262"/>
      </bottom>
      <diagonal/>
    </border>
    <border>
      <left style="medium">
        <color theme="2" tint="-0.499984740745262"/>
      </left>
      <right/>
      <top style="thin">
        <color theme="0" tint="-0.24994659260841701"/>
      </top>
      <bottom/>
      <diagonal/>
    </border>
    <border>
      <left/>
      <right/>
      <top/>
      <bottom style="thin">
        <color rgb="FFBFBFBF"/>
      </bottom>
      <diagonal/>
    </border>
    <border>
      <left style="thin">
        <color rgb="FFBFBFBF"/>
      </left>
      <right style="thin">
        <color rgb="FFBFBFBF"/>
      </right>
      <top style="thin">
        <color rgb="FFBFBFBF"/>
      </top>
      <bottom/>
      <diagonal/>
    </border>
    <border>
      <left style="thin">
        <color rgb="FFBFBFBF"/>
      </left>
      <right/>
      <top style="thin">
        <color rgb="FFBFBFBF"/>
      </top>
      <bottom/>
      <diagonal/>
    </border>
    <border>
      <left/>
      <right/>
      <top/>
      <bottom style="thin">
        <color rgb="FF948A54"/>
      </bottom>
      <diagonal/>
    </border>
    <border>
      <left style="medium">
        <color theme="2" tint="-0.499984740745262"/>
      </left>
      <right/>
      <top/>
      <bottom style="thin">
        <color rgb="FF948A54"/>
      </bottom>
      <diagonal/>
    </border>
    <border>
      <left/>
      <right style="medium">
        <color theme="2" tint="-0.499984740745262"/>
      </right>
      <top/>
      <bottom style="thin">
        <color rgb="FF948A54"/>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style="thin">
        <color rgb="FFBFBFBF"/>
      </right>
      <top/>
      <bottom style="thin">
        <color rgb="FFBFBFBF"/>
      </bottom>
      <diagonal/>
    </border>
    <border>
      <left style="medium">
        <color theme="2" tint="-0.499984740745262"/>
      </left>
      <right/>
      <top style="medium">
        <color theme="2" tint="-0.499984740745262"/>
      </top>
      <bottom style="thin">
        <color theme="2" tint="-0.499984740745262"/>
      </bottom>
      <diagonal/>
    </border>
    <border>
      <left/>
      <right/>
      <top style="medium">
        <color theme="2" tint="-0.499984740745262"/>
      </top>
      <bottom style="thin">
        <color theme="2" tint="-0.499984740745262"/>
      </bottom>
      <diagonal/>
    </border>
    <border>
      <left/>
      <right style="medium">
        <color theme="2" tint="-0.499984740745262"/>
      </right>
      <top style="medium">
        <color theme="2" tint="-0.499984740745262"/>
      </top>
      <bottom style="thin">
        <color theme="2" tint="-0.499984740745262"/>
      </bottom>
      <diagonal/>
    </border>
    <border>
      <left style="medium">
        <color theme="2" tint="-0.499984740745262"/>
      </left>
      <right/>
      <top style="medium">
        <color theme="2" tint="-0.499984740745262"/>
      </top>
      <bottom style="thin">
        <color rgb="FF948A54"/>
      </bottom>
      <diagonal/>
    </border>
    <border>
      <left/>
      <right/>
      <top style="medium">
        <color theme="2" tint="-0.499984740745262"/>
      </top>
      <bottom style="thin">
        <color rgb="FF948A54"/>
      </bottom>
      <diagonal/>
    </border>
    <border>
      <left/>
      <right style="medium">
        <color theme="2" tint="-0.499984740745262"/>
      </right>
      <top style="medium">
        <color theme="2" tint="-0.499984740745262"/>
      </top>
      <bottom style="thin">
        <color rgb="FF948A54"/>
      </bottom>
      <diagonal/>
    </border>
    <border>
      <left style="thick">
        <color theme="2" tint="-9.9948118533890809E-2"/>
      </left>
      <right style="thick">
        <color theme="2" tint="-9.9948118533890809E-2"/>
      </right>
      <top style="thin">
        <color theme="0" tint="-0.24994659260841701"/>
      </top>
      <bottom style="thin">
        <color theme="0" tint="-0.24994659260841701"/>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5" fillId="11" borderId="0" applyNumberFormat="0" applyBorder="0" applyAlignment="0" applyProtection="0"/>
    <xf numFmtId="0" fontId="6" fillId="12" borderId="1" applyNumberFormat="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7" borderId="0" applyNumberFormat="0" applyBorder="0" applyAlignment="0" applyProtection="0"/>
    <xf numFmtId="0" fontId="2" fillId="4" borderId="5" applyNumberFormat="0" applyFont="0" applyAlignment="0" applyProtection="0"/>
    <xf numFmtId="0" fontId="12" fillId="0" borderId="6" applyNumberFormat="0" applyFill="0" applyAlignment="0" applyProtection="0"/>
    <xf numFmtId="0" fontId="13" fillId="6" borderId="0" applyNumberFormat="0" applyBorder="0" applyAlignment="0" applyProtection="0"/>
    <xf numFmtId="0" fontId="12" fillId="0" borderId="0" applyNumberFormat="0" applyFill="0" applyBorder="0" applyAlignment="0" applyProtection="0"/>
    <xf numFmtId="0" fontId="14" fillId="7" borderId="7" applyNumberFormat="0" applyAlignment="0" applyProtection="0"/>
    <xf numFmtId="0" fontId="15" fillId="13" borderId="7" applyNumberFormat="0" applyAlignment="0" applyProtection="0"/>
    <xf numFmtId="0" fontId="16" fillId="13" borderId="8" applyNumberFormat="0" applyAlignment="0" applyProtection="0"/>
    <xf numFmtId="0" fontId="17" fillId="0" borderId="0" applyNumberFormat="0" applyFill="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9" fontId="21" fillId="0" borderId="0" applyFont="0" applyFill="0" applyBorder="0" applyAlignment="0" applyProtection="0"/>
  </cellStyleXfs>
  <cellXfs count="769">
    <xf numFmtId="0" fontId="0" fillId="0" borderId="0" xfId="0"/>
    <xf numFmtId="0" fontId="19" fillId="0" borderId="0" xfId="0" applyFont="1"/>
    <xf numFmtId="0" fontId="20" fillId="0" borderId="0" xfId="0" applyFont="1" applyFill="1" applyBorder="1" applyAlignment="1">
      <alignment horizontal="right" vertical="center"/>
    </xf>
    <xf numFmtId="0" fontId="20" fillId="18" borderId="0" xfId="0" applyFont="1" applyFill="1" applyBorder="1" applyAlignment="1">
      <alignment horizontal="left" vertical="center" indent="1"/>
    </xf>
    <xf numFmtId="0" fontId="20" fillId="18" borderId="0" xfId="0" applyFont="1" applyFill="1" applyBorder="1"/>
    <xf numFmtId="0" fontId="20" fillId="0" borderId="0" xfId="0" applyFont="1" applyBorder="1"/>
    <xf numFmtId="0" fontId="20" fillId="18" borderId="0" xfId="0" applyFont="1" applyFill="1" applyBorder="1" applyAlignment="1">
      <alignment horizontal="right" vertical="center"/>
    </xf>
    <xf numFmtId="0" fontId="20" fillId="0" borderId="0" xfId="0" applyFont="1"/>
    <xf numFmtId="0" fontId="20" fillId="18" borderId="0" xfId="0" applyFont="1" applyFill="1" applyBorder="1"/>
    <xf numFmtId="0" fontId="23" fillId="18" borderId="0" xfId="0" applyFont="1" applyFill="1" applyBorder="1"/>
    <xf numFmtId="0" fontId="24" fillId="18" borderId="0" xfId="0" applyFont="1" applyFill="1" applyBorder="1"/>
    <xf numFmtId="0" fontId="22" fillId="18" borderId="0" xfId="0" applyFont="1" applyFill="1" applyBorder="1"/>
    <xf numFmtId="164" fontId="22" fillId="18" borderId="9" xfId="0" applyNumberFormat="1" applyFont="1" applyFill="1" applyBorder="1" applyAlignment="1">
      <alignment horizontal="right"/>
    </xf>
    <xf numFmtId="164" fontId="22" fillId="18" borderId="12" xfId="0" applyNumberFormat="1" applyFont="1" applyFill="1" applyBorder="1" applyAlignment="1">
      <alignment horizontal="right"/>
    </xf>
    <xf numFmtId="164" fontId="22" fillId="18" borderId="0" xfId="0" applyNumberFormat="1" applyFont="1" applyFill="1" applyBorder="1"/>
    <xf numFmtId="164" fontId="22" fillId="18" borderId="9" xfId="0" applyNumberFormat="1" applyFont="1" applyFill="1" applyBorder="1"/>
    <xf numFmtId="164" fontId="22" fillId="18" borderId="12" xfId="0" applyNumberFormat="1" applyFont="1" applyFill="1" applyBorder="1"/>
    <xf numFmtId="0" fontId="27" fillId="18" borderId="0" xfId="0" applyFont="1" applyFill="1" applyBorder="1" applyAlignment="1">
      <alignment horizontal="right" vertical="top"/>
    </xf>
    <xf numFmtId="0" fontId="22" fillId="0" borderId="0" xfId="0" applyFont="1"/>
    <xf numFmtId="164" fontId="22" fillId="0" borderId="0" xfId="0" applyNumberFormat="1" applyFont="1" applyFill="1" applyBorder="1"/>
    <xf numFmtId="164" fontId="24" fillId="0" borderId="0" xfId="0" applyNumberFormat="1" applyFont="1" applyFill="1" applyBorder="1"/>
    <xf numFmtId="0" fontId="22" fillId="0" borderId="0" xfId="0" applyFont="1" applyFill="1" applyBorder="1"/>
    <xf numFmtId="0" fontId="20" fillId="0" borderId="0" xfId="0" applyFont="1" applyFill="1" applyBorder="1"/>
    <xf numFmtId="49" fontId="24" fillId="0" borderId="0" xfId="0" applyNumberFormat="1" applyFont="1" applyFill="1" applyBorder="1" applyAlignment="1">
      <alignment horizontal="right"/>
    </xf>
    <xf numFmtId="0" fontId="27" fillId="0" borderId="0" xfId="0" applyFont="1" applyFill="1" applyBorder="1" applyAlignment="1">
      <alignment horizontal="right" vertical="top"/>
    </xf>
    <xf numFmtId="0" fontId="23" fillId="0" borderId="0" xfId="0" applyFont="1" applyFill="1" applyBorder="1"/>
    <xf numFmtId="0" fontId="28" fillId="0" borderId="0" xfId="0" applyFont="1" applyFill="1" applyBorder="1" applyAlignment="1">
      <alignment horizontal="right" vertical="top"/>
    </xf>
    <xf numFmtId="164" fontId="22" fillId="0" borderId="12" xfId="0" applyNumberFormat="1" applyFont="1" applyFill="1" applyBorder="1"/>
    <xf numFmtId="164" fontId="22" fillId="0" borderId="10" xfId="0" applyNumberFormat="1" applyFont="1" applyFill="1" applyBorder="1"/>
    <xf numFmtId="164" fontId="22" fillId="18" borderId="16" xfId="0" applyNumberFormat="1" applyFont="1" applyFill="1" applyBorder="1" applyAlignment="1">
      <alignment horizontal="right"/>
    </xf>
    <xf numFmtId="0" fontId="22" fillId="0" borderId="11"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16" xfId="0" applyNumberFormat="1" applyFont="1" applyFill="1" applyBorder="1"/>
    <xf numFmtId="164" fontId="24" fillId="19" borderId="16" xfId="0" applyNumberFormat="1" applyFont="1" applyFill="1" applyBorder="1"/>
    <xf numFmtId="164" fontId="22" fillId="0" borderId="9" xfId="0" applyNumberFormat="1" applyFont="1" applyFill="1" applyBorder="1"/>
    <xf numFmtId="0" fontId="23" fillId="0" borderId="0" xfId="0" applyFont="1"/>
    <xf numFmtId="0" fontId="22" fillId="0" borderId="0" xfId="0" applyFont="1" applyFill="1" applyBorder="1" applyAlignment="1">
      <alignment vertical="center"/>
    </xf>
    <xf numFmtId="0" fontId="24" fillId="0" borderId="0" xfId="0" applyFont="1" applyFill="1" applyBorder="1" applyAlignment="1"/>
    <xf numFmtId="164" fontId="22" fillId="0" borderId="17" xfId="0" applyNumberFormat="1" applyFont="1" applyFill="1" applyBorder="1"/>
    <xf numFmtId="0" fontId="22" fillId="0" borderId="17" xfId="0" applyFont="1" applyFill="1" applyBorder="1" applyAlignment="1">
      <alignment horizontal="left" indent="1"/>
    </xf>
    <xf numFmtId="0" fontId="22" fillId="0" borderId="11" xfId="0" applyFont="1" applyFill="1" applyBorder="1" applyAlignment="1">
      <alignment horizontal="left" indent="1"/>
    </xf>
    <xf numFmtId="164" fontId="22" fillId="0" borderId="17" xfId="0" applyNumberFormat="1" applyFont="1" applyFill="1" applyBorder="1" applyAlignment="1"/>
    <xf numFmtId="0" fontId="24" fillId="0" borderId="0" xfId="0" applyFont="1" applyFill="1" applyBorder="1" applyAlignment="1">
      <alignment vertical="center"/>
    </xf>
    <xf numFmtId="164" fontId="22" fillId="0" borderId="0" xfId="0" applyNumberFormat="1" applyFont="1" applyFill="1" applyBorder="1" applyAlignment="1">
      <alignment horizontal="right"/>
    </xf>
    <xf numFmtId="164" fontId="29" fillId="0" borderId="0" xfId="0" applyNumberFormat="1" applyFont="1" applyFill="1" applyBorder="1" applyAlignment="1" applyProtection="1">
      <alignment horizontal="right" vertical="center"/>
    </xf>
    <xf numFmtId="164" fontId="29" fillId="0" borderId="12" xfId="0" applyNumberFormat="1" applyFont="1" applyFill="1" applyBorder="1" applyAlignment="1" applyProtection="1">
      <alignment horizontal="right" vertical="center"/>
    </xf>
    <xf numFmtId="164" fontId="29" fillId="0" borderId="16" xfId="0" applyNumberFormat="1" applyFont="1" applyFill="1" applyBorder="1" applyAlignment="1" applyProtection="1">
      <alignment horizontal="right" vertical="center"/>
    </xf>
    <xf numFmtId="0" fontId="22" fillId="0" borderId="0" xfId="0" applyFont="1" applyFill="1" applyBorder="1" applyAlignment="1">
      <alignment horizontal="center"/>
    </xf>
    <xf numFmtId="164" fontId="22" fillId="0" borderId="0" xfId="0" applyNumberFormat="1" applyFont="1" applyFill="1" applyBorder="1" applyAlignment="1">
      <alignment vertical="center"/>
    </xf>
    <xf numFmtId="0" fontId="22" fillId="0" borderId="0" xfId="0" applyFont="1" applyFill="1" applyBorder="1"/>
    <xf numFmtId="164" fontId="22" fillId="0" borderId="0" xfId="0" applyNumberFormat="1" applyFont="1" applyFill="1" applyBorder="1"/>
    <xf numFmtId="164" fontId="26" fillId="0" borderId="0" xfId="0" applyNumberFormat="1" applyFont="1" applyFill="1" applyBorder="1"/>
    <xf numFmtId="0" fontId="24" fillId="0" borderId="0" xfId="0" applyFont="1" applyFill="1" applyBorder="1" applyAlignment="1">
      <alignment horizontal="right"/>
    </xf>
    <xf numFmtId="164" fontId="22" fillId="0" borderId="12" xfId="0" applyNumberFormat="1" applyFont="1" applyFill="1" applyBorder="1"/>
    <xf numFmtId="0" fontId="26" fillId="0" borderId="0" xfId="0" applyFont="1" applyFill="1" applyBorder="1" applyAlignment="1">
      <alignment vertical="center"/>
    </xf>
    <xf numFmtId="0" fontId="26" fillId="0" borderId="0" xfId="0" applyFont="1" applyFill="1" applyBorder="1"/>
    <xf numFmtId="49" fontId="34" fillId="0" borderId="0" xfId="0" applyNumberFormat="1" applyFont="1" applyFill="1" applyBorder="1" applyAlignment="1">
      <alignment horizontal="center" vertical="center"/>
    </xf>
    <xf numFmtId="3" fontId="35" fillId="0" borderId="0" xfId="0" applyNumberFormat="1" applyFont="1" applyFill="1" applyBorder="1" applyAlignment="1">
      <alignment horizontal="center"/>
    </xf>
    <xf numFmtId="49" fontId="35" fillId="0" borderId="0" xfId="0" applyNumberFormat="1" applyFont="1" applyFill="1" applyBorder="1" applyAlignment="1">
      <alignment horizontal="center"/>
    </xf>
    <xf numFmtId="0" fontId="30" fillId="0" borderId="0" xfId="0" applyFont="1" applyFill="1" applyBorder="1"/>
    <xf numFmtId="3" fontId="22" fillId="0" borderId="16" xfId="0" applyNumberFormat="1" applyFont="1" applyFill="1" applyBorder="1" applyAlignment="1">
      <alignment horizontal="right"/>
    </xf>
    <xf numFmtId="164" fontId="22" fillId="18" borderId="20" xfId="0" applyNumberFormat="1" applyFont="1" applyFill="1" applyBorder="1"/>
    <xf numFmtId="164" fontId="22" fillId="0" borderId="15" xfId="0" applyNumberFormat="1" applyFont="1" applyFill="1" applyBorder="1"/>
    <xf numFmtId="0" fontId="26" fillId="0" borderId="0" xfId="0" applyFont="1" applyFill="1" applyBorder="1" applyAlignment="1">
      <alignment horizontal="right" vertical="center"/>
    </xf>
    <xf numFmtId="49" fontId="25" fillId="0" borderId="0" xfId="0" applyNumberFormat="1" applyFont="1" applyFill="1" applyBorder="1" applyAlignment="1">
      <alignment horizontal="right"/>
    </xf>
    <xf numFmtId="0" fontId="25" fillId="0" borderId="0" xfId="0" applyFont="1" applyFill="1" applyBorder="1"/>
    <xf numFmtId="0" fontId="25" fillId="0" borderId="0" xfId="0" quotePrefix="1" applyFont="1" applyFill="1" applyBorder="1"/>
    <xf numFmtId="0" fontId="36" fillId="0" borderId="0" xfId="0" applyFont="1" applyFill="1" applyBorder="1"/>
    <xf numFmtId="0" fontId="37" fillId="0" borderId="0" xfId="0" applyFont="1" applyFill="1" applyBorder="1" applyAlignment="1">
      <alignment horizontal="right" vertical="top"/>
    </xf>
    <xf numFmtId="9" fontId="26" fillId="0" borderId="0" xfId="41" applyFont="1" applyFill="1" applyBorder="1"/>
    <xf numFmtId="164" fontId="24" fillId="19" borderId="0" xfId="0" applyNumberFormat="1" applyFont="1" applyFill="1" applyBorder="1"/>
    <xf numFmtId="164" fontId="22" fillId="0" borderId="9" xfId="0" applyNumberFormat="1" applyFont="1" applyFill="1" applyBorder="1"/>
    <xf numFmtId="0" fontId="38" fillId="0" borderId="0" xfId="0" applyFont="1" applyAlignment="1">
      <alignment horizontal="center" vertical="center"/>
    </xf>
    <xf numFmtId="49" fontId="39" fillId="0" borderId="0" xfId="0" applyNumberFormat="1" applyFont="1" applyAlignment="1">
      <alignment vertical="center"/>
    </xf>
    <xf numFmtId="0" fontId="40" fillId="0" borderId="0" xfId="0" applyFont="1"/>
    <xf numFmtId="0" fontId="24" fillId="0" borderId="0" xfId="0" applyFont="1" applyAlignment="1"/>
    <xf numFmtId="0" fontId="22" fillId="0" borderId="0" xfId="0" applyFont="1" applyBorder="1"/>
    <xf numFmtId="0" fontId="22" fillId="0" borderId="0" xfId="0" applyFont="1" applyAlignment="1">
      <alignment horizontal="right"/>
    </xf>
    <xf numFmtId="0" fontId="38" fillId="0" borderId="0" xfId="0" applyFont="1" applyAlignment="1">
      <alignment horizontal="right" vertical="center"/>
    </xf>
    <xf numFmtId="0" fontId="41" fillId="0" borderId="0" xfId="0" applyFont="1" applyBorder="1"/>
    <xf numFmtId="0" fontId="42" fillId="0" borderId="0" xfId="0" applyFont="1" applyBorder="1"/>
    <xf numFmtId="0" fontId="42" fillId="18" borderId="0" xfId="0" applyFont="1" applyFill="1" applyBorder="1" applyAlignment="1">
      <alignment horizontal="right" vertical="center"/>
    </xf>
    <xf numFmtId="0" fontId="42" fillId="18" borderId="0" xfId="0" applyFont="1" applyFill="1" applyBorder="1" applyAlignment="1">
      <alignment horizontal="left" vertical="center" indent="1"/>
    </xf>
    <xf numFmtId="0" fontId="42" fillId="18" borderId="0" xfId="0" applyFont="1" applyFill="1" applyBorder="1"/>
    <xf numFmtId="0" fontId="42" fillId="0" borderId="0" xfId="0" applyFont="1" applyFill="1" applyBorder="1" applyAlignment="1">
      <alignment horizontal="right" vertical="center"/>
    </xf>
    <xf numFmtId="0" fontId="19" fillId="0" borderId="0" xfId="0" applyFont="1" applyAlignment="1"/>
    <xf numFmtId="0" fontId="22" fillId="0" borderId="0" xfId="0" applyFont="1" applyAlignment="1"/>
    <xf numFmtId="0" fontId="43" fillId="18" borderId="0" xfId="0" applyFont="1" applyFill="1" applyBorder="1"/>
    <xf numFmtId="164" fontId="43" fillId="18" borderId="0" xfId="0" applyNumberFormat="1" applyFont="1" applyFill="1" applyBorder="1"/>
    <xf numFmtId="0" fontId="20" fillId="0" borderId="0" xfId="0" applyFont="1" applyBorder="1" applyAlignment="1"/>
    <xf numFmtId="0" fontId="45" fillId="0" borderId="0" xfId="0" applyFont="1" applyBorder="1" applyAlignment="1">
      <alignment horizontal="center" vertical="center"/>
    </xf>
    <xf numFmtId="49" fontId="49" fillId="0" borderId="0" xfId="0" applyNumberFormat="1" applyFont="1" applyBorder="1" applyAlignment="1">
      <alignment vertical="center"/>
    </xf>
    <xf numFmtId="0" fontId="44" fillId="0" borderId="0" xfId="0" applyFont="1" applyBorder="1" applyAlignment="1"/>
    <xf numFmtId="0" fontId="1" fillId="0" borderId="0" xfId="0" applyFont="1"/>
    <xf numFmtId="0" fontId="20" fillId="0" borderId="0" xfId="0" applyFont="1" applyBorder="1" applyAlignment="1">
      <alignment horizontal="left" vertical="center"/>
    </xf>
    <xf numFmtId="0" fontId="44" fillId="0" borderId="0" xfId="0" applyFont="1" applyBorder="1" applyAlignment="1">
      <alignment horizontal="center"/>
    </xf>
    <xf numFmtId="49" fontId="50" fillId="0" borderId="0" xfId="0" applyNumberFormat="1" applyFont="1" applyAlignment="1">
      <alignment vertical="center"/>
    </xf>
    <xf numFmtId="0" fontId="24" fillId="20" borderId="9" xfId="0" applyFont="1" applyFill="1" applyBorder="1" applyAlignment="1">
      <alignment vertical="center" wrapText="1"/>
    </xf>
    <xf numFmtId="0" fontId="22" fillId="18" borderId="0" xfId="0" applyFont="1" applyFill="1" applyBorder="1" applyAlignment="1"/>
    <xf numFmtId="165" fontId="22" fillId="18" borderId="0" xfId="0" applyNumberFormat="1" applyFont="1" applyFill="1" applyBorder="1" applyAlignment="1">
      <alignment horizontal="right"/>
    </xf>
    <xf numFmtId="0" fontId="18" fillId="0" borderId="0" xfId="0" applyFont="1"/>
    <xf numFmtId="164" fontId="22" fillId="0" borderId="0" xfId="0" applyNumberFormat="1" applyFont="1"/>
    <xf numFmtId="164" fontId="22" fillId="0" borderId="16" xfId="0" applyNumberFormat="1" applyFont="1" applyBorder="1"/>
    <xf numFmtId="164" fontId="22" fillId="0" borderId="10" xfId="0" applyNumberFormat="1" applyFont="1" applyBorder="1"/>
    <xf numFmtId="0" fontId="51" fillId="0" borderId="0" xfId="0" applyFont="1" applyAlignment="1">
      <alignment horizontal="left" vertical="center"/>
    </xf>
    <xf numFmtId="49" fontId="52" fillId="0" borderId="0" xfId="0" applyNumberFormat="1" applyFont="1" applyAlignment="1">
      <alignment horizontal="left" vertical="center"/>
    </xf>
    <xf numFmtId="0" fontId="56" fillId="0" borderId="0" xfId="0" applyFont="1"/>
    <xf numFmtId="0" fontId="51" fillId="0" borderId="0" xfId="0" applyFont="1" applyAlignment="1">
      <alignment horizontal="left" vertical="top"/>
    </xf>
    <xf numFmtId="0" fontId="54" fillId="0" borderId="0" xfId="0" applyFont="1"/>
    <xf numFmtId="0" fontId="54" fillId="0" borderId="0" xfId="0" applyFont="1" applyAlignment="1">
      <alignment wrapText="1"/>
    </xf>
    <xf numFmtId="0" fontId="53" fillId="0" borderId="0" xfId="0" applyFont="1" applyAlignment="1"/>
    <xf numFmtId="49" fontId="57" fillId="0" borderId="0" xfId="0" applyNumberFormat="1" applyFont="1" applyAlignment="1">
      <alignment vertical="center"/>
    </xf>
    <xf numFmtId="0" fontId="54" fillId="0" borderId="0" xfId="0" applyFont="1" applyBorder="1"/>
    <xf numFmtId="0" fontId="54" fillId="18" borderId="0" xfId="0" applyFont="1" applyFill="1" applyBorder="1"/>
    <xf numFmtId="0" fontId="51" fillId="18" borderId="0" xfId="0" applyFont="1" applyFill="1" applyBorder="1"/>
    <xf numFmtId="0" fontId="55" fillId="18" borderId="0" xfId="0" applyFont="1" applyFill="1" applyBorder="1"/>
    <xf numFmtId="0" fontId="58" fillId="0" borderId="0" xfId="0" applyFont="1"/>
    <xf numFmtId="0" fontId="51" fillId="0" borderId="0" xfId="0" applyFont="1" applyFill="1" applyBorder="1"/>
    <xf numFmtId="0" fontId="44" fillId="0" borderId="0" xfId="0" applyFont="1" applyAlignment="1"/>
    <xf numFmtId="0" fontId="24" fillId="0" borderId="0" xfId="0" applyFont="1"/>
    <xf numFmtId="0" fontId="28" fillId="0" borderId="0" xfId="0" applyFont="1"/>
    <xf numFmtId="0" fontId="22" fillId="0" borderId="0" xfId="0" applyFont="1" applyFill="1" applyBorder="1" applyAlignment="1">
      <alignment vertical="top"/>
    </xf>
    <xf numFmtId="0" fontId="22" fillId="0" borderId="0" xfId="0" applyFont="1" applyFill="1" applyBorder="1" applyAlignment="1">
      <alignment vertical="top" wrapText="1"/>
    </xf>
    <xf numFmtId="0" fontId="52" fillId="0" borderId="0" xfId="0" applyFont="1" applyAlignment="1">
      <alignment horizontal="left" vertical="center"/>
    </xf>
    <xf numFmtId="0" fontId="20" fillId="0" borderId="0" xfId="0" applyFont="1" applyAlignment="1">
      <alignment horizontal="right"/>
    </xf>
    <xf numFmtId="49" fontId="44" fillId="18" borderId="9" xfId="0" applyNumberFormat="1" applyFont="1" applyFill="1" applyBorder="1" applyAlignment="1">
      <alignment horizontal="left" vertical="center"/>
    </xf>
    <xf numFmtId="0" fontId="20" fillId="18" borderId="9" xfId="0" applyFont="1" applyFill="1" applyBorder="1" applyAlignment="1">
      <alignment horizontal="left" vertical="center"/>
    </xf>
    <xf numFmtId="0" fontId="20" fillId="0" borderId="9" xfId="0" applyFont="1" applyBorder="1"/>
    <xf numFmtId="0" fontId="20" fillId="0" borderId="9" xfId="0" applyFont="1" applyBorder="1" applyAlignment="1">
      <alignment horizontal="right"/>
    </xf>
    <xf numFmtId="0" fontId="20" fillId="18" borderId="9" xfId="0" applyFont="1" applyFill="1" applyBorder="1" applyAlignment="1">
      <alignment horizontal="left" vertical="center" indent="1"/>
    </xf>
    <xf numFmtId="0" fontId="44" fillId="0" borderId="9" xfId="0" applyFont="1" applyBorder="1" applyAlignment="1"/>
    <xf numFmtId="0" fontId="20" fillId="18" borderId="9" xfId="0" applyFont="1" applyFill="1" applyBorder="1" applyAlignment="1">
      <alignment horizontal="right" vertical="center" indent="1"/>
    </xf>
    <xf numFmtId="0" fontId="20" fillId="18" borderId="19" xfId="0" applyFont="1" applyFill="1" applyBorder="1" applyAlignment="1">
      <alignment horizontal="left" vertical="center"/>
    </xf>
    <xf numFmtId="0" fontId="20" fillId="18" borderId="19" xfId="0" applyFont="1" applyFill="1" applyBorder="1"/>
    <xf numFmtId="0" fontId="20" fillId="18" borderId="19" xfId="0" applyFont="1" applyFill="1" applyBorder="1" applyAlignment="1">
      <alignment horizontal="left" vertical="center" indent="1"/>
    </xf>
    <xf numFmtId="0" fontId="20" fillId="18" borderId="19" xfId="0" applyFont="1" applyFill="1" applyBorder="1" applyAlignment="1">
      <alignment horizontal="right" vertical="center" indent="1"/>
    </xf>
    <xf numFmtId="0" fontId="20" fillId="0" borderId="19" xfId="0" applyFont="1" applyBorder="1"/>
    <xf numFmtId="49" fontId="44" fillId="18" borderId="19" xfId="0" applyNumberFormat="1" applyFont="1" applyFill="1" applyBorder="1" applyAlignment="1">
      <alignment horizontal="left" vertical="center"/>
    </xf>
    <xf numFmtId="0" fontId="62" fillId="18" borderId="19" xfId="0" applyFont="1" applyFill="1" applyBorder="1"/>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49" fontId="59" fillId="0" borderId="0" xfId="0" applyNumberFormat="1" applyFont="1" applyFill="1" applyBorder="1" applyAlignment="1">
      <alignment horizontal="right"/>
    </xf>
    <xf numFmtId="0" fontId="24" fillId="20" borderId="9" xfId="0" applyFont="1" applyFill="1" applyBorder="1" applyAlignment="1">
      <alignment horizontal="right" vertical="center"/>
    </xf>
    <xf numFmtId="0" fontId="27" fillId="18" borderId="0" xfId="0" applyFont="1" applyFill="1" applyBorder="1" applyAlignment="1">
      <alignment vertical="top"/>
    </xf>
    <xf numFmtId="0" fontId="27" fillId="18" borderId="0" xfId="0" applyFont="1" applyFill="1" applyBorder="1" applyAlignment="1"/>
    <xf numFmtId="0" fontId="22" fillId="20" borderId="0" xfId="0" applyFont="1" applyFill="1" applyBorder="1" applyAlignment="1">
      <alignment horizontal="right" vertical="center" wrapText="1"/>
    </xf>
    <xf numFmtId="0" fontId="24" fillId="20" borderId="0" xfId="0" applyFont="1" applyFill="1" applyBorder="1" applyAlignment="1">
      <alignment horizontal="right" vertical="top" wrapText="1"/>
    </xf>
    <xf numFmtId="0" fontId="22" fillId="0" borderId="16" xfId="0" applyFont="1" applyFill="1" applyBorder="1" applyAlignment="1">
      <alignment horizontal="left" indent="1"/>
    </xf>
    <xf numFmtId="164" fontId="22" fillId="0" borderId="0" xfId="0" applyNumberFormat="1" applyFont="1" applyBorder="1"/>
    <xf numFmtId="0" fontId="22" fillId="20" borderId="9" xfId="0" applyFont="1" applyFill="1" applyBorder="1"/>
    <xf numFmtId="0" fontId="22" fillId="0" borderId="0" xfId="0" applyFont="1" applyAlignment="1">
      <alignment horizontal="left" indent="1"/>
    </xf>
    <xf numFmtId="0" fontId="22" fillId="0" borderId="16" xfId="0" applyFont="1" applyBorder="1" applyAlignment="1">
      <alignment horizontal="left" indent="1"/>
    </xf>
    <xf numFmtId="0" fontId="24" fillId="20" borderId="0" xfId="0" applyFont="1" applyFill="1" applyBorder="1" applyAlignment="1">
      <alignment horizontal="center" vertical="center"/>
    </xf>
    <xf numFmtId="0" fontId="24" fillId="20" borderId="0" xfId="0" applyFont="1" applyFill="1" applyBorder="1" applyAlignment="1">
      <alignment horizontal="right" vertical="center"/>
    </xf>
    <xf numFmtId="0" fontId="22" fillId="0" borderId="0" xfId="0" applyFont="1" applyFill="1" applyBorder="1" applyAlignment="1">
      <alignment horizontal="left" indent="1"/>
    </xf>
    <xf numFmtId="0" fontId="22" fillId="0" borderId="17" xfId="0" applyFont="1" applyFill="1" applyBorder="1" applyAlignment="1">
      <alignment horizontal="left" indent="1"/>
    </xf>
    <xf numFmtId="0" fontId="24" fillId="20" borderId="0" xfId="0" applyFont="1" applyFill="1" applyBorder="1" applyAlignment="1">
      <alignment horizontal="right" vertical="center" wrapText="1"/>
    </xf>
    <xf numFmtId="0" fontId="22" fillId="0" borderId="17" xfId="0" applyFont="1" applyFill="1" applyBorder="1" applyAlignment="1">
      <alignment horizontal="left" vertical="center" indent="1"/>
    </xf>
    <xf numFmtId="0" fontId="24" fillId="20" borderId="0" xfId="0" applyFont="1" applyFill="1" applyBorder="1" applyAlignment="1">
      <alignment vertical="center"/>
    </xf>
    <xf numFmtId="0" fontId="24" fillId="20" borderId="0" xfId="0" applyFont="1" applyFill="1" applyBorder="1" applyAlignment="1">
      <alignment vertical="center"/>
    </xf>
    <xf numFmtId="0" fontId="24" fillId="20" borderId="0" xfId="0" applyFont="1" applyFill="1" applyBorder="1" applyAlignment="1">
      <alignment vertical="center" wrapText="1"/>
    </xf>
    <xf numFmtId="0" fontId="22" fillId="20" borderId="0" xfId="0" applyFont="1" applyFill="1" applyBorder="1"/>
    <xf numFmtId="0" fontId="54" fillId="0" borderId="0" xfId="0" applyFont="1" applyAlignment="1"/>
    <xf numFmtId="0" fontId="28" fillId="0" borderId="0" xfId="0" applyFont="1" applyAlignment="1">
      <alignment vertical="top"/>
    </xf>
    <xf numFmtId="0" fontId="22" fillId="0" borderId="0" xfId="0" applyFont="1" applyAlignment="1">
      <alignment vertical="top"/>
    </xf>
    <xf numFmtId="0" fontId="54" fillId="0" borderId="0" xfId="0" applyFont="1" applyAlignment="1">
      <alignment vertical="top"/>
    </xf>
    <xf numFmtId="164" fontId="22" fillId="0" borderId="12" xfId="0" applyNumberFormat="1" applyFont="1" applyFill="1" applyBorder="1" applyAlignment="1"/>
    <xf numFmtId="164" fontId="22" fillId="0" borderId="16" xfId="0" applyNumberFormat="1" applyFont="1" applyFill="1" applyBorder="1" applyAlignment="1"/>
    <xf numFmtId="164" fontId="22" fillId="0" borderId="0" xfId="0" applyNumberFormat="1" applyFont="1" applyFill="1" applyBorder="1" applyAlignment="1"/>
    <xf numFmtId="0" fontId="20" fillId="18" borderId="0" xfId="0" applyNumberFormat="1" applyFont="1" applyFill="1" applyBorder="1"/>
    <xf numFmtId="164" fontId="22" fillId="0" borderId="0" xfId="0" applyNumberFormat="1" applyFont="1" applyFill="1" applyBorder="1" applyAlignment="1">
      <alignment horizontal="right" vertical="center"/>
    </xf>
    <xf numFmtId="164" fontId="22" fillId="0" borderId="12" xfId="0" applyNumberFormat="1" applyFont="1" applyFill="1" applyBorder="1" applyAlignment="1">
      <alignment horizontal="right" vertical="center"/>
    </xf>
    <xf numFmtId="0" fontId="25" fillId="0" borderId="0" xfId="0" applyFont="1" applyFill="1" applyBorder="1" applyAlignment="1">
      <alignment horizontal="right" vertical="top" wrapText="1"/>
    </xf>
    <xf numFmtId="0" fontId="26" fillId="0" borderId="0" xfId="0" applyFont="1" applyFill="1" applyBorder="1" applyAlignment="1">
      <alignment horizontal="right" vertical="center" wrapText="1"/>
    </xf>
    <xf numFmtId="0" fontId="24" fillId="20" borderId="0" xfId="0" applyFont="1" applyFill="1" applyBorder="1" applyAlignment="1">
      <alignment horizontal="right" vertical="center" wrapText="1"/>
    </xf>
    <xf numFmtId="164" fontId="22" fillId="0" borderId="12" xfId="0" applyNumberFormat="1" applyFont="1" applyFill="1" applyBorder="1" applyAlignment="1"/>
    <xf numFmtId="164" fontId="22" fillId="0" borderId="0" xfId="0" applyNumberFormat="1" applyFont="1" applyFill="1" applyBorder="1" applyAlignment="1"/>
    <xf numFmtId="0" fontId="22" fillId="0" borderId="17"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18" borderId="0" xfId="0" applyFont="1" applyFill="1" applyBorder="1"/>
    <xf numFmtId="0" fontId="44" fillId="0" borderId="0" xfId="0" applyFont="1" applyFill="1" applyBorder="1"/>
    <xf numFmtId="0" fontId="66" fillId="18" borderId="0" xfId="0" applyFont="1" applyFill="1" applyBorder="1"/>
    <xf numFmtId="0" fontId="26" fillId="18" borderId="0" xfId="0" applyFont="1" applyFill="1" applyBorder="1"/>
    <xf numFmtId="49" fontId="26" fillId="18" borderId="0" xfId="0" applyNumberFormat="1" applyFont="1" applyFill="1" applyBorder="1"/>
    <xf numFmtId="49" fontId="52" fillId="18" borderId="0" xfId="0" applyNumberFormat="1" applyFont="1" applyFill="1" applyBorder="1" applyAlignment="1">
      <alignment horizontal="right"/>
    </xf>
    <xf numFmtId="0" fontId="22" fillId="0" borderId="0" xfId="0" applyFont="1" applyFill="1" applyBorder="1" applyAlignment="1">
      <alignment horizontal="left" vertical="center" indent="1"/>
    </xf>
    <xf numFmtId="0" fontId="22" fillId="18" borderId="0" xfId="0" applyFont="1" applyFill="1"/>
    <xf numFmtId="164" fontId="22" fillId="0" borderId="11" xfId="0" applyNumberFormat="1" applyFont="1" applyFill="1" applyBorder="1"/>
    <xf numFmtId="164" fontId="22" fillId="0" borderId="19" xfId="0" applyNumberFormat="1" applyFont="1" applyFill="1" applyBorder="1"/>
    <xf numFmtId="0" fontId="24" fillId="20" borderId="0" xfId="0" applyFont="1" applyFill="1" applyBorder="1" applyAlignment="1">
      <alignment horizontal="center" vertical="center" wrapText="1"/>
    </xf>
    <xf numFmtId="164" fontId="24" fillId="19" borderId="32" xfId="0" applyNumberFormat="1" applyFont="1" applyFill="1" applyBorder="1"/>
    <xf numFmtId="0" fontId="22" fillId="0" borderId="0" xfId="0" applyFont="1" applyFill="1" applyBorder="1" applyAlignment="1">
      <alignment horizontal="left" wrapText="1" indent="1"/>
    </xf>
    <xf numFmtId="0" fontId="22" fillId="0" borderId="17" xfId="0" applyFont="1" applyFill="1" applyBorder="1" applyAlignment="1">
      <alignment horizontal="left" wrapText="1" indent="1"/>
    </xf>
    <xf numFmtId="0" fontId="51" fillId="18" borderId="0" xfId="0" applyFont="1" applyFill="1"/>
    <xf numFmtId="0" fontId="22" fillId="20" borderId="30" xfId="0" applyFont="1" applyFill="1" applyBorder="1" applyAlignment="1">
      <alignment horizontal="right" vertical="center" wrapText="1"/>
    </xf>
    <xf numFmtId="0" fontId="22" fillId="20" borderId="21" xfId="0" applyFont="1" applyFill="1" applyBorder="1" applyAlignment="1">
      <alignment horizontal="right" vertical="center" wrapText="1"/>
    </xf>
    <xf numFmtId="164" fontId="22" fillId="0" borderId="19" xfId="0" applyNumberFormat="1" applyFont="1" applyBorder="1"/>
    <xf numFmtId="49" fontId="30" fillId="18" borderId="0" xfId="0" applyNumberFormat="1" applyFont="1" applyFill="1" applyBorder="1" applyAlignment="1">
      <alignment horizontal="right"/>
    </xf>
    <xf numFmtId="0" fontId="24" fillId="18" borderId="0" xfId="0" applyFont="1" applyFill="1" applyBorder="1" applyAlignment="1">
      <alignment vertical="center"/>
    </xf>
    <xf numFmtId="164" fontId="22" fillId="0" borderId="11" xfId="0" applyNumberFormat="1" applyFont="1" applyFill="1" applyBorder="1" applyAlignment="1"/>
    <xf numFmtId="164" fontId="22" fillId="0" borderId="40" xfId="0" applyNumberFormat="1" applyFont="1" applyFill="1" applyBorder="1" applyAlignment="1"/>
    <xf numFmtId="164" fontId="22" fillId="0" borderId="34" xfId="0" applyNumberFormat="1" applyFont="1" applyFill="1" applyBorder="1" applyAlignment="1"/>
    <xf numFmtId="164" fontId="22" fillId="0" borderId="40" xfId="0" applyNumberFormat="1" applyFont="1" applyFill="1" applyBorder="1" applyAlignment="1">
      <alignment horizontal="right"/>
    </xf>
    <xf numFmtId="164" fontId="22" fillId="0" borderId="32" xfId="0" applyNumberFormat="1" applyFont="1" applyFill="1" applyBorder="1" applyAlignment="1"/>
    <xf numFmtId="0" fontId="22" fillId="0" borderId="40" xfId="0" applyFont="1" applyFill="1" applyBorder="1" applyAlignment="1">
      <alignment horizontal="left" indent="1"/>
    </xf>
    <xf numFmtId="0" fontId="22" fillId="0" borderId="36" xfId="0" applyFont="1" applyFill="1" applyBorder="1" applyAlignment="1">
      <alignment horizontal="left" indent="1"/>
    </xf>
    <xf numFmtId="164" fontId="22" fillId="0" borderId="34" xfId="0" applyNumberFormat="1" applyFont="1" applyFill="1" applyBorder="1"/>
    <xf numFmtId="164" fontId="22" fillId="0" borderId="37" xfId="0" applyNumberFormat="1" applyFont="1" applyFill="1" applyBorder="1"/>
    <xf numFmtId="0" fontId="22" fillId="18" borderId="0" xfId="0" applyFont="1" applyFill="1" applyBorder="1" applyAlignment="1">
      <alignment horizontal="center"/>
    </xf>
    <xf numFmtId="0" fontId="24" fillId="20" borderId="0" xfId="0" applyFont="1" applyFill="1" applyBorder="1" applyAlignment="1">
      <alignment horizontal="right" vertical="top" wrapText="1"/>
    </xf>
    <xf numFmtId="167" fontId="22" fillId="20" borderId="9" xfId="0" applyNumberFormat="1" applyFont="1" applyFill="1" applyBorder="1" applyAlignment="1">
      <alignment horizontal="right" vertical="center"/>
    </xf>
    <xf numFmtId="164" fontId="22" fillId="0" borderId="0" xfId="0" applyNumberFormat="1" applyFont="1" applyFill="1" applyBorder="1" applyAlignment="1"/>
    <xf numFmtId="164" fontId="22" fillId="0" borderId="12" xfId="0" applyNumberFormat="1" applyFont="1" applyFill="1" applyBorder="1" applyAlignment="1"/>
    <xf numFmtId="167" fontId="24" fillId="20" borderId="0" xfId="0" applyNumberFormat="1" applyFont="1" applyFill="1" applyBorder="1" applyAlignment="1">
      <alignment horizontal="right" vertical="top" wrapText="1"/>
    </xf>
    <xf numFmtId="0" fontId="24" fillId="20" borderId="9" xfId="0" applyFont="1" applyFill="1" applyBorder="1" applyAlignment="1">
      <alignment vertical="center"/>
    </xf>
    <xf numFmtId="0" fontId="22" fillId="0" borderId="19" xfId="0" applyFont="1" applyFill="1" applyBorder="1" applyAlignment="1">
      <alignment horizontal="left" vertical="center" indent="1"/>
    </xf>
    <xf numFmtId="0" fontId="24" fillId="19" borderId="0" xfId="0" applyFont="1" applyFill="1" applyBorder="1" applyAlignment="1">
      <alignment horizontal="left" vertical="center" shrinkToFit="1"/>
    </xf>
    <xf numFmtId="0" fontId="22" fillId="0" borderId="9" xfId="0" applyFont="1" applyFill="1" applyBorder="1" applyAlignment="1">
      <alignment horizontal="left" indent="1"/>
    </xf>
    <xf numFmtId="0" fontId="22" fillId="0" borderId="19" xfId="0" applyFont="1" applyFill="1" applyBorder="1" applyAlignment="1">
      <alignment horizontal="left" indent="1"/>
    </xf>
    <xf numFmtId="0" fontId="22" fillId="0" borderId="16" xfId="0" applyFont="1" applyFill="1" applyBorder="1" applyAlignment="1">
      <alignment horizontal="left" indent="1"/>
    </xf>
    <xf numFmtId="164" fontId="22" fillId="0" borderId="19" xfId="0" applyNumberFormat="1" applyFont="1" applyFill="1" applyBorder="1" applyAlignment="1">
      <alignment horizontal="right"/>
    </xf>
    <xf numFmtId="3" fontId="22" fillId="0" borderId="43" xfId="0" applyNumberFormat="1" applyFont="1" applyFill="1" applyBorder="1" applyAlignment="1">
      <alignment horizontal="right"/>
    </xf>
    <xf numFmtId="164" fontId="22" fillId="0" borderId="46" xfId="0" applyNumberFormat="1" applyFont="1" applyFill="1" applyBorder="1" applyAlignment="1">
      <alignment horizontal="right"/>
    </xf>
    <xf numFmtId="14" fontId="22" fillId="0" borderId="19" xfId="0" applyNumberFormat="1" applyFont="1" applyFill="1" applyBorder="1" applyAlignment="1">
      <alignment horizontal="right"/>
    </xf>
    <xf numFmtId="169" fontId="22" fillId="0" borderId="19" xfId="0" applyNumberFormat="1" applyFont="1" applyFill="1" applyBorder="1" applyAlignment="1">
      <alignment horizontal="right"/>
    </xf>
    <xf numFmtId="14" fontId="22" fillId="0" borderId="11" xfId="0" applyNumberFormat="1" applyFont="1" applyFill="1" applyBorder="1" applyAlignment="1">
      <alignment horizontal="right"/>
    </xf>
    <xf numFmtId="169" fontId="22" fillId="0" borderId="10" xfId="0" applyNumberFormat="1" applyFont="1" applyFill="1" applyBorder="1" applyAlignment="1">
      <alignment horizontal="right"/>
    </xf>
    <xf numFmtId="0" fontId="22" fillId="0" borderId="0" xfId="0" applyNumberFormat="1" applyFont="1" applyFill="1" applyBorder="1" applyAlignment="1"/>
    <xf numFmtId="0" fontId="22" fillId="18" borderId="33" xfId="0" applyFont="1" applyFill="1" applyBorder="1" applyAlignment="1">
      <alignment horizontal="left" indent="1"/>
    </xf>
    <xf numFmtId="0" fontId="22" fillId="18" borderId="36" xfId="0" applyFont="1" applyFill="1" applyBorder="1" applyAlignment="1">
      <alignment horizontal="left" indent="1"/>
    </xf>
    <xf numFmtId="0" fontId="22" fillId="18" borderId="32" xfId="0" applyFont="1" applyFill="1" applyBorder="1" applyAlignment="1">
      <alignment horizontal="left" indent="1"/>
    </xf>
    <xf numFmtId="164" fontId="22" fillId="18" borderId="49" xfId="0" applyNumberFormat="1" applyFont="1" applyFill="1" applyBorder="1" applyAlignment="1">
      <alignment horizontal="right"/>
    </xf>
    <xf numFmtId="164" fontId="22" fillId="18" borderId="34" xfId="0" applyNumberFormat="1" applyFont="1" applyFill="1" applyBorder="1" applyAlignment="1">
      <alignment horizontal="right"/>
    </xf>
    <xf numFmtId="164" fontId="22" fillId="18" borderId="50" xfId="0" applyNumberFormat="1" applyFont="1" applyFill="1" applyBorder="1" applyAlignment="1">
      <alignment horizontal="right"/>
    </xf>
    <xf numFmtId="164" fontId="22" fillId="18" borderId="33" xfId="0" applyNumberFormat="1" applyFont="1" applyFill="1" applyBorder="1" applyAlignment="1">
      <alignment horizontal="right"/>
    </xf>
    <xf numFmtId="164" fontId="22" fillId="18" borderId="51" xfId="0" applyNumberFormat="1" applyFont="1" applyFill="1" applyBorder="1" applyAlignment="1">
      <alignment horizontal="right"/>
    </xf>
    <xf numFmtId="164" fontId="22" fillId="18" borderId="32" xfId="0" applyNumberFormat="1" applyFont="1" applyFill="1" applyBorder="1" applyAlignment="1">
      <alignment horizontal="right"/>
    </xf>
    <xf numFmtId="164" fontId="22" fillId="21" borderId="9" xfId="0" applyNumberFormat="1" applyFont="1" applyFill="1" applyBorder="1" applyAlignment="1">
      <alignment horizontal="right"/>
    </xf>
    <xf numFmtId="164" fontId="22" fillId="21" borderId="19" xfId="0" applyNumberFormat="1" applyFont="1" applyFill="1" applyBorder="1" applyAlignment="1">
      <alignment horizontal="right"/>
    </xf>
    <xf numFmtId="164" fontId="22" fillId="21" borderId="16" xfId="0" applyNumberFormat="1" applyFont="1" applyFill="1" applyBorder="1" applyAlignment="1">
      <alignment horizontal="right"/>
    </xf>
    <xf numFmtId="0" fontId="22" fillId="18" borderId="47" xfId="0" applyFont="1" applyFill="1" applyBorder="1" applyAlignment="1">
      <alignment horizontal="left" indent="1"/>
    </xf>
    <xf numFmtId="0" fontId="22" fillId="18" borderId="40" xfId="0" applyFont="1" applyFill="1" applyBorder="1" applyAlignment="1">
      <alignment horizontal="left" indent="1"/>
    </xf>
    <xf numFmtId="164" fontId="22" fillId="18" borderId="49" xfId="0" applyNumberFormat="1" applyFont="1" applyFill="1" applyBorder="1"/>
    <xf numFmtId="164" fontId="22" fillId="18" borderId="50" xfId="0" applyNumberFormat="1" applyFont="1" applyFill="1" applyBorder="1"/>
    <xf numFmtId="164" fontId="22" fillId="18" borderId="33" xfId="0" applyNumberFormat="1" applyFont="1" applyFill="1" applyBorder="1"/>
    <xf numFmtId="164" fontId="22" fillId="18" borderId="56" xfId="0" applyNumberFormat="1" applyFont="1" applyFill="1" applyBorder="1"/>
    <xf numFmtId="164" fontId="22" fillId="18" borderId="57" xfId="0" applyNumberFormat="1" applyFont="1" applyFill="1" applyBorder="1"/>
    <xf numFmtId="164" fontId="22" fillId="18" borderId="39" xfId="0" applyNumberFormat="1" applyFont="1" applyFill="1" applyBorder="1"/>
    <xf numFmtId="164" fontId="22" fillId="18" borderId="40"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2" fillId="21" borderId="15" xfId="0" applyNumberFormat="1" applyFont="1" applyFill="1" applyBorder="1"/>
    <xf numFmtId="164" fontId="22" fillId="21" borderId="0" xfId="0" applyNumberFormat="1" applyFont="1" applyFill="1" applyBorder="1"/>
    <xf numFmtId="0" fontId="24" fillId="20" borderId="25" xfId="0" applyFont="1" applyFill="1" applyBorder="1" applyAlignment="1">
      <alignment horizontal="center" vertical="center"/>
    </xf>
    <xf numFmtId="164" fontId="22" fillId="0" borderId="49" xfId="0" applyNumberFormat="1" applyFont="1" applyFill="1" applyBorder="1"/>
    <xf numFmtId="164" fontId="22" fillId="0" borderId="51" xfId="0" applyNumberFormat="1" applyFont="1" applyFill="1" applyBorder="1"/>
    <xf numFmtId="164" fontId="22" fillId="0" borderId="39" xfId="0" applyNumberFormat="1" applyFont="1" applyFill="1" applyBorder="1"/>
    <xf numFmtId="164" fontId="22" fillId="0" borderId="40" xfId="0" applyNumberFormat="1" applyFont="1" applyFill="1" applyBorder="1"/>
    <xf numFmtId="164" fontId="22" fillId="0" borderId="36" xfId="0" applyNumberFormat="1" applyFont="1" applyFill="1" applyBorder="1"/>
    <xf numFmtId="164" fontId="22" fillId="0" borderId="32" xfId="0" applyNumberFormat="1" applyFont="1" applyFill="1" applyBorder="1"/>
    <xf numFmtId="0" fontId="24" fillId="20" borderId="25" xfId="0" applyFont="1" applyFill="1" applyBorder="1" applyAlignment="1">
      <alignment horizontal="center" vertical="center"/>
    </xf>
    <xf numFmtId="164" fontId="24" fillId="19" borderId="38" xfId="0" applyNumberFormat="1" applyFont="1" applyFill="1" applyBorder="1"/>
    <xf numFmtId="164" fontId="24" fillId="19" borderId="17" xfId="0" applyNumberFormat="1" applyFont="1" applyFill="1" applyBorder="1"/>
    <xf numFmtId="164" fontId="24" fillId="19" borderId="37" xfId="0" applyNumberFormat="1" applyFont="1" applyFill="1" applyBorder="1"/>
    <xf numFmtId="0" fontId="24" fillId="20" borderId="31" xfId="0" applyFont="1" applyFill="1" applyBorder="1" applyAlignment="1">
      <alignment horizontal="center" vertical="center"/>
    </xf>
    <xf numFmtId="0" fontId="24" fillId="20" borderId="0" xfId="0" applyFont="1" applyFill="1" applyBorder="1" applyAlignment="1">
      <alignment horizontal="right" vertical="top" wrapText="1"/>
    </xf>
    <xf numFmtId="164" fontId="22" fillId="0" borderId="16" xfId="0" applyNumberFormat="1" applyFont="1" applyFill="1" applyBorder="1" applyAlignment="1"/>
    <xf numFmtId="0" fontId="24" fillId="20" borderId="25" xfId="0" applyFont="1" applyFill="1" applyBorder="1" applyAlignment="1">
      <alignment horizontal="center" vertical="center"/>
    </xf>
    <xf numFmtId="164" fontId="22" fillId="0" borderId="38" xfId="0" applyNumberFormat="1" applyFont="1" applyFill="1" applyBorder="1"/>
    <xf numFmtId="164" fontId="24" fillId="19" borderId="51" xfId="0" applyNumberFormat="1" applyFont="1" applyFill="1" applyBorder="1"/>
    <xf numFmtId="166" fontId="22" fillId="0" borderId="0" xfId="0" applyNumberFormat="1" applyFont="1" applyFill="1" applyBorder="1" applyAlignment="1">
      <alignment horizontal="center"/>
    </xf>
    <xf numFmtId="0" fontId="24" fillId="0" borderId="0" xfId="0" applyFont="1" applyFill="1" applyBorder="1"/>
    <xf numFmtId="0" fontId="24" fillId="0" borderId="0" xfId="0" applyFont="1" applyFill="1" applyBorder="1" applyAlignment="1">
      <alignment horizontal="center" vertical="center" wrapText="1"/>
    </xf>
    <xf numFmtId="0" fontId="22" fillId="0" borderId="19" xfId="0" applyFont="1" applyFill="1" applyBorder="1" applyAlignment="1">
      <alignment horizontal="left" wrapText="1" indent="1"/>
    </xf>
    <xf numFmtId="164" fontId="22" fillId="0" borderId="33" xfId="0" applyNumberFormat="1" applyFont="1" applyFill="1" applyBorder="1"/>
    <xf numFmtId="164" fontId="22" fillId="0" borderId="50" xfId="0" applyNumberFormat="1" applyFont="1" applyFill="1" applyBorder="1"/>
    <xf numFmtId="0" fontId="26" fillId="0" borderId="0" xfId="0" applyFont="1" applyFill="1" applyBorder="1" applyAlignment="1">
      <alignment wrapText="1"/>
    </xf>
    <xf numFmtId="164" fontId="22" fillId="0" borderId="39" xfId="0" applyNumberFormat="1" applyFont="1" applyFill="1" applyBorder="1" applyAlignment="1"/>
    <xf numFmtId="0" fontId="22" fillId="0" borderId="19" xfId="0" applyFont="1" applyBorder="1" applyAlignment="1">
      <alignment horizontal="left" indent="1"/>
    </xf>
    <xf numFmtId="164" fontId="22" fillId="0" borderId="39" xfId="0" applyNumberFormat="1" applyFont="1" applyBorder="1"/>
    <xf numFmtId="164" fontId="22" fillId="0" borderId="40" xfId="0" applyNumberFormat="1" applyFont="1" applyBorder="1"/>
    <xf numFmtId="164" fontId="22" fillId="0" borderId="44" xfId="0" applyNumberFormat="1" applyFont="1" applyBorder="1"/>
    <xf numFmtId="164" fontId="22" fillId="0" borderId="34" xfId="0" applyNumberFormat="1" applyFont="1" applyBorder="1"/>
    <xf numFmtId="164" fontId="22" fillId="0" borderId="51" xfId="0" applyNumberFormat="1" applyFont="1" applyBorder="1"/>
    <xf numFmtId="164" fontId="22" fillId="0" borderId="32" xfId="0" applyNumberFormat="1" applyFont="1" applyBorder="1"/>
    <xf numFmtId="0" fontId="24" fillId="20" borderId="26" xfId="0" applyFont="1" applyFill="1" applyBorder="1" applyAlignment="1">
      <alignment horizontal="center" vertical="center"/>
    </xf>
    <xf numFmtId="0" fontId="24" fillId="20" borderId="27" xfId="0" applyFont="1" applyFill="1" applyBorder="1" applyAlignment="1">
      <alignment horizontal="center" vertical="center"/>
    </xf>
    <xf numFmtId="0" fontId="24" fillId="20" borderId="28" xfId="0" applyFont="1" applyFill="1" applyBorder="1" applyAlignment="1">
      <alignment horizontal="center" vertical="center"/>
    </xf>
    <xf numFmtId="164" fontId="22" fillId="0" borderId="39" xfId="0" applyNumberFormat="1" applyFont="1" applyFill="1" applyBorder="1" applyAlignment="1">
      <alignment vertical="center"/>
    </xf>
    <xf numFmtId="164" fontId="22" fillId="0" borderId="40" xfId="0" applyNumberFormat="1" applyFont="1" applyFill="1" applyBorder="1" applyAlignment="1">
      <alignment vertical="center"/>
    </xf>
    <xf numFmtId="164" fontId="31" fillId="0" borderId="49" xfId="0" applyNumberFormat="1" applyFont="1" applyFill="1" applyBorder="1" applyAlignment="1">
      <alignment vertical="center"/>
    </xf>
    <xf numFmtId="164" fontId="31" fillId="0" borderId="39" xfId="0" applyNumberFormat="1" applyFont="1" applyFill="1" applyBorder="1" applyAlignment="1">
      <alignment vertical="center"/>
    </xf>
    <xf numFmtId="164" fontId="31" fillId="0" borderId="51" xfId="0" applyNumberFormat="1" applyFont="1" applyFill="1" applyBorder="1" applyAlignment="1">
      <alignment vertical="center"/>
    </xf>
    <xf numFmtId="164" fontId="22" fillId="21" borderId="39" xfId="0" applyNumberFormat="1" applyFont="1" applyFill="1" applyBorder="1" applyAlignment="1"/>
    <xf numFmtId="164" fontId="22" fillId="21" borderId="44" xfId="0" applyNumberFormat="1" applyFont="1" applyFill="1" applyBorder="1" applyAlignment="1"/>
    <xf numFmtId="164" fontId="22" fillId="21" borderId="51" xfId="0" applyNumberFormat="1" applyFont="1" applyFill="1" applyBorder="1" applyAlignment="1"/>
    <xf numFmtId="164" fontId="22" fillId="21" borderId="16" xfId="0" applyNumberFormat="1" applyFont="1" applyFill="1" applyBorder="1" applyAlignment="1"/>
    <xf numFmtId="164" fontId="22" fillId="0" borderId="40" xfId="0" applyNumberFormat="1" applyFont="1" applyFill="1" applyBorder="1" applyAlignment="1">
      <alignment horizontal="right" vertical="center"/>
    </xf>
    <xf numFmtId="164" fontId="22" fillId="0" borderId="34" xfId="0" applyNumberFormat="1" applyFont="1" applyFill="1" applyBorder="1" applyAlignment="1">
      <alignment horizontal="right" vertical="center"/>
    </xf>
    <xf numFmtId="164" fontId="29" fillId="0" borderId="39" xfId="0" applyNumberFormat="1" applyFont="1" applyFill="1" applyBorder="1" applyAlignment="1">
      <alignment horizontal="right" vertical="center"/>
    </xf>
    <xf numFmtId="164" fontId="29" fillId="0" borderId="49" xfId="0" applyNumberFormat="1" applyFont="1" applyFill="1" applyBorder="1" applyAlignment="1">
      <alignment horizontal="right" vertical="center"/>
    </xf>
    <xf numFmtId="164" fontId="22" fillId="21" borderId="0" xfId="0" applyNumberFormat="1" applyFont="1" applyFill="1" applyBorder="1" applyAlignment="1"/>
    <xf numFmtId="164" fontId="22" fillId="21" borderId="19" xfId="0" applyNumberFormat="1" applyFont="1" applyFill="1" applyBorder="1" applyAlignment="1"/>
    <xf numFmtId="164" fontId="22" fillId="21" borderId="0" xfId="0" applyNumberFormat="1" applyFont="1" applyFill="1" applyBorder="1" applyAlignment="1">
      <alignment horizontal="right"/>
    </xf>
    <xf numFmtId="0" fontId="22" fillId="0" borderId="32" xfId="0" applyFont="1" applyFill="1" applyBorder="1" applyAlignment="1">
      <alignment horizontal="left" indent="1"/>
    </xf>
    <xf numFmtId="164" fontId="22" fillId="21" borderId="0" xfId="0" applyNumberFormat="1" applyFont="1" applyFill="1" applyBorder="1"/>
    <xf numFmtId="164" fontId="22" fillId="21" borderId="16" xfId="0" applyNumberFormat="1" applyFont="1" applyFill="1" applyBorder="1"/>
    <xf numFmtId="164" fontId="24" fillId="21" borderId="0" xfId="0" applyNumberFormat="1" applyFont="1" applyFill="1" applyBorder="1"/>
    <xf numFmtId="164" fontId="24" fillId="21" borderId="23" xfId="0" applyNumberFormat="1" applyFont="1" applyFill="1" applyBorder="1"/>
    <xf numFmtId="164" fontId="22" fillId="21" borderId="9" xfId="0" applyNumberFormat="1" applyFont="1" applyFill="1" applyBorder="1"/>
    <xf numFmtId="164" fontId="22" fillId="21" borderId="19" xfId="0" applyNumberFormat="1" applyFont="1" applyFill="1" applyBorder="1"/>
    <xf numFmtId="164" fontId="24" fillId="19" borderId="39" xfId="0" applyNumberFormat="1" applyFont="1" applyFill="1" applyBorder="1"/>
    <xf numFmtId="164" fontId="24" fillId="19" borderId="40" xfId="0" applyNumberFormat="1" applyFont="1" applyFill="1" applyBorder="1"/>
    <xf numFmtId="164" fontId="22" fillId="0" borderId="50" xfId="0" applyNumberFormat="1" applyFont="1" applyFill="1" applyBorder="1"/>
    <xf numFmtId="164" fontId="22" fillId="0" borderId="33" xfId="0" applyNumberFormat="1" applyFont="1" applyFill="1" applyBorder="1"/>
    <xf numFmtId="164" fontId="22" fillId="0" borderId="49" xfId="0" applyNumberFormat="1" applyFont="1" applyFill="1" applyBorder="1"/>
    <xf numFmtId="164" fontId="22" fillId="0" borderId="34" xfId="0" applyNumberFormat="1" applyFont="1" applyFill="1" applyBorder="1"/>
    <xf numFmtId="164" fontId="22" fillId="0" borderId="39" xfId="0" applyNumberFormat="1" applyFont="1" applyFill="1" applyBorder="1"/>
    <xf numFmtId="164" fontId="22" fillId="0" borderId="40" xfId="0" applyNumberFormat="1" applyFont="1" applyFill="1" applyBorder="1"/>
    <xf numFmtId="0" fontId="22" fillId="0" borderId="47" xfId="0" applyFont="1" applyFill="1" applyBorder="1" applyAlignment="1">
      <alignment horizontal="left" indent="1"/>
    </xf>
    <xf numFmtId="164" fontId="26" fillId="0" borderId="0" xfId="0" applyNumberFormat="1" applyFont="1" applyFill="1" applyBorder="1"/>
    <xf numFmtId="0" fontId="27" fillId="0" borderId="0" xfId="0" applyFont="1" applyFill="1" applyBorder="1" applyAlignment="1"/>
    <xf numFmtId="164" fontId="22" fillId="18" borderId="39" xfId="0" applyNumberFormat="1" applyFont="1" applyFill="1" applyBorder="1"/>
    <xf numFmtId="164" fontId="22" fillId="18" borderId="0" xfId="0" applyNumberFormat="1" applyFont="1" applyFill="1" applyBorder="1"/>
    <xf numFmtId="164" fontId="22" fillId="18" borderId="40" xfId="0" applyNumberFormat="1" applyFont="1" applyFill="1" applyBorder="1"/>
    <xf numFmtId="0" fontId="22" fillId="0" borderId="19" xfId="0" applyFont="1" applyFill="1" applyBorder="1" applyAlignment="1">
      <alignment horizontal="left" vertical="center" indent="1"/>
    </xf>
    <xf numFmtId="0" fontId="22" fillId="0" borderId="36" xfId="0" applyFont="1" applyFill="1" applyBorder="1" applyAlignment="1">
      <alignment horizontal="left" vertical="center" indent="1"/>
    </xf>
    <xf numFmtId="0" fontId="22" fillId="0" borderId="16" xfId="0" applyFont="1" applyFill="1" applyBorder="1" applyAlignment="1">
      <alignment horizontal="left" vertical="center" indent="1"/>
    </xf>
    <xf numFmtId="0" fontId="24" fillId="0" borderId="0" xfId="0" applyFont="1" applyFill="1" applyBorder="1" applyAlignment="1">
      <alignment horizontal="center"/>
    </xf>
    <xf numFmtId="0" fontId="51" fillId="0" borderId="0" xfId="0" applyFont="1"/>
    <xf numFmtId="0" fontId="52" fillId="0" borderId="0" xfId="0" applyFont="1" applyAlignment="1">
      <alignment horizontal="right"/>
    </xf>
    <xf numFmtId="0" fontId="22" fillId="20" borderId="0" xfId="0" applyFont="1" applyFill="1"/>
    <xf numFmtId="0" fontId="24" fillId="20" borderId="0" xfId="0" applyFont="1" applyFill="1" applyBorder="1" applyAlignment="1">
      <alignment horizontal="right"/>
    </xf>
    <xf numFmtId="0" fontId="22" fillId="0" borderId="19" xfId="0" applyFont="1" applyFill="1" applyBorder="1" applyAlignment="1">
      <alignment horizontal="left" vertical="center" indent="1"/>
    </xf>
    <xf numFmtId="0" fontId="22" fillId="0" borderId="16" xfId="0" applyFont="1" applyFill="1" applyBorder="1" applyAlignment="1">
      <alignment horizontal="left" vertical="center" indent="1"/>
    </xf>
    <xf numFmtId="164" fontId="22" fillId="0" borderId="44" xfId="0" applyNumberFormat="1" applyFont="1" applyFill="1" applyBorder="1" applyAlignment="1"/>
    <xf numFmtId="164" fontId="22" fillId="0" borderId="51" xfId="0" applyNumberFormat="1" applyFont="1" applyFill="1" applyBorder="1" applyAlignment="1"/>
    <xf numFmtId="0" fontId="24" fillId="20" borderId="28" xfId="0" applyFont="1" applyFill="1" applyBorder="1" applyAlignment="1">
      <alignment horizontal="center" vertical="center"/>
    </xf>
    <xf numFmtId="170" fontId="22" fillId="0" borderId="0" xfId="0" applyNumberFormat="1" applyFont="1" applyBorder="1"/>
    <xf numFmtId="0" fontId="24" fillId="20" borderId="25" xfId="0" applyFont="1" applyFill="1" applyBorder="1" applyAlignment="1">
      <alignment horizontal="center"/>
    </xf>
    <xf numFmtId="0" fontId="24" fillId="20" borderId="28" xfId="0" applyFont="1" applyFill="1" applyBorder="1" applyAlignment="1">
      <alignment horizontal="center"/>
    </xf>
    <xf numFmtId="164" fontId="24" fillId="19" borderId="50" xfId="0" applyNumberFormat="1" applyFont="1" applyFill="1" applyBorder="1"/>
    <xf numFmtId="164" fontId="24" fillId="19" borderId="9" xfId="0" applyNumberFormat="1" applyFont="1" applyFill="1" applyBorder="1"/>
    <xf numFmtId="164" fontId="22" fillId="0" borderId="50" xfId="0" applyNumberFormat="1" applyFont="1" applyBorder="1"/>
    <xf numFmtId="164" fontId="22" fillId="0" borderId="9" xfId="0" applyNumberFormat="1" applyFont="1" applyBorder="1"/>
    <xf numFmtId="0" fontId="22" fillId="0" borderId="15" xfId="0" applyFont="1" applyFill="1" applyBorder="1" applyAlignment="1">
      <alignment horizontal="left" vertical="center" indent="1"/>
    </xf>
    <xf numFmtId="164" fontId="24" fillId="19" borderId="50" xfId="0" applyNumberFormat="1" applyFont="1" applyFill="1" applyBorder="1" applyAlignment="1">
      <alignment horizontal="right"/>
    </xf>
    <xf numFmtId="164" fontId="24" fillId="19" borderId="9" xfId="0" applyNumberFormat="1" applyFont="1" applyFill="1" applyBorder="1" applyAlignment="1">
      <alignment horizontal="right"/>
    </xf>
    <xf numFmtId="0" fontId="27" fillId="0" borderId="0" xfId="0" applyFont="1" applyAlignment="1">
      <alignment horizontal="right"/>
    </xf>
    <xf numFmtId="164" fontId="24" fillId="19" borderId="33" xfId="0" applyNumberFormat="1" applyFont="1" applyFill="1" applyBorder="1" applyAlignment="1">
      <alignment horizontal="right"/>
    </xf>
    <xf numFmtId="164" fontId="22" fillId="18" borderId="62" xfId="0" applyNumberFormat="1" applyFont="1" applyFill="1" applyBorder="1" applyAlignment="1">
      <alignment horizontal="right"/>
    </xf>
    <xf numFmtId="164" fontId="22" fillId="18" borderId="15" xfId="0" applyNumberFormat="1" applyFont="1" applyFill="1" applyBorder="1" applyAlignment="1">
      <alignment horizontal="right"/>
    </xf>
    <xf numFmtId="164" fontId="22" fillId="18" borderId="47" xfId="0" applyNumberFormat="1" applyFont="1" applyFill="1" applyBorder="1" applyAlignment="1">
      <alignment horizontal="right"/>
    </xf>
    <xf numFmtId="164" fontId="22" fillId="21" borderId="15" xfId="0" applyNumberFormat="1" applyFont="1" applyFill="1" applyBorder="1" applyAlignment="1">
      <alignment horizontal="right"/>
    </xf>
    <xf numFmtId="164" fontId="22" fillId="18" borderId="62" xfId="0" applyNumberFormat="1" applyFont="1" applyFill="1" applyBorder="1"/>
    <xf numFmtId="164" fontId="22" fillId="18" borderId="15" xfId="0" applyNumberFormat="1" applyFont="1" applyFill="1" applyBorder="1"/>
    <xf numFmtId="164" fontId="24" fillId="19" borderId="39" xfId="0" applyNumberFormat="1" applyFont="1" applyFill="1" applyBorder="1" applyAlignment="1"/>
    <xf numFmtId="164" fontId="24" fillId="19" borderId="0" xfId="0" applyNumberFormat="1" applyFont="1" applyFill="1" applyBorder="1" applyAlignment="1">
      <alignment wrapText="1"/>
    </xf>
    <xf numFmtId="164" fontId="24" fillId="19" borderId="40" xfId="0" applyNumberFormat="1" applyFont="1" applyFill="1" applyBorder="1" applyAlignment="1"/>
    <xf numFmtId="164" fontId="24" fillId="19" borderId="0" xfId="0" applyNumberFormat="1" applyFont="1" applyFill="1" applyBorder="1" applyAlignment="1"/>
    <xf numFmtId="164" fontId="68" fillId="23" borderId="39" xfId="0" applyNumberFormat="1" applyFont="1" applyFill="1" applyBorder="1" applyAlignment="1"/>
    <xf numFmtId="164" fontId="68" fillId="23" borderId="0" xfId="0" applyNumberFormat="1" applyFont="1" applyFill="1" applyBorder="1" applyAlignment="1"/>
    <xf numFmtId="164" fontId="68" fillId="23" borderId="40" xfId="0" applyNumberFormat="1" applyFont="1" applyFill="1" applyBorder="1" applyAlignment="1"/>
    <xf numFmtId="164" fontId="24" fillId="19" borderId="50" xfId="0" applyNumberFormat="1" applyFont="1" applyFill="1" applyBorder="1" applyAlignment="1"/>
    <xf numFmtId="164" fontId="24" fillId="19" borderId="9" xfId="0" applyNumberFormat="1" applyFont="1" applyFill="1" applyBorder="1" applyAlignment="1">
      <alignment wrapText="1"/>
    </xf>
    <xf numFmtId="164" fontId="24" fillId="19" borderId="33" xfId="0" applyNumberFormat="1" applyFont="1" applyFill="1" applyBorder="1" applyAlignment="1"/>
    <xf numFmtId="164" fontId="24" fillId="19" borderId="9" xfId="0" applyNumberFormat="1" applyFont="1" applyFill="1" applyBorder="1" applyAlignment="1"/>
    <xf numFmtId="164" fontId="68" fillId="23" borderId="50" xfId="0" applyNumberFormat="1" applyFont="1" applyFill="1" applyBorder="1" applyAlignment="1"/>
    <xf numFmtId="164" fontId="68" fillId="23" borderId="9" xfId="0" applyNumberFormat="1" applyFont="1" applyFill="1" applyBorder="1" applyAlignment="1"/>
    <xf numFmtId="164" fontId="68" fillId="23" borderId="33" xfId="0" applyNumberFormat="1" applyFont="1" applyFill="1" applyBorder="1" applyAlignment="1"/>
    <xf numFmtId="164" fontId="24" fillId="19" borderId="33" xfId="0" applyNumberFormat="1" applyFont="1" applyFill="1" applyBorder="1"/>
    <xf numFmtId="0" fontId="22" fillId="0" borderId="9" xfId="0" applyFont="1" applyFill="1" applyBorder="1" applyAlignment="1">
      <alignment horizontal="left" vertical="center" indent="1"/>
    </xf>
    <xf numFmtId="164" fontId="24" fillId="19" borderId="19" xfId="0" applyNumberFormat="1" applyFont="1" applyFill="1" applyBorder="1" applyAlignment="1"/>
    <xf numFmtId="164" fontId="24" fillId="19" borderId="36" xfId="0" applyNumberFormat="1" applyFont="1" applyFill="1" applyBorder="1" applyAlignment="1"/>
    <xf numFmtId="164" fontId="24" fillId="19" borderId="19" xfId="0" applyNumberFormat="1" applyFont="1" applyFill="1" applyBorder="1"/>
    <xf numFmtId="164" fontId="22" fillId="0" borderId="50" xfId="0" applyNumberFormat="1" applyFont="1" applyFill="1" applyBorder="1" applyAlignment="1"/>
    <xf numFmtId="164" fontId="24" fillId="19" borderId="50" xfId="0" applyNumberFormat="1" applyFont="1" applyFill="1" applyBorder="1" applyAlignment="1"/>
    <xf numFmtId="164" fontId="26" fillId="0" borderId="0" xfId="0" applyNumberFormat="1" applyFont="1"/>
    <xf numFmtId="171" fontId="22" fillId="0" borderId="19" xfId="41" applyNumberFormat="1" applyFont="1" applyBorder="1"/>
    <xf numFmtId="171" fontId="22" fillId="0" borderId="16" xfId="41" applyNumberFormat="1" applyFont="1" applyBorder="1"/>
    <xf numFmtId="0" fontId="22" fillId="20" borderId="0" xfId="0" applyFont="1" applyFill="1" applyBorder="1" applyAlignment="1">
      <alignment horizontal="right" vertical="center"/>
    </xf>
    <xf numFmtId="0" fontId="24" fillId="20" borderId="21" xfId="0" applyFont="1" applyFill="1" applyBorder="1" applyAlignment="1">
      <alignment horizontal="center"/>
    </xf>
    <xf numFmtId="164" fontId="22" fillId="0" borderId="38" xfId="0" applyNumberFormat="1" applyFont="1" applyBorder="1"/>
    <xf numFmtId="164" fontId="22" fillId="0" borderId="17" xfId="0" applyNumberFormat="1" applyFont="1" applyBorder="1"/>
    <xf numFmtId="171" fontId="22" fillId="0" borderId="17" xfId="41" applyNumberFormat="1" applyFont="1" applyBorder="1"/>
    <xf numFmtId="171" fontId="22" fillId="0" borderId="19" xfId="41" applyNumberFormat="1" applyFont="1" applyBorder="1" applyAlignment="1"/>
    <xf numFmtId="171" fontId="22" fillId="0" borderId="16" xfId="41" applyNumberFormat="1" applyFont="1" applyBorder="1" applyAlignment="1"/>
    <xf numFmtId="0" fontId="22" fillId="0" borderId="0" xfId="0" applyFont="1" applyFill="1" applyBorder="1" applyAlignment="1">
      <alignment horizontal="left" vertical="center"/>
    </xf>
    <xf numFmtId="0" fontId="22" fillId="0" borderId="0" xfId="0" applyFont="1" applyFill="1" applyBorder="1" applyAlignment="1">
      <alignment horizontal="right"/>
    </xf>
    <xf numFmtId="164" fontId="24" fillId="0" borderId="0" xfId="0" applyNumberFormat="1" applyFont="1" applyFill="1" applyBorder="1" applyAlignment="1">
      <alignment horizontal="center"/>
    </xf>
    <xf numFmtId="171" fontId="22" fillId="0" borderId="0" xfId="41" applyNumberFormat="1" applyFont="1" applyFill="1" applyBorder="1"/>
    <xf numFmtId="171" fontId="22" fillId="0" borderId="19" xfId="0" applyNumberFormat="1" applyFont="1" applyFill="1" applyBorder="1" applyAlignment="1">
      <alignment vertical="center"/>
    </xf>
    <xf numFmtId="171" fontId="22" fillId="0" borderId="16" xfId="0" applyNumberFormat="1" applyFont="1" applyFill="1" applyBorder="1" applyAlignment="1">
      <alignment vertical="center"/>
    </xf>
    <xf numFmtId="164" fontId="22" fillId="0" borderId="19" xfId="0" applyNumberFormat="1" applyFont="1" applyBorder="1" applyAlignment="1"/>
    <xf numFmtId="164" fontId="22" fillId="0" borderId="16" xfId="0" applyNumberFormat="1" applyFont="1" applyBorder="1" applyAlignment="1"/>
    <xf numFmtId="171" fontId="22" fillId="0" borderId="0" xfId="0" applyNumberFormat="1" applyFont="1" applyFill="1" applyBorder="1"/>
    <xf numFmtId="0" fontId="24" fillId="19" borderId="19" xfId="0" applyFont="1" applyFill="1" applyBorder="1" applyAlignment="1"/>
    <xf numFmtId="0" fontId="22" fillId="19" borderId="17" xfId="0" applyFont="1" applyFill="1" applyBorder="1"/>
    <xf numFmtId="164" fontId="22" fillId="19" borderId="37" xfId="0" applyNumberFormat="1" applyFont="1" applyFill="1" applyBorder="1"/>
    <xf numFmtId="164" fontId="22" fillId="19" borderId="17" xfId="0" applyNumberFormat="1" applyFont="1" applyFill="1" applyBorder="1"/>
    <xf numFmtId="0" fontId="22" fillId="19" borderId="74" xfId="0" applyFont="1" applyFill="1" applyBorder="1"/>
    <xf numFmtId="164" fontId="22" fillId="19" borderId="75" xfId="0" applyNumberFormat="1" applyFont="1" applyFill="1" applyBorder="1"/>
    <xf numFmtId="164" fontId="22" fillId="19" borderId="74" xfId="0" applyNumberFormat="1" applyFont="1" applyFill="1" applyBorder="1"/>
    <xf numFmtId="0" fontId="24" fillId="19" borderId="19" xfId="0" applyFont="1" applyFill="1" applyBorder="1" applyAlignment="1">
      <alignment horizontal="left"/>
    </xf>
    <xf numFmtId="0" fontId="24" fillId="19" borderId="19" xfId="0" applyFont="1" applyFill="1" applyBorder="1" applyAlignment="1">
      <alignment vertical="center"/>
    </xf>
    <xf numFmtId="0" fontId="24" fillId="19" borderId="45" xfId="0" applyFont="1" applyFill="1" applyBorder="1" applyAlignment="1">
      <alignment vertical="center"/>
    </xf>
    <xf numFmtId="164" fontId="24" fillId="19" borderId="23" xfId="0" applyNumberFormat="1" applyFont="1" applyFill="1" applyBorder="1" applyAlignment="1"/>
    <xf numFmtId="164" fontId="24" fillId="19" borderId="45" xfId="0" applyNumberFormat="1" applyFont="1" applyFill="1" applyBorder="1" applyAlignment="1"/>
    <xf numFmtId="164" fontId="24" fillId="21" borderId="23" xfId="0" applyNumberFormat="1" applyFont="1" applyFill="1" applyBorder="1" applyAlignment="1"/>
    <xf numFmtId="164" fontId="24" fillId="19" borderId="44" xfId="0" applyNumberFormat="1" applyFont="1" applyFill="1" applyBorder="1" applyAlignment="1">
      <alignment horizontal="right" vertical="center"/>
    </xf>
    <xf numFmtId="164" fontId="24" fillId="19" borderId="19" xfId="0" applyNumberFormat="1" applyFont="1" applyFill="1" applyBorder="1" applyAlignment="1">
      <alignment horizontal="right" vertical="center"/>
    </xf>
    <xf numFmtId="164" fontId="24" fillId="19" borderId="36" xfId="0" applyNumberFormat="1" applyFont="1" applyFill="1" applyBorder="1" applyAlignment="1">
      <alignment horizontal="right" vertical="center"/>
    </xf>
    <xf numFmtId="164" fontId="31" fillId="0" borderId="62" xfId="0" applyNumberFormat="1" applyFont="1" applyFill="1" applyBorder="1" applyAlignment="1">
      <alignment vertical="center"/>
    </xf>
    <xf numFmtId="164" fontId="22" fillId="0" borderId="15" xfId="0" applyNumberFormat="1" applyFont="1" applyFill="1" applyBorder="1" applyAlignment="1"/>
    <xf numFmtId="164" fontId="22" fillId="0" borderId="47" xfId="0" applyNumberFormat="1" applyFont="1" applyFill="1" applyBorder="1" applyAlignment="1"/>
    <xf numFmtId="164" fontId="22" fillId="21" borderId="62" xfId="0" applyNumberFormat="1" applyFont="1" applyFill="1" applyBorder="1" applyAlignment="1"/>
    <xf numFmtId="164" fontId="29" fillId="0" borderId="62" xfId="0" applyNumberFormat="1" applyFont="1" applyFill="1" applyBorder="1" applyAlignment="1">
      <alignment horizontal="right" vertical="center"/>
    </xf>
    <xf numFmtId="164" fontId="22" fillId="0" borderId="15" xfId="0" applyNumberFormat="1" applyFont="1" applyFill="1" applyBorder="1" applyAlignment="1">
      <alignment horizontal="right" vertical="center"/>
    </xf>
    <xf numFmtId="164" fontId="22" fillId="0" borderId="47" xfId="0" applyNumberFormat="1" applyFont="1" applyFill="1" applyBorder="1" applyAlignment="1">
      <alignment horizontal="right" vertical="center"/>
    </xf>
    <xf numFmtId="0" fontId="22" fillId="19" borderId="19" xfId="0" applyFont="1" applyFill="1" applyBorder="1" applyAlignment="1">
      <alignment horizontal="left" vertical="center" shrinkToFit="1"/>
    </xf>
    <xf numFmtId="164" fontId="22" fillId="19" borderId="44" xfId="0" applyNumberFormat="1" applyFont="1" applyFill="1" applyBorder="1"/>
    <xf numFmtId="164" fontId="22" fillId="19" borderId="19" xfId="0" applyNumberFormat="1" applyFont="1" applyFill="1" applyBorder="1"/>
    <xf numFmtId="164" fontId="22" fillId="19" borderId="36" xfId="0" applyNumberFormat="1" applyFont="1" applyFill="1" applyBorder="1"/>
    <xf numFmtId="164" fontId="24" fillId="21" borderId="19" xfId="0" applyNumberFormat="1" applyFont="1" applyFill="1" applyBorder="1"/>
    <xf numFmtId="0" fontId="22" fillId="19" borderId="19" xfId="0" applyFont="1" applyFill="1" applyBorder="1" applyAlignment="1">
      <alignment horizontal="left"/>
    </xf>
    <xf numFmtId="0" fontId="24" fillId="19" borderId="23" xfId="0" applyFont="1" applyFill="1" applyBorder="1" applyAlignment="1">
      <alignment horizontal="left" vertical="center" shrinkToFit="1"/>
    </xf>
    <xf numFmtId="164" fontId="24" fillId="19" borderId="48" xfId="0" applyNumberFormat="1" applyFont="1" applyFill="1" applyBorder="1"/>
    <xf numFmtId="164" fontId="24" fillId="19" borderId="23" xfId="0" applyNumberFormat="1" applyFont="1" applyFill="1" applyBorder="1"/>
    <xf numFmtId="164" fontId="24" fillId="19" borderId="45" xfId="0" applyNumberFormat="1" applyFont="1" applyFill="1" applyBorder="1"/>
    <xf numFmtId="171" fontId="22" fillId="19" borderId="19" xfId="41" applyNumberFormat="1" applyFont="1" applyFill="1" applyBorder="1" applyAlignment="1"/>
    <xf numFmtId="171" fontId="22" fillId="19" borderId="19" xfId="0" applyNumberFormat="1" applyFont="1" applyFill="1" applyBorder="1" applyAlignment="1">
      <alignment vertical="center"/>
    </xf>
    <xf numFmtId="0" fontId="22" fillId="20" borderId="22" xfId="0" applyFont="1" applyFill="1" applyBorder="1"/>
    <xf numFmtId="0" fontId="24" fillId="20" borderId="28" xfId="0" applyFont="1" applyFill="1" applyBorder="1" applyAlignment="1">
      <alignment horizontal="center"/>
    </xf>
    <xf numFmtId="0" fontId="24" fillId="20" borderId="0" xfId="0" applyFont="1" applyFill="1" applyBorder="1" applyAlignment="1">
      <alignment horizontal="right"/>
    </xf>
    <xf numFmtId="0" fontId="26" fillId="0" borderId="0" xfId="41" applyNumberFormat="1" applyFont="1" applyFill="1" applyBorder="1"/>
    <xf numFmtId="0" fontId="37" fillId="0" borderId="0" xfId="0" applyFont="1" applyAlignment="1">
      <alignment horizontal="right"/>
    </xf>
    <xf numFmtId="170" fontId="26" fillId="0" borderId="0" xfId="0" applyNumberFormat="1" applyFont="1" applyBorder="1"/>
    <xf numFmtId="0" fontId="25" fillId="0" borderId="0" xfId="0" applyFont="1" applyFill="1" applyBorder="1" applyAlignment="1">
      <alignment horizontal="right"/>
    </xf>
    <xf numFmtId="0" fontId="26" fillId="0" borderId="0" xfId="0" applyFont="1" applyFill="1" applyBorder="1" applyAlignment="1">
      <alignment horizontal="right"/>
    </xf>
    <xf numFmtId="0" fontId="25" fillId="0" borderId="0" xfId="0" applyFont="1" applyFill="1" applyBorder="1" applyAlignment="1">
      <alignment horizontal="center"/>
    </xf>
    <xf numFmtId="164" fontId="25" fillId="0" borderId="0" xfId="0" applyNumberFormat="1" applyFont="1" applyFill="1" applyBorder="1" applyAlignment="1">
      <alignment horizontal="center"/>
    </xf>
    <xf numFmtId="164" fontId="25" fillId="0" borderId="0" xfId="0" applyNumberFormat="1" applyFont="1" applyFill="1" applyBorder="1"/>
    <xf numFmtId="164" fontId="22" fillId="0" borderId="42" xfId="0" applyNumberFormat="1" applyFont="1" applyBorder="1"/>
    <xf numFmtId="164" fontId="22" fillId="0" borderId="44" xfId="0" applyNumberFormat="1" applyFont="1" applyFill="1" applyBorder="1" applyAlignment="1">
      <alignment vertical="center"/>
    </xf>
    <xf numFmtId="164" fontId="22" fillId="0" borderId="51" xfId="0" applyNumberFormat="1" applyFont="1" applyFill="1" applyBorder="1" applyAlignment="1">
      <alignment vertical="center"/>
    </xf>
    <xf numFmtId="0" fontId="24" fillId="0" borderId="0" xfId="0" applyFont="1" applyFill="1" applyBorder="1" applyAlignment="1">
      <alignment horizontal="center"/>
    </xf>
    <xf numFmtId="171" fontId="26" fillId="0" borderId="0" xfId="41" applyNumberFormat="1" applyFont="1"/>
    <xf numFmtId="171" fontId="26" fillId="0" borderId="0" xfId="41" applyNumberFormat="1" applyFont="1" applyBorder="1"/>
    <xf numFmtId="0" fontId="26" fillId="0" borderId="0" xfId="0" applyFont="1"/>
    <xf numFmtId="171" fontId="26" fillId="0" borderId="0" xfId="0" applyNumberFormat="1" applyFont="1"/>
    <xf numFmtId="0" fontId="22" fillId="0" borderId="0" xfId="0" applyFont="1" applyFill="1" applyBorder="1" applyAlignment="1">
      <alignment vertical="center" wrapText="1"/>
    </xf>
    <xf numFmtId="0" fontId="26" fillId="0" borderId="0" xfId="41" applyNumberFormat="1" applyFont="1" applyFill="1" applyBorder="1" applyAlignment="1"/>
    <xf numFmtId="0" fontId="22" fillId="0" borderId="0" xfId="0" applyNumberFormat="1" applyFont="1" applyBorder="1" applyAlignment="1"/>
    <xf numFmtId="0" fontId="22" fillId="0" borderId="0" xfId="0" applyNumberFormat="1" applyFont="1" applyAlignment="1"/>
    <xf numFmtId="0" fontId="26" fillId="0" borderId="0" xfId="41" applyNumberFormat="1" applyFont="1" applyAlignment="1"/>
    <xf numFmtId="0" fontId="26" fillId="0" borderId="0" xfId="0" applyNumberFormat="1" applyFont="1" applyAlignment="1"/>
    <xf numFmtId="0" fontId="26" fillId="0" borderId="0" xfId="0" applyNumberFormat="1" applyFont="1" applyBorder="1" applyAlignment="1"/>
    <xf numFmtId="0" fontId="26" fillId="0" borderId="0" xfId="41" applyNumberFormat="1" applyFont="1" applyBorder="1" applyAlignment="1"/>
    <xf numFmtId="0" fontId="22" fillId="0" borderId="0" xfId="0" applyNumberFormat="1" applyFont="1" applyFill="1" applyBorder="1" applyAlignment="1">
      <alignment wrapText="1"/>
    </xf>
    <xf numFmtId="164" fontId="22" fillId="19" borderId="73" xfId="0" applyNumberFormat="1" applyFont="1" applyFill="1" applyBorder="1"/>
    <xf numFmtId="164" fontId="22" fillId="19" borderId="38" xfId="0" applyNumberFormat="1" applyFont="1" applyFill="1" applyBorder="1"/>
    <xf numFmtId="164" fontId="24" fillId="21" borderId="9" xfId="0" applyNumberFormat="1" applyFont="1" applyFill="1" applyBorder="1"/>
    <xf numFmtId="164" fontId="22" fillId="21" borderId="74" xfId="0" applyNumberFormat="1" applyFont="1" applyFill="1" applyBorder="1"/>
    <xf numFmtId="164" fontId="22" fillId="21" borderId="17" xfId="0" applyNumberFormat="1" applyFont="1" applyFill="1" applyBorder="1"/>
    <xf numFmtId="164" fontId="22" fillId="21" borderId="79" xfId="0" applyNumberFormat="1" applyFont="1" applyFill="1" applyBorder="1"/>
    <xf numFmtId="14" fontId="22" fillId="0" borderId="16" xfId="0" applyNumberFormat="1" applyFont="1" applyFill="1" applyBorder="1" applyAlignment="1">
      <alignment horizontal="right"/>
    </xf>
    <xf numFmtId="169" fontId="22" fillId="0" borderId="16" xfId="0" applyNumberFormat="1" applyFont="1" applyFill="1" applyBorder="1" applyAlignment="1">
      <alignment horizontal="right"/>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2" fillId="20" borderId="9" xfId="0" applyFont="1" applyFill="1" applyBorder="1" applyAlignment="1">
      <alignment horizontal="right" vertical="center" wrapText="1"/>
    </xf>
    <xf numFmtId="0" fontId="24" fillId="20" borderId="25" xfId="0" applyFont="1" applyFill="1" applyBorder="1" applyAlignment="1">
      <alignment horizontal="center" vertical="center"/>
    </xf>
    <xf numFmtId="0" fontId="22" fillId="0" borderId="0" xfId="0" applyFont="1" applyFill="1" applyBorder="1" applyAlignment="1"/>
    <xf numFmtId="0" fontId="25" fillId="20" borderId="0" xfId="0" applyFont="1" applyFill="1" applyBorder="1" applyAlignment="1">
      <alignment horizontal="center" vertical="center" wrapText="1"/>
    </xf>
    <xf numFmtId="0" fontId="69" fillId="18" borderId="0" xfId="0" applyFont="1" applyFill="1" applyBorder="1"/>
    <xf numFmtId="49" fontId="69" fillId="18" borderId="0" xfId="0" applyNumberFormat="1" applyFont="1" applyFill="1" applyBorder="1" applyAlignment="1">
      <alignment horizontal="right"/>
    </xf>
    <xf numFmtId="0" fontId="28" fillId="18" borderId="0" xfId="0" applyFont="1" applyFill="1" applyBorder="1" applyAlignment="1"/>
    <xf numFmtId="0" fontId="28" fillId="18" borderId="0" xfId="0" applyFont="1" applyFill="1" applyBorder="1" applyAlignment="1">
      <alignment wrapText="1"/>
    </xf>
    <xf numFmtId="0" fontId="28" fillId="0" borderId="0" xfId="0" applyFont="1" applyAlignment="1">
      <alignment wrapText="1"/>
    </xf>
    <xf numFmtId="0" fontId="28" fillId="0" borderId="0" xfId="0" applyFont="1" applyAlignment="1"/>
    <xf numFmtId="0" fontId="70" fillId="18" borderId="0" xfId="0" applyFont="1" applyFill="1" applyBorder="1" applyAlignment="1"/>
    <xf numFmtId="172" fontId="22" fillId="0" borderId="12" xfId="0" applyNumberFormat="1" applyFont="1" applyFill="1" applyBorder="1" applyAlignment="1">
      <alignment horizontal="right"/>
    </xf>
    <xf numFmtId="172" fontId="22" fillId="0" borderId="10" xfId="0" applyNumberFormat="1" applyFont="1" applyFill="1" applyBorder="1" applyAlignment="1">
      <alignment horizontal="right"/>
    </xf>
    <xf numFmtId="166" fontId="22" fillId="0" borderId="15" xfId="0" applyNumberFormat="1" applyFont="1" applyFill="1" applyBorder="1" applyAlignment="1"/>
    <xf numFmtId="166" fontId="22" fillId="0" borderId="16" xfId="0" applyNumberFormat="1" applyFont="1" applyFill="1" applyBorder="1" applyAlignment="1"/>
    <xf numFmtId="166" fontId="22" fillId="0" borderId="11" xfId="0" applyNumberFormat="1" applyFont="1" applyFill="1" applyBorder="1" applyAlignment="1"/>
    <xf numFmtId="0" fontId="71" fillId="0" borderId="0" xfId="0" applyFont="1" applyFill="1" applyBorder="1" applyAlignment="1"/>
    <xf numFmtId="164" fontId="71" fillId="0" borderId="0" xfId="0" applyNumberFormat="1" applyFont="1" applyFill="1" applyBorder="1"/>
    <xf numFmtId="0" fontId="68" fillId="22" borderId="64" xfId="0" applyFont="1" applyFill="1" applyBorder="1" applyAlignment="1">
      <alignment horizontal="center" vertical="center"/>
    </xf>
    <xf numFmtId="0" fontId="68" fillId="22" borderId="65" xfId="0" applyFont="1" applyFill="1" applyBorder="1" applyAlignment="1">
      <alignment horizontal="center" vertic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9" xfId="0" applyFont="1" applyFill="1" applyBorder="1" applyAlignment="1">
      <alignment horizontal="center"/>
    </xf>
    <xf numFmtId="0" fontId="24" fillId="20" borderId="29" xfId="0" applyFont="1" applyFill="1" applyBorder="1" applyAlignment="1">
      <alignment horizontal="center"/>
    </xf>
    <xf numFmtId="0" fontId="24" fillId="20" borderId="25" xfId="0" applyFont="1" applyFill="1" applyBorder="1" applyAlignment="1">
      <alignment horizontal="center" vertical="center"/>
    </xf>
    <xf numFmtId="0" fontId="22" fillId="0" borderId="0" xfId="0" applyFont="1" applyFill="1"/>
    <xf numFmtId="49" fontId="52" fillId="0" borderId="0" xfId="0" applyNumberFormat="1" applyFont="1" applyFill="1" applyBorder="1" applyAlignment="1">
      <alignment horizontal="right"/>
    </xf>
    <xf numFmtId="164" fontId="22" fillId="0" borderId="0" xfId="0" applyNumberFormat="1" applyFont="1" applyFill="1"/>
    <xf numFmtId="164" fontId="22" fillId="0" borderId="59" xfId="0" applyNumberFormat="1" applyFont="1" applyFill="1" applyBorder="1"/>
    <xf numFmtId="164" fontId="22" fillId="0" borderId="14" xfId="0" applyNumberFormat="1" applyFont="1" applyFill="1" applyBorder="1"/>
    <xf numFmtId="164" fontId="22" fillId="0" borderId="35" xfId="0" applyNumberFormat="1" applyFont="1" applyFill="1" applyBorder="1"/>
    <xf numFmtId="164" fontId="22" fillId="0" borderId="13" xfId="0" applyNumberFormat="1" applyFont="1" applyFill="1" applyBorder="1"/>
    <xf numFmtId="164" fontId="22" fillId="0" borderId="42" xfId="0" applyNumberFormat="1" applyFont="1" applyFill="1" applyBorder="1"/>
    <xf numFmtId="0" fontId="22" fillId="0" borderId="15" xfId="0" applyFont="1" applyFill="1" applyBorder="1" applyAlignment="1">
      <alignment horizontal="left" indent="1"/>
    </xf>
    <xf numFmtId="164" fontId="22" fillId="0" borderId="62" xfId="0" applyNumberFormat="1" applyFont="1" applyFill="1" applyBorder="1"/>
    <xf numFmtId="164" fontId="22" fillId="0" borderId="47" xfId="0" applyNumberFormat="1" applyFont="1" applyFill="1" applyBorder="1"/>
    <xf numFmtId="164" fontId="22" fillId="0" borderId="38" xfId="0" applyNumberFormat="1" applyFont="1" applyFill="1" applyBorder="1" applyAlignment="1">
      <alignment horizontal="right"/>
    </xf>
    <xf numFmtId="164" fontId="22" fillId="0" borderId="17" xfId="0" applyNumberFormat="1" applyFont="1" applyFill="1" applyBorder="1" applyAlignment="1">
      <alignment horizontal="right"/>
    </xf>
    <xf numFmtId="164" fontId="22" fillId="0" borderId="37" xfId="0" applyNumberFormat="1" applyFont="1" applyFill="1" applyBorder="1" applyAlignment="1">
      <alignment horizontal="right"/>
    </xf>
    <xf numFmtId="164" fontId="22" fillId="0" borderId="16" xfId="0" applyNumberFormat="1" applyFont="1" applyFill="1" applyBorder="1" applyAlignment="1">
      <alignment horizontal="right"/>
    </xf>
    <xf numFmtId="164" fontId="22" fillId="0" borderId="51" xfId="0" applyNumberFormat="1" applyFont="1" applyFill="1" applyBorder="1" applyAlignment="1">
      <alignment horizontal="right"/>
    </xf>
    <xf numFmtId="164" fontId="22" fillId="0" borderId="32" xfId="0" applyNumberFormat="1" applyFont="1" applyFill="1" applyBorder="1" applyAlignment="1">
      <alignment horizontal="right"/>
    </xf>
    <xf numFmtId="0" fontId="23" fillId="0" borderId="0" xfId="0" applyFont="1" applyFill="1"/>
    <xf numFmtId="0" fontId="22" fillId="0" borderId="0" xfId="0" applyFont="1" applyFill="1" applyAlignment="1"/>
    <xf numFmtId="0" fontId="22" fillId="0" borderId="0" xfId="0" applyFont="1" applyFill="1" applyAlignment="1">
      <alignment vertical="center"/>
    </xf>
    <xf numFmtId="166" fontId="26" fillId="0" borderId="0" xfId="0" applyNumberFormat="1" applyFont="1" applyFill="1" applyBorder="1" applyAlignment="1">
      <alignment horizontal="center"/>
    </xf>
    <xf numFmtId="166" fontId="26" fillId="0" borderId="0" xfId="0" applyNumberFormat="1" applyFont="1" applyFill="1" applyBorder="1" applyAlignment="1"/>
    <xf numFmtId="0" fontId="24" fillId="20" borderId="25" xfId="0" applyFont="1" applyFill="1" applyBorder="1" applyAlignment="1">
      <alignment horizontal="center" vertical="center"/>
    </xf>
    <xf numFmtId="3" fontId="22" fillId="0" borderId="19" xfId="0" applyNumberFormat="1" applyFont="1" applyFill="1" applyBorder="1" applyAlignment="1"/>
    <xf numFmtId="3" fontId="22" fillId="0" borderId="10" xfId="0" applyNumberFormat="1" applyFont="1" applyFill="1" applyBorder="1" applyAlignment="1"/>
    <xf numFmtId="3" fontId="22" fillId="0" borderId="12" xfId="0" applyNumberFormat="1" applyFont="1" applyFill="1" applyBorder="1" applyAlignment="1"/>
    <xf numFmtId="3" fontId="22" fillId="0" borderId="16" xfId="0" applyNumberFormat="1" applyFont="1" applyFill="1" applyBorder="1" applyAlignment="1"/>
    <xf numFmtId="3" fontId="22" fillId="0" borderId="0" xfId="0" applyNumberFormat="1" applyFont="1" applyFill="1" applyBorder="1" applyAlignment="1"/>
    <xf numFmtId="0" fontId="22" fillId="0" borderId="0" xfId="0" applyFont="1" applyFill="1" applyBorder="1" applyAlignment="1">
      <alignment horizontal="left" indent="1"/>
    </xf>
    <xf numFmtId="0" fontId="22" fillId="0" borderId="11" xfId="0" applyFont="1" applyFill="1" applyBorder="1" applyAlignment="1">
      <alignment horizontal="left" indent="1"/>
    </xf>
    <xf numFmtId="3" fontId="22" fillId="0" borderId="15" xfId="0" applyNumberFormat="1" applyFont="1" applyFill="1" applyBorder="1"/>
    <xf numFmtId="3" fontId="22" fillId="0" borderId="11" xfId="0" applyNumberFormat="1" applyFont="1" applyFill="1" applyBorder="1"/>
    <xf numFmtId="3" fontId="22" fillId="0" borderId="12" xfId="0" applyNumberFormat="1" applyFont="1" applyFill="1" applyBorder="1"/>
    <xf numFmtId="3" fontId="22" fillId="0" borderId="16" xfId="0" applyNumberFormat="1" applyFont="1" applyFill="1" applyBorder="1"/>
    <xf numFmtId="0" fontId="24" fillId="20" borderId="25" xfId="0" applyFont="1" applyFill="1" applyBorder="1" applyAlignment="1">
      <alignment horizontal="center" vertical="center"/>
    </xf>
    <xf numFmtId="0" fontId="24" fillId="20" borderId="25" xfId="0" applyFont="1" applyFill="1" applyBorder="1" applyAlignment="1">
      <alignment horizontal="center" vertical="center"/>
    </xf>
    <xf numFmtId="168" fontId="24" fillId="0" borderId="0" xfId="0" applyNumberFormat="1" applyFont="1" applyFill="1" applyBorder="1" applyAlignment="1">
      <alignment horizontal="left"/>
    </xf>
    <xf numFmtId="168" fontId="24" fillId="0" borderId="0" xfId="0" applyNumberFormat="1" applyFont="1" applyFill="1" applyBorder="1" applyAlignment="1">
      <alignment horizontal="right"/>
    </xf>
    <xf numFmtId="164" fontId="73" fillId="19" borderId="50" xfId="0" applyNumberFormat="1" applyFont="1" applyFill="1" applyBorder="1" applyAlignment="1">
      <alignment horizontal="right"/>
    </xf>
    <xf numFmtId="164" fontId="73" fillId="19" borderId="9" xfId="0" applyNumberFormat="1" applyFont="1" applyFill="1" applyBorder="1" applyAlignment="1">
      <alignment horizontal="right"/>
    </xf>
    <xf numFmtId="164" fontId="73" fillId="19" borderId="33" xfId="0" applyNumberFormat="1" applyFont="1" applyFill="1" applyBorder="1" applyAlignment="1">
      <alignment horizontal="right"/>
    </xf>
    <xf numFmtId="164" fontId="26" fillId="18" borderId="50" xfId="0" applyNumberFormat="1" applyFont="1" applyFill="1" applyBorder="1" applyAlignment="1">
      <alignment horizontal="right"/>
    </xf>
    <xf numFmtId="164" fontId="26" fillId="18" borderId="9" xfId="0" applyNumberFormat="1" applyFont="1" applyFill="1" applyBorder="1" applyAlignment="1">
      <alignment horizontal="right"/>
    </xf>
    <xf numFmtId="164" fontId="26" fillId="18" borderId="33" xfId="0" applyNumberFormat="1" applyFont="1" applyFill="1" applyBorder="1" applyAlignment="1">
      <alignment horizontal="right"/>
    </xf>
    <xf numFmtId="164" fontId="26" fillId="18" borderId="49" xfId="0" applyNumberFormat="1" applyFont="1" applyFill="1" applyBorder="1" applyAlignment="1">
      <alignment horizontal="right"/>
    </xf>
    <xf numFmtId="164" fontId="26" fillId="18" borderId="12" xfId="0" applyNumberFormat="1" applyFont="1" applyFill="1" applyBorder="1" applyAlignment="1">
      <alignment horizontal="right"/>
    </xf>
    <xf numFmtId="164" fontId="26" fillId="18" borderId="34" xfId="0" applyNumberFormat="1" applyFont="1" applyFill="1" applyBorder="1" applyAlignment="1">
      <alignment horizontal="right"/>
    </xf>
    <xf numFmtId="164" fontId="26" fillId="18" borderId="62" xfId="0" applyNumberFormat="1" applyFont="1" applyFill="1" applyBorder="1" applyAlignment="1">
      <alignment horizontal="right"/>
    </xf>
    <xf numFmtId="164" fontId="26" fillId="18" borderId="15" xfId="0" applyNumberFormat="1" applyFont="1" applyFill="1" applyBorder="1" applyAlignment="1">
      <alignment horizontal="right"/>
    </xf>
    <xf numFmtId="164" fontId="26" fillId="18" borderId="47" xfId="0" applyNumberFormat="1" applyFont="1" applyFill="1" applyBorder="1" applyAlignment="1">
      <alignment horizontal="right"/>
    </xf>
    <xf numFmtId="164" fontId="26" fillId="18" borderId="51" xfId="0" applyNumberFormat="1" applyFont="1" applyFill="1" applyBorder="1" applyAlignment="1">
      <alignment horizontal="right"/>
    </xf>
    <xf numFmtId="164" fontId="26" fillId="18" borderId="16" xfId="0" applyNumberFormat="1" applyFont="1" applyFill="1" applyBorder="1" applyAlignment="1">
      <alignment horizontal="right"/>
    </xf>
    <xf numFmtId="164" fontId="26" fillId="18" borderId="32" xfId="0" applyNumberFormat="1" applyFont="1" applyFill="1" applyBorder="1" applyAlignment="1">
      <alignment horizontal="right"/>
    </xf>
    <xf numFmtId="164" fontId="26" fillId="18" borderId="50" xfId="0" applyNumberFormat="1" applyFont="1" applyFill="1" applyBorder="1"/>
    <xf numFmtId="164" fontId="26" fillId="18" borderId="9" xfId="0" applyNumberFormat="1" applyFont="1" applyFill="1" applyBorder="1"/>
    <xf numFmtId="164" fontId="26" fillId="18" borderId="49" xfId="0" applyNumberFormat="1" applyFont="1" applyFill="1" applyBorder="1"/>
    <xf numFmtId="164" fontId="26" fillId="18" borderId="12" xfId="0" applyNumberFormat="1" applyFont="1" applyFill="1" applyBorder="1"/>
    <xf numFmtId="164" fontId="26" fillId="18" borderId="62" xfId="0" applyNumberFormat="1" applyFont="1" applyFill="1" applyBorder="1"/>
    <xf numFmtId="164" fontId="26" fillId="18" borderId="15" xfId="0" applyNumberFormat="1" applyFont="1" applyFill="1" applyBorder="1"/>
    <xf numFmtId="164" fontId="26" fillId="18" borderId="33" xfId="0" applyNumberFormat="1" applyFont="1" applyFill="1" applyBorder="1"/>
    <xf numFmtId="164" fontId="26" fillId="18" borderId="56" xfId="0" applyNumberFormat="1" applyFont="1" applyFill="1" applyBorder="1"/>
    <xf numFmtId="164" fontId="26" fillId="18" borderId="20" xfId="0" applyNumberFormat="1" applyFont="1" applyFill="1" applyBorder="1"/>
    <xf numFmtId="164" fontId="26" fillId="18" borderId="57" xfId="0" applyNumberFormat="1" applyFont="1" applyFill="1" applyBorder="1"/>
    <xf numFmtId="164" fontId="73" fillId="19" borderId="9" xfId="0" applyNumberFormat="1" applyFont="1" applyFill="1" applyBorder="1"/>
    <xf numFmtId="164" fontId="73" fillId="19" borderId="33" xfId="0" applyNumberFormat="1" applyFont="1" applyFill="1" applyBorder="1"/>
    <xf numFmtId="164" fontId="26" fillId="0" borderId="0" xfId="0" applyNumberFormat="1" applyFont="1" applyFill="1" applyBorder="1" applyAlignment="1"/>
    <xf numFmtId="164" fontId="26" fillId="0" borderId="40" xfId="0" applyNumberFormat="1" applyFont="1" applyFill="1" applyBorder="1" applyAlignment="1"/>
    <xf numFmtId="164" fontId="26" fillId="0" borderId="11" xfId="0" applyNumberFormat="1" applyFont="1" applyFill="1" applyBorder="1"/>
    <xf numFmtId="164" fontId="26" fillId="0" borderId="12" xfId="0" applyNumberFormat="1" applyFont="1" applyFill="1" applyBorder="1"/>
    <xf numFmtId="164" fontId="26" fillId="0" borderId="34" xfId="0" applyNumberFormat="1" applyFont="1" applyFill="1" applyBorder="1"/>
    <xf numFmtId="164" fontId="26" fillId="0" borderId="10" xfId="0" applyNumberFormat="1" applyFont="1" applyFill="1" applyBorder="1"/>
    <xf numFmtId="164" fontId="26" fillId="0" borderId="17" xfId="0" applyNumberFormat="1" applyFont="1" applyFill="1" applyBorder="1"/>
    <xf numFmtId="164" fontId="26" fillId="0" borderId="37" xfId="0" applyNumberFormat="1" applyFont="1" applyFill="1" applyBorder="1"/>
    <xf numFmtId="164" fontId="26" fillId="0" borderId="11" xfId="0" applyNumberFormat="1" applyFont="1" applyFill="1" applyBorder="1" applyAlignment="1"/>
    <xf numFmtId="164" fontId="26" fillId="0" borderId="12" xfId="0" applyNumberFormat="1" applyFont="1" applyFill="1" applyBorder="1" applyAlignment="1"/>
    <xf numFmtId="164" fontId="26" fillId="0" borderId="34" xfId="0" applyNumberFormat="1" applyFont="1" applyFill="1" applyBorder="1" applyAlignment="1"/>
    <xf numFmtId="164" fontId="26" fillId="0" borderId="0" xfId="0" applyNumberFormat="1" applyFont="1" applyFill="1" applyBorder="1" applyAlignment="1">
      <alignment horizontal="right"/>
    </xf>
    <xf numFmtId="164" fontId="26" fillId="0" borderId="40" xfId="0" applyNumberFormat="1" applyFont="1" applyFill="1" applyBorder="1" applyAlignment="1">
      <alignment horizontal="right"/>
    </xf>
    <xf numFmtId="164" fontId="26" fillId="0" borderId="16" xfId="0" applyNumberFormat="1" applyFont="1" applyFill="1" applyBorder="1" applyAlignment="1"/>
    <xf numFmtId="164" fontId="26" fillId="0" borderId="32" xfId="0" applyNumberFormat="1" applyFont="1" applyFill="1" applyBorder="1" applyAlignment="1"/>
    <xf numFmtId="164" fontId="73" fillId="19" borderId="19" xfId="0" applyNumberFormat="1" applyFont="1" applyFill="1" applyBorder="1" applyAlignment="1"/>
    <xf numFmtId="164" fontId="73" fillId="19" borderId="36" xfId="0" applyNumberFormat="1" applyFont="1" applyFill="1" applyBorder="1" applyAlignment="1"/>
    <xf numFmtId="164" fontId="73" fillId="19" borderId="23" xfId="0" applyNumberFormat="1" applyFont="1" applyFill="1" applyBorder="1" applyAlignment="1"/>
    <xf numFmtId="164" fontId="73" fillId="19" borderId="45" xfId="0" applyNumberFormat="1" applyFont="1" applyFill="1" applyBorder="1" applyAlignment="1"/>
    <xf numFmtId="164" fontId="74" fillId="0" borderId="0" xfId="0" applyNumberFormat="1" applyFont="1" applyFill="1" applyBorder="1" applyAlignment="1"/>
    <xf numFmtId="164" fontId="74" fillId="0" borderId="40" xfId="0" applyNumberFormat="1" applyFont="1" applyFill="1" applyBorder="1" applyAlignment="1"/>
    <xf numFmtId="164" fontId="73" fillId="19" borderId="19" xfId="0" applyNumberFormat="1" applyFont="1" applyFill="1" applyBorder="1" applyAlignment="1">
      <alignment horizontal="right" vertical="center"/>
    </xf>
    <xf numFmtId="164" fontId="73" fillId="19" borderId="44" xfId="0" applyNumberFormat="1" applyFont="1" applyFill="1" applyBorder="1" applyAlignment="1">
      <alignment horizontal="right" vertical="center"/>
    </xf>
    <xf numFmtId="164" fontId="73" fillId="19" borderId="36" xfId="0" applyNumberFormat="1" applyFont="1" applyFill="1" applyBorder="1" applyAlignment="1">
      <alignment horizontal="right" vertical="center"/>
    </xf>
    <xf numFmtId="164" fontId="26" fillId="0" borderId="0" xfId="0" applyNumberFormat="1" applyFont="1" applyFill="1" applyBorder="1" applyAlignment="1">
      <alignment vertical="center"/>
    </xf>
    <xf numFmtId="164" fontId="26" fillId="0" borderId="39" xfId="0" applyNumberFormat="1" applyFont="1" applyFill="1" applyBorder="1" applyAlignment="1">
      <alignment vertical="center"/>
    </xf>
    <xf numFmtId="164" fontId="26" fillId="0" borderId="40" xfId="0" applyNumberFormat="1" applyFont="1" applyFill="1" applyBorder="1" applyAlignment="1">
      <alignment vertical="center"/>
    </xf>
    <xf numFmtId="164" fontId="26" fillId="0" borderId="10" xfId="0" applyNumberFormat="1" applyFont="1" applyFill="1" applyBorder="1" applyAlignment="1"/>
    <xf numFmtId="164" fontId="26" fillId="0" borderId="49" xfId="0" applyNumberFormat="1" applyFont="1" applyFill="1" applyBorder="1" applyAlignment="1"/>
    <xf numFmtId="164" fontId="26" fillId="0" borderId="15" xfId="0" applyNumberFormat="1" applyFont="1" applyFill="1" applyBorder="1" applyAlignment="1"/>
    <xf numFmtId="164" fontId="26" fillId="0" borderId="62" xfId="0" applyNumberFormat="1" applyFont="1" applyFill="1" applyBorder="1" applyAlignment="1"/>
    <xf numFmtId="164" fontId="26" fillId="0" borderId="47" xfId="0" applyNumberFormat="1" applyFont="1" applyFill="1" applyBorder="1" applyAlignment="1"/>
    <xf numFmtId="164" fontId="26" fillId="0" borderId="39" xfId="0" applyNumberFormat="1" applyFont="1" applyFill="1" applyBorder="1" applyAlignment="1"/>
    <xf numFmtId="164" fontId="26" fillId="0" borderId="51" xfId="0" applyNumberFormat="1" applyFont="1" applyFill="1" applyBorder="1" applyAlignment="1"/>
    <xf numFmtId="164" fontId="26" fillId="0" borderId="0" xfId="0" applyNumberFormat="1" applyFont="1" applyFill="1" applyBorder="1" applyAlignment="1">
      <alignment horizontal="right" vertical="center"/>
    </xf>
    <xf numFmtId="164" fontId="26" fillId="0" borderId="39" xfId="0" applyNumberFormat="1" applyFont="1" applyFill="1" applyBorder="1" applyAlignment="1">
      <alignment horizontal="right" vertical="center"/>
    </xf>
    <xf numFmtId="164" fontId="26" fillId="0" borderId="40" xfId="0" applyNumberFormat="1" applyFont="1" applyFill="1" applyBorder="1" applyAlignment="1">
      <alignment horizontal="right" vertical="center"/>
    </xf>
    <xf numFmtId="164" fontId="26" fillId="0" borderId="11" xfId="0" applyNumberFormat="1" applyFont="1" applyFill="1" applyBorder="1" applyAlignment="1">
      <alignment horizontal="right" vertical="center"/>
    </xf>
    <xf numFmtId="164" fontId="26" fillId="0" borderId="12" xfId="0" applyNumberFormat="1" applyFont="1" applyFill="1" applyBorder="1" applyAlignment="1">
      <alignment horizontal="right" vertical="center"/>
    </xf>
    <xf numFmtId="164" fontId="26" fillId="0" borderId="10" xfId="0" applyNumberFormat="1" applyFont="1" applyFill="1" applyBorder="1" applyAlignment="1">
      <alignment horizontal="right" vertical="center"/>
    </xf>
    <xf numFmtId="164" fontId="26" fillId="0" borderId="49" xfId="0" applyNumberFormat="1" applyFont="1" applyFill="1" applyBorder="1" applyAlignment="1">
      <alignment horizontal="right" vertical="center"/>
    </xf>
    <xf numFmtId="164" fontId="26" fillId="0" borderId="34" xfId="0" applyNumberFormat="1" applyFont="1" applyFill="1" applyBorder="1" applyAlignment="1">
      <alignment horizontal="right" vertical="center"/>
    </xf>
    <xf numFmtId="164" fontId="26" fillId="0" borderId="15" xfId="0" applyNumberFormat="1" applyFont="1" applyFill="1" applyBorder="1" applyAlignment="1">
      <alignment horizontal="right" vertical="center"/>
    </xf>
    <xf numFmtId="164" fontId="26" fillId="0" borderId="62" xfId="0" applyNumberFormat="1" applyFont="1" applyFill="1" applyBorder="1" applyAlignment="1">
      <alignment horizontal="right" vertical="center"/>
    </xf>
    <xf numFmtId="164" fontId="26" fillId="0" borderId="47" xfId="0" applyNumberFormat="1" applyFont="1" applyFill="1" applyBorder="1" applyAlignment="1">
      <alignment horizontal="right" vertical="center"/>
    </xf>
    <xf numFmtId="164" fontId="73" fillId="19" borderId="16" xfId="0" applyNumberFormat="1" applyFont="1" applyFill="1" applyBorder="1"/>
    <xf numFmtId="164" fontId="73" fillId="19" borderId="51" xfId="0" applyNumberFormat="1" applyFont="1" applyFill="1" applyBorder="1"/>
    <xf numFmtId="164" fontId="73" fillId="19" borderId="32" xfId="0" applyNumberFormat="1" applyFont="1" applyFill="1" applyBorder="1"/>
    <xf numFmtId="164" fontId="73" fillId="19" borderId="0" xfId="0" applyNumberFormat="1" applyFont="1" applyFill="1" applyBorder="1"/>
    <xf numFmtId="164" fontId="73" fillId="19" borderId="39" xfId="0" applyNumberFormat="1" applyFont="1" applyFill="1" applyBorder="1"/>
    <xf numFmtId="164" fontId="73" fillId="19" borderId="40" xfId="0" applyNumberFormat="1" applyFont="1" applyFill="1" applyBorder="1"/>
    <xf numFmtId="164" fontId="74" fillId="19" borderId="19" xfId="0" applyNumberFormat="1" applyFont="1" applyFill="1" applyBorder="1"/>
    <xf numFmtId="164" fontId="74" fillId="19" borderId="44" xfId="0" applyNumberFormat="1" applyFont="1" applyFill="1" applyBorder="1"/>
    <xf numFmtId="164" fontId="74" fillId="19" borderId="36" xfId="0" applyNumberFormat="1" applyFont="1" applyFill="1" applyBorder="1"/>
    <xf numFmtId="164" fontId="73" fillId="19" borderId="23" xfId="0" applyNumberFormat="1" applyFont="1" applyFill="1" applyBorder="1"/>
    <xf numFmtId="164" fontId="73" fillId="19" borderId="48" xfId="0" applyNumberFormat="1" applyFont="1" applyFill="1" applyBorder="1"/>
    <xf numFmtId="164" fontId="73" fillId="19" borderId="45" xfId="0" applyNumberFormat="1" applyFont="1" applyFill="1" applyBorder="1"/>
    <xf numFmtId="164" fontId="26" fillId="0" borderId="9" xfId="0" applyNumberFormat="1" applyFont="1" applyFill="1" applyBorder="1"/>
    <xf numFmtId="164" fontId="26" fillId="0" borderId="50" xfId="0" applyNumberFormat="1" applyFont="1" applyFill="1" applyBorder="1"/>
    <xf numFmtId="164" fontId="26" fillId="0" borderId="33" xfId="0" applyNumberFormat="1" applyFont="1" applyFill="1" applyBorder="1"/>
    <xf numFmtId="164" fontId="26" fillId="0" borderId="49" xfId="0" applyNumberFormat="1" applyFont="1" applyFill="1" applyBorder="1"/>
    <xf numFmtId="164" fontId="26" fillId="0" borderId="39" xfId="0" applyNumberFormat="1" applyFont="1" applyFill="1" applyBorder="1"/>
    <xf numFmtId="164" fontId="26" fillId="0" borderId="40" xfId="0" applyNumberFormat="1" applyFont="1" applyFill="1" applyBorder="1"/>
    <xf numFmtId="164" fontId="26" fillId="0" borderId="16" xfId="0" applyNumberFormat="1" applyFont="1" applyFill="1" applyBorder="1"/>
    <xf numFmtId="164" fontId="26" fillId="0" borderId="51" xfId="0" applyNumberFormat="1" applyFont="1" applyFill="1" applyBorder="1"/>
    <xf numFmtId="164" fontId="26" fillId="0" borderId="32" xfId="0" applyNumberFormat="1" applyFont="1" applyFill="1" applyBorder="1"/>
    <xf numFmtId="164" fontId="26" fillId="0" borderId="19" xfId="0" applyNumberFormat="1" applyFont="1" applyFill="1" applyBorder="1" applyAlignment="1">
      <alignment horizontal="right"/>
    </xf>
    <xf numFmtId="172" fontId="26" fillId="0" borderId="12" xfId="0" applyNumberFormat="1" applyFont="1" applyFill="1" applyBorder="1" applyAlignment="1">
      <alignment horizontal="right"/>
    </xf>
    <xf numFmtId="172" fontId="26" fillId="0" borderId="10" xfId="0" applyNumberFormat="1" applyFont="1" applyFill="1" applyBorder="1" applyAlignment="1">
      <alignment horizontal="right"/>
    </xf>
    <xf numFmtId="3" fontId="26" fillId="0" borderId="43" xfId="0" applyNumberFormat="1" applyFont="1" applyFill="1" applyBorder="1" applyAlignment="1">
      <alignment horizontal="right"/>
    </xf>
    <xf numFmtId="3" fontId="26" fillId="0" borderId="16" xfId="0" applyNumberFormat="1" applyFont="1" applyFill="1" applyBorder="1" applyAlignment="1">
      <alignment horizontal="right"/>
    </xf>
    <xf numFmtId="164" fontId="26" fillId="0" borderId="46" xfId="0" applyNumberFormat="1" applyFont="1" applyFill="1" applyBorder="1" applyAlignment="1">
      <alignment horizontal="right"/>
    </xf>
    <xf numFmtId="0" fontId="27" fillId="0" borderId="0" xfId="0" applyFont="1" applyFill="1" applyBorder="1" applyAlignment="1">
      <alignment horizontal="right"/>
    </xf>
    <xf numFmtId="0" fontId="46" fillId="0" borderId="0" xfId="0" applyFont="1" applyBorder="1" applyAlignment="1">
      <alignment horizontal="center" wrapText="1"/>
    </xf>
    <xf numFmtId="0" fontId="46" fillId="0" borderId="0" xfId="0" applyFont="1" applyBorder="1" applyAlignment="1">
      <alignment horizontal="center"/>
    </xf>
    <xf numFmtId="49" fontId="48" fillId="0" borderId="0" xfId="0" applyNumberFormat="1" applyFont="1" applyBorder="1" applyAlignment="1">
      <alignment horizontal="center" vertical="center"/>
    </xf>
    <xf numFmtId="49" fontId="47" fillId="0" borderId="0" xfId="0" applyNumberFormat="1" applyFont="1" applyBorder="1" applyAlignment="1">
      <alignment horizontal="center" vertical="center"/>
    </xf>
    <xf numFmtId="0" fontId="28" fillId="0" borderId="0" xfId="0" applyFont="1" applyAlignment="1">
      <alignment horizontal="justify" vertical="top" wrapText="1"/>
    </xf>
    <xf numFmtId="0" fontId="20" fillId="0" borderId="0" xfId="0" applyFont="1" applyFill="1" applyBorder="1" applyAlignment="1">
      <alignment horizontal="justify" vertical="top" wrapText="1"/>
    </xf>
    <xf numFmtId="0" fontId="24" fillId="19" borderId="41" xfId="0" applyFont="1" applyFill="1" applyBorder="1" applyAlignment="1">
      <alignment horizontal="left" vertical="center" wrapText="1"/>
    </xf>
    <xf numFmtId="0" fontId="24" fillId="19" borderId="33" xfId="0" applyFont="1" applyFill="1" applyBorder="1" applyAlignment="1">
      <alignment horizontal="left" vertical="center" wrapText="1"/>
    </xf>
    <xf numFmtId="164" fontId="24" fillId="19" borderId="73" xfId="0" applyNumberFormat="1" applyFont="1" applyFill="1" applyBorder="1" applyAlignment="1">
      <alignment horizontal="center"/>
    </xf>
    <xf numFmtId="164" fontId="24" fillId="19" borderId="74" xfId="0" applyNumberFormat="1" applyFont="1" applyFill="1" applyBorder="1" applyAlignment="1">
      <alignment horizontal="center"/>
    </xf>
    <xf numFmtId="164" fontId="24" fillId="19" borderId="75" xfId="0" applyNumberFormat="1" applyFont="1" applyFill="1" applyBorder="1" applyAlignment="1">
      <alignment horizontal="center"/>
    </xf>
    <xf numFmtId="164" fontId="73" fillId="19" borderId="73" xfId="0" applyNumberFormat="1" applyFont="1" applyFill="1" applyBorder="1" applyAlignment="1">
      <alignment horizontal="center"/>
    </xf>
    <xf numFmtId="164" fontId="73" fillId="19" borderId="74" xfId="0" applyNumberFormat="1" applyFont="1" applyFill="1" applyBorder="1" applyAlignment="1">
      <alignment horizontal="center"/>
    </xf>
    <xf numFmtId="164" fontId="73" fillId="19" borderId="75" xfId="0" applyNumberFormat="1" applyFont="1" applyFill="1" applyBorder="1" applyAlignment="1">
      <alignment horizontal="center"/>
    </xf>
    <xf numFmtId="164" fontId="24" fillId="21" borderId="18" xfId="0" applyNumberFormat="1" applyFont="1" applyFill="1" applyBorder="1" applyAlignment="1">
      <alignment horizontal="right" vertical="center"/>
    </xf>
    <xf numFmtId="164" fontId="24" fillId="21" borderId="9" xfId="0" applyNumberFormat="1" applyFont="1" applyFill="1" applyBorder="1" applyAlignment="1">
      <alignment horizontal="right" vertical="center"/>
    </xf>
    <xf numFmtId="164" fontId="73" fillId="19" borderId="52" xfId="0" applyNumberFormat="1" applyFont="1" applyFill="1" applyBorder="1" applyAlignment="1">
      <alignment horizontal="center"/>
    </xf>
    <xf numFmtId="164" fontId="73" fillId="19" borderId="53" xfId="0" applyNumberFormat="1" applyFont="1" applyFill="1" applyBorder="1" applyAlignment="1">
      <alignment horizontal="center"/>
    </xf>
    <xf numFmtId="164" fontId="73" fillId="19" borderId="54" xfId="0" applyNumberFormat="1" applyFont="1" applyFill="1" applyBorder="1" applyAlignment="1">
      <alignment horizontal="center"/>
    </xf>
    <xf numFmtId="0" fontId="24" fillId="20" borderId="0" xfId="0" applyFont="1" applyFill="1" applyBorder="1" applyAlignment="1">
      <alignment horizontal="center" vertical="center"/>
    </xf>
    <xf numFmtId="0" fontId="24" fillId="20" borderId="9" xfId="0" applyFont="1" applyFill="1" applyBorder="1" applyAlignment="1">
      <alignment horizontal="center" vertical="center"/>
    </xf>
    <xf numFmtId="164" fontId="24" fillId="21" borderId="15" xfId="0" applyNumberFormat="1" applyFont="1" applyFill="1" applyBorder="1" applyAlignment="1">
      <alignment horizontal="right" vertical="center"/>
    </xf>
    <xf numFmtId="0" fontId="24" fillId="20" borderId="31" xfId="0" applyFont="1" applyFill="1" applyBorder="1" applyAlignment="1">
      <alignment horizontal="center" vertical="center"/>
    </xf>
    <xf numFmtId="0" fontId="24" fillId="19" borderId="47" xfId="0" applyFont="1" applyFill="1" applyBorder="1" applyAlignment="1">
      <alignment horizontal="left" vertical="center" wrapText="1"/>
    </xf>
    <xf numFmtId="164" fontId="24" fillId="19" borderId="52" xfId="0" applyNumberFormat="1" applyFont="1" applyFill="1" applyBorder="1" applyAlignment="1">
      <alignment horizontal="center"/>
    </xf>
    <xf numFmtId="164" fontId="24" fillId="19" borderId="53" xfId="0" applyNumberFormat="1" applyFont="1" applyFill="1" applyBorder="1" applyAlignment="1">
      <alignment horizontal="center"/>
    </xf>
    <xf numFmtId="164" fontId="24" fillId="19" borderId="54" xfId="0" applyNumberFormat="1" applyFont="1" applyFill="1" applyBorder="1" applyAlignment="1">
      <alignment horizontal="center"/>
    </xf>
    <xf numFmtId="164" fontId="68" fillId="23" borderId="76" xfId="0" applyNumberFormat="1" applyFont="1" applyFill="1" applyBorder="1" applyAlignment="1">
      <alignment horizontal="center"/>
    </xf>
    <xf numFmtId="164" fontId="68" fillId="23" borderId="77" xfId="0" applyNumberFormat="1" applyFont="1" applyFill="1" applyBorder="1" applyAlignment="1">
      <alignment horizontal="center"/>
    </xf>
    <xf numFmtId="164" fontId="68" fillId="23" borderId="78" xfId="0" applyNumberFormat="1" applyFont="1" applyFill="1" applyBorder="1" applyAlignment="1">
      <alignment horizontal="center"/>
    </xf>
    <xf numFmtId="0" fontId="68" fillId="22" borderId="69" xfId="0" applyFont="1" applyFill="1" applyBorder="1" applyAlignment="1">
      <alignment horizontal="right" vertical="top" wrapText="1"/>
    </xf>
    <xf numFmtId="0" fontId="68" fillId="22" borderId="0" xfId="0" applyFont="1" applyFill="1" applyBorder="1" applyAlignment="1">
      <alignment horizontal="right" vertical="top" wrapText="1"/>
    </xf>
    <xf numFmtId="0" fontId="68" fillId="22" borderId="70" xfId="0" applyFont="1" applyFill="1" applyBorder="1" applyAlignment="1">
      <alignment horizontal="right" vertical="top" wrapText="1"/>
    </xf>
    <xf numFmtId="0" fontId="67" fillId="22" borderId="71" xfId="0" applyFont="1" applyFill="1" applyBorder="1" applyAlignment="1">
      <alignment horizontal="right" vertical="top" wrapText="1"/>
    </xf>
    <xf numFmtId="0" fontId="67" fillId="22" borderId="63" xfId="0" applyFont="1" applyFill="1" applyBorder="1" applyAlignment="1">
      <alignment horizontal="right" vertical="top" wrapText="1"/>
    </xf>
    <xf numFmtId="0" fontId="67" fillId="22" borderId="72" xfId="0" applyFont="1" applyFill="1" applyBorder="1" applyAlignment="1">
      <alignment horizontal="right" vertical="top" wrapText="1"/>
    </xf>
    <xf numFmtId="164" fontId="68" fillId="23" borderId="67" xfId="0" applyNumberFormat="1" applyFont="1" applyFill="1" applyBorder="1" applyAlignment="1">
      <alignment horizontal="center"/>
    </xf>
    <xf numFmtId="164" fontId="68" fillId="23" borderId="66" xfId="0" applyNumberFormat="1" applyFont="1" applyFill="1" applyBorder="1" applyAlignment="1">
      <alignment horizontal="center"/>
    </xf>
    <xf numFmtId="164" fontId="68" fillId="23" borderId="68" xfId="0" applyNumberFormat="1" applyFont="1" applyFill="1" applyBorder="1" applyAlignment="1">
      <alignment horizontal="center"/>
    </xf>
    <xf numFmtId="2" fontId="24" fillId="19" borderId="18" xfId="0" applyNumberFormat="1" applyFont="1" applyFill="1" applyBorder="1" applyAlignment="1">
      <alignment vertical="center" wrapText="1"/>
    </xf>
    <xf numFmtId="2" fontId="24" fillId="19" borderId="9" xfId="0" applyNumberFormat="1" applyFont="1" applyFill="1" applyBorder="1" applyAlignment="1">
      <alignment vertical="center" wrapText="1"/>
    </xf>
    <xf numFmtId="2" fontId="24" fillId="19" borderId="15" xfId="0" applyNumberFormat="1" applyFont="1" applyFill="1" applyBorder="1" applyAlignment="1">
      <alignment vertical="center" wrapText="1"/>
    </xf>
    <xf numFmtId="0" fontId="24" fillId="19" borderId="0" xfId="0" applyNumberFormat="1" applyFont="1" applyFill="1" applyBorder="1" applyAlignment="1">
      <alignment vertical="center" wrapText="1"/>
    </xf>
    <xf numFmtId="164" fontId="24" fillId="19" borderId="60" xfId="0" applyNumberFormat="1" applyFont="1" applyFill="1" applyBorder="1" applyAlignment="1">
      <alignment horizontal="center"/>
    </xf>
    <xf numFmtId="164" fontId="24" fillId="19" borderId="55" xfId="0" applyNumberFormat="1" applyFont="1" applyFill="1" applyBorder="1" applyAlignment="1">
      <alignment horizontal="center"/>
    </xf>
    <xf numFmtId="164" fontId="24" fillId="19" borderId="61" xfId="0" applyNumberFormat="1" applyFont="1" applyFill="1" applyBorder="1" applyAlignment="1">
      <alignment horizontal="center"/>
    </xf>
    <xf numFmtId="0" fontId="24" fillId="20" borderId="0" xfId="0" applyFont="1" applyFill="1" applyBorder="1" applyAlignment="1">
      <alignment horizontal="right" vertical="top" wrapText="1"/>
    </xf>
    <xf numFmtId="0" fontId="24" fillId="20" borderId="9" xfId="0" applyFont="1" applyFill="1" applyBorder="1" applyAlignment="1">
      <alignment horizontal="right" vertical="top" wrapText="1"/>
    </xf>
    <xf numFmtId="0" fontId="24" fillId="20" borderId="30" xfId="0" applyFont="1" applyFill="1" applyBorder="1" applyAlignment="1">
      <alignment horizontal="right" vertical="top" wrapText="1"/>
    </xf>
    <xf numFmtId="0" fontId="24" fillId="20" borderId="21" xfId="0" applyFont="1" applyFill="1" applyBorder="1" applyAlignment="1">
      <alignment horizontal="right" vertical="top" wrapText="1"/>
    </xf>
    <xf numFmtId="0" fontId="22" fillId="20" borderId="9" xfId="0" applyFont="1" applyFill="1" applyBorder="1" applyAlignment="1">
      <alignment horizontal="right" vertical="top" wrapText="1"/>
    </xf>
    <xf numFmtId="0" fontId="22" fillId="20" borderId="24" xfId="0" applyFont="1" applyFill="1" applyBorder="1" applyAlignment="1">
      <alignment horizontal="right" vertical="top" wrapText="1"/>
    </xf>
    <xf numFmtId="0" fontId="22" fillId="20" borderId="22" xfId="0" applyFont="1" applyFill="1" applyBorder="1" applyAlignment="1">
      <alignment horizontal="right" vertical="top" wrapText="1"/>
    </xf>
    <xf numFmtId="0" fontId="22" fillId="20" borderId="0" xfId="0" applyFont="1" applyFill="1" applyBorder="1" applyAlignment="1">
      <alignment horizontal="right" vertical="top" wrapText="1"/>
    </xf>
    <xf numFmtId="2" fontId="24" fillId="19" borderId="0" xfId="0" applyNumberFormat="1" applyFont="1" applyFill="1" applyBorder="1" applyAlignment="1">
      <alignment horizontal="left" vertical="center" wrapText="1"/>
    </xf>
    <xf numFmtId="2" fontId="24" fillId="19" borderId="9" xfId="0" applyNumberFormat="1" applyFont="1" applyFill="1" applyBorder="1" applyAlignment="1">
      <alignment horizontal="left" vertical="center" wrapText="1"/>
    </xf>
    <xf numFmtId="0" fontId="25" fillId="20" borderId="0" xfId="0" applyFont="1" applyFill="1" applyBorder="1" applyAlignment="1">
      <alignment horizontal="center" vertical="center" wrapText="1"/>
    </xf>
    <xf numFmtId="0" fontId="22" fillId="20" borderId="24" xfId="0" applyFont="1" applyFill="1" applyBorder="1" applyAlignment="1">
      <alignment horizontal="right" vertical="center" wrapText="1"/>
    </xf>
    <xf numFmtId="0" fontId="22" fillId="20" borderId="9" xfId="0" applyFont="1" applyFill="1" applyBorder="1" applyAlignment="1">
      <alignment horizontal="right" vertical="center" wrapText="1"/>
    </xf>
    <xf numFmtId="0" fontId="22" fillId="20" borderId="22" xfId="0" applyFont="1" applyFill="1" applyBorder="1" applyAlignment="1">
      <alignment horizontal="right" vertical="center" wrapText="1"/>
    </xf>
    <xf numFmtId="2" fontId="24" fillId="19" borderId="17" xfId="0" applyNumberFormat="1" applyFont="1" applyFill="1" applyBorder="1" applyAlignment="1">
      <alignment horizontal="left" vertical="center" wrapText="1"/>
    </xf>
    <xf numFmtId="164" fontId="24" fillId="19" borderId="60" xfId="0" applyNumberFormat="1" applyFont="1" applyFill="1" applyBorder="1" applyAlignment="1">
      <alignment horizontal="center" vertical="center"/>
    </xf>
    <xf numFmtId="0" fontId="24" fillId="19" borderId="55" xfId="0" applyFont="1" applyFill="1" applyBorder="1" applyAlignment="1">
      <alignment horizontal="center" vertical="center"/>
    </xf>
    <xf numFmtId="0" fontId="24" fillId="19" borderId="61" xfId="0" applyFont="1" applyFill="1" applyBorder="1" applyAlignment="1">
      <alignment horizontal="center" vertical="center"/>
    </xf>
    <xf numFmtId="164" fontId="24" fillId="19" borderId="55" xfId="0" applyNumberFormat="1" applyFont="1" applyFill="1" applyBorder="1" applyAlignment="1">
      <alignment horizontal="center" vertical="center"/>
    </xf>
    <xf numFmtId="0" fontId="24" fillId="19" borderId="47" xfId="0" applyFont="1" applyFill="1" applyBorder="1" applyAlignment="1">
      <alignment horizontal="left" vertical="center"/>
    </xf>
    <xf numFmtId="0" fontId="24" fillId="19" borderId="33" xfId="0" applyFont="1" applyFill="1" applyBorder="1" applyAlignment="1">
      <alignment horizontal="left" vertical="center"/>
    </xf>
    <xf numFmtId="0" fontId="24" fillId="19" borderId="15" xfId="0" applyFont="1" applyFill="1" applyBorder="1" applyAlignment="1">
      <alignment horizontal="left" vertical="center"/>
    </xf>
    <xf numFmtId="0" fontId="24" fillId="19" borderId="9" xfId="0" applyFont="1" applyFill="1" applyBorder="1" applyAlignment="1">
      <alignment horizontal="left" vertical="center"/>
    </xf>
    <xf numFmtId="0" fontId="24" fillId="19" borderId="0" xfId="0" applyFont="1" applyFill="1" applyBorder="1" applyAlignment="1">
      <alignment horizontal="left" vertical="center"/>
    </xf>
    <xf numFmtId="0" fontId="24" fillId="20" borderId="24" xfId="0" applyFont="1" applyFill="1" applyBorder="1" applyAlignment="1">
      <alignment horizontal="center"/>
    </xf>
    <xf numFmtId="0" fontId="24" fillId="20" borderId="9" xfId="0" applyFont="1" applyFill="1" applyBorder="1" applyAlignment="1">
      <alignment horizontal="center"/>
    </xf>
    <xf numFmtId="0" fontId="24" fillId="20" borderId="22" xfId="0" applyFont="1" applyFill="1" applyBorder="1" applyAlignment="1">
      <alignment horizontal="center"/>
    </xf>
    <xf numFmtId="164" fontId="24" fillId="21" borderId="53" xfId="0" applyNumberFormat="1" applyFont="1" applyFill="1" applyBorder="1" applyAlignment="1">
      <alignment horizontal="center"/>
    </xf>
    <xf numFmtId="0" fontId="24" fillId="20" borderId="24" xfId="0" applyFont="1" applyFill="1" applyBorder="1" applyAlignment="1">
      <alignment horizontal="center" vertical="center"/>
    </xf>
    <xf numFmtId="0" fontId="24" fillId="0" borderId="0" xfId="0" applyFont="1" applyFill="1" applyBorder="1" applyAlignment="1">
      <alignment horizontal="center" vertical="center"/>
    </xf>
    <xf numFmtId="0" fontId="24" fillId="20" borderId="28" xfId="0" applyFont="1" applyFill="1" applyBorder="1" applyAlignment="1">
      <alignment horizontal="center"/>
    </xf>
    <xf numFmtId="0" fontId="24" fillId="20" borderId="19" xfId="0" applyFont="1" applyFill="1" applyBorder="1" applyAlignment="1">
      <alignment horizontal="center"/>
    </xf>
    <xf numFmtId="0" fontId="24" fillId="20" borderId="0" xfId="0" applyFont="1" applyFill="1" applyBorder="1" applyAlignment="1">
      <alignment horizontal="right"/>
    </xf>
    <xf numFmtId="0" fontId="24" fillId="20" borderId="21" xfId="0" applyFont="1" applyFill="1" applyBorder="1" applyAlignment="1">
      <alignment horizontal="right"/>
    </xf>
    <xf numFmtId="0" fontId="24" fillId="20" borderId="30" xfId="0" applyFont="1" applyFill="1" applyBorder="1" applyAlignment="1">
      <alignment horizontal="right"/>
    </xf>
    <xf numFmtId="0" fontId="22" fillId="20" borderId="24" xfId="0" applyFont="1" applyFill="1" applyBorder="1" applyAlignment="1">
      <alignment horizontal="right"/>
    </xf>
    <xf numFmtId="0" fontId="22" fillId="20" borderId="9" xfId="0" applyFont="1" applyFill="1" applyBorder="1" applyAlignment="1">
      <alignment horizontal="right"/>
    </xf>
    <xf numFmtId="0" fontId="22" fillId="20" borderId="22" xfId="0" applyFont="1" applyFill="1" applyBorder="1" applyAlignment="1">
      <alignment horizontal="right"/>
    </xf>
    <xf numFmtId="0" fontId="24" fillId="20" borderId="29" xfId="0" applyFont="1" applyFill="1" applyBorder="1" applyAlignment="1">
      <alignment horizontal="center"/>
    </xf>
    <xf numFmtId="164" fontId="24" fillId="19" borderId="15" xfId="0" applyNumberFormat="1" applyFont="1" applyFill="1" applyBorder="1" applyAlignment="1">
      <alignment horizontal="left" vertical="center"/>
    </xf>
    <xf numFmtId="164" fontId="24" fillId="19" borderId="9" xfId="0" applyNumberFormat="1" applyFont="1" applyFill="1" applyBorder="1" applyAlignment="1">
      <alignment horizontal="left" vertical="center"/>
    </xf>
    <xf numFmtId="0" fontId="22" fillId="20" borderId="24" xfId="0" applyFont="1" applyFill="1" applyBorder="1" applyAlignment="1">
      <alignment horizontal="right" vertical="center"/>
    </xf>
    <xf numFmtId="0" fontId="22" fillId="20" borderId="9" xfId="0" applyFont="1" applyFill="1" applyBorder="1" applyAlignment="1">
      <alignment horizontal="right" vertical="center"/>
    </xf>
    <xf numFmtId="0" fontId="24" fillId="19" borderId="40" xfId="0" applyFont="1" applyFill="1" applyBorder="1" applyAlignment="1">
      <alignment horizontal="left" vertical="center"/>
    </xf>
    <xf numFmtId="0" fontId="24" fillId="20" borderId="30" xfId="0" applyFont="1" applyFill="1" applyBorder="1" applyAlignment="1">
      <alignment horizontal="center" vertical="center"/>
    </xf>
    <xf numFmtId="164" fontId="24" fillId="19" borderId="44" xfId="0" applyNumberFormat="1" applyFont="1" applyFill="1" applyBorder="1" applyAlignment="1">
      <alignment horizontal="center" vertical="center"/>
    </xf>
    <xf numFmtId="164" fontId="24" fillId="19" borderId="19" xfId="0" applyNumberFormat="1" applyFont="1" applyFill="1" applyBorder="1" applyAlignment="1">
      <alignment horizontal="center" vertical="center"/>
    </xf>
    <xf numFmtId="164" fontId="24" fillId="19" borderId="36" xfId="0" applyNumberFormat="1" applyFont="1" applyFill="1" applyBorder="1" applyAlignment="1">
      <alignment horizontal="center" vertical="center"/>
    </xf>
    <xf numFmtId="164" fontId="73" fillId="19" borderId="44" xfId="0" applyNumberFormat="1" applyFont="1" applyFill="1" applyBorder="1" applyAlignment="1">
      <alignment horizontal="center" vertical="center"/>
    </xf>
    <xf numFmtId="164" fontId="73" fillId="19" borderId="19" xfId="0" applyNumberFormat="1" applyFont="1" applyFill="1" applyBorder="1" applyAlignment="1">
      <alignment horizontal="center" vertical="center"/>
    </xf>
    <xf numFmtId="164" fontId="73" fillId="19" borderId="36" xfId="0" applyNumberFormat="1" applyFont="1" applyFill="1" applyBorder="1" applyAlignment="1">
      <alignment horizontal="center" vertical="center"/>
    </xf>
    <xf numFmtId="164" fontId="24" fillId="21" borderId="39" xfId="0" applyNumberFormat="1" applyFont="1" applyFill="1" applyBorder="1" applyAlignment="1">
      <alignment vertical="center"/>
    </xf>
    <xf numFmtId="164" fontId="24" fillId="21" borderId="50" xfId="0" applyNumberFormat="1" applyFont="1" applyFill="1" applyBorder="1" applyAlignment="1">
      <alignment vertical="center"/>
    </xf>
    <xf numFmtId="0" fontId="24" fillId="20" borderId="25" xfId="0" applyFont="1" applyFill="1" applyBorder="1" applyAlignment="1">
      <alignment horizontal="center" vertical="center"/>
    </xf>
    <xf numFmtId="0" fontId="24" fillId="19" borderId="15" xfId="0" applyFont="1" applyFill="1" applyBorder="1" applyAlignment="1">
      <alignment vertical="center" wrapText="1"/>
    </xf>
    <xf numFmtId="0" fontId="24" fillId="19" borderId="9" xfId="0" applyFont="1" applyFill="1" applyBorder="1" applyAlignment="1">
      <alignment vertical="center" wrapText="1"/>
    </xf>
    <xf numFmtId="164" fontId="24" fillId="21" borderId="58" xfId="0" applyNumberFormat="1" applyFont="1" applyFill="1" applyBorder="1" applyAlignment="1">
      <alignment vertical="center"/>
    </xf>
    <xf numFmtId="164" fontId="24" fillId="21" borderId="62" xfId="0" applyNumberFormat="1" applyFont="1" applyFill="1" applyBorder="1" applyAlignment="1">
      <alignment vertical="center"/>
    </xf>
    <xf numFmtId="0" fontId="24" fillId="19" borderId="18" xfId="0" applyFont="1" applyFill="1" applyBorder="1" applyAlignment="1">
      <alignment vertical="center" wrapText="1"/>
    </xf>
    <xf numFmtId="164" fontId="24" fillId="19" borderId="48" xfId="0" applyNumberFormat="1" applyFont="1" applyFill="1" applyBorder="1" applyAlignment="1">
      <alignment horizontal="center" vertical="center"/>
    </xf>
    <xf numFmtId="164" fontId="24" fillId="19" borderId="23" xfId="0" applyNumberFormat="1" applyFont="1" applyFill="1" applyBorder="1" applyAlignment="1">
      <alignment horizontal="center" vertical="center"/>
    </xf>
    <xf numFmtId="164" fontId="24" fillId="19" borderId="45" xfId="0" applyNumberFormat="1" applyFont="1" applyFill="1" applyBorder="1" applyAlignment="1">
      <alignment horizontal="center" vertical="center"/>
    </xf>
    <xf numFmtId="164" fontId="73" fillId="19" borderId="48" xfId="0" applyNumberFormat="1" applyFont="1" applyFill="1" applyBorder="1" applyAlignment="1">
      <alignment horizontal="center" vertical="center"/>
    </xf>
    <xf numFmtId="164" fontId="73" fillId="19" borderId="23" xfId="0" applyNumberFormat="1" applyFont="1" applyFill="1" applyBorder="1" applyAlignment="1">
      <alignment horizontal="center" vertical="center"/>
    </xf>
    <xf numFmtId="164" fontId="73" fillId="19" borderId="45" xfId="0" applyNumberFormat="1" applyFont="1" applyFill="1" applyBorder="1" applyAlignment="1">
      <alignment horizontal="center" vertical="center"/>
    </xf>
    <xf numFmtId="168" fontId="33" fillId="0" borderId="0" xfId="0" applyNumberFormat="1" applyFont="1" applyFill="1" applyBorder="1" applyAlignment="1">
      <alignment horizontal="center"/>
    </xf>
    <xf numFmtId="168" fontId="32" fillId="0" borderId="0" xfId="0" applyNumberFormat="1" applyFont="1" applyFill="1" applyBorder="1" applyAlignment="1">
      <alignment horizontal="center"/>
    </xf>
    <xf numFmtId="168" fontId="32" fillId="0" borderId="0" xfId="0" applyNumberFormat="1" applyFont="1" applyFill="1" applyBorder="1" applyAlignment="1">
      <alignment horizontal="right"/>
    </xf>
    <xf numFmtId="168" fontId="24" fillId="0" borderId="0" xfId="0" applyNumberFormat="1" applyFont="1" applyFill="1" applyBorder="1" applyAlignment="1">
      <alignment horizontal="left"/>
    </xf>
    <xf numFmtId="0" fontId="24" fillId="19" borderId="17" xfId="0" applyFont="1" applyFill="1" applyBorder="1" applyAlignment="1">
      <alignment horizontal="left" vertical="center"/>
    </xf>
    <xf numFmtId="0" fontId="24" fillId="19" borderId="19" xfId="0" applyFont="1" applyFill="1" applyBorder="1" applyAlignment="1">
      <alignment horizontal="center" vertical="center"/>
    </xf>
    <xf numFmtId="0" fontId="24" fillId="19" borderId="36" xfId="0" applyFont="1" applyFill="1" applyBorder="1" applyAlignment="1">
      <alignment horizontal="center" vertical="center"/>
    </xf>
    <xf numFmtId="164" fontId="24" fillId="21" borderId="17" xfId="0" applyNumberFormat="1" applyFont="1" applyFill="1" applyBorder="1" applyAlignment="1">
      <alignment horizontal="right" vertical="center"/>
    </xf>
    <xf numFmtId="0" fontId="73" fillId="19" borderId="19" xfId="0" applyFont="1" applyFill="1" applyBorder="1" applyAlignment="1">
      <alignment horizontal="center" vertical="center"/>
    </xf>
    <xf numFmtId="0" fontId="73" fillId="19" borderId="36" xfId="0" applyFont="1" applyFill="1" applyBorder="1" applyAlignment="1">
      <alignment horizontal="center" vertical="center"/>
    </xf>
    <xf numFmtId="0" fontId="22" fillId="0" borderId="16" xfId="0" applyFont="1" applyFill="1" applyBorder="1" applyAlignment="1">
      <alignment horizontal="left" indent="1"/>
    </xf>
    <xf numFmtId="0" fontId="22" fillId="0" borderId="0" xfId="0" applyFont="1" applyFill="1" applyBorder="1" applyAlignment="1">
      <alignment horizontal="left" indent="1"/>
    </xf>
    <xf numFmtId="0" fontId="22" fillId="0" borderId="11" xfId="0" applyFont="1" applyFill="1" applyBorder="1" applyAlignment="1">
      <alignment horizontal="left" indent="1"/>
    </xf>
    <xf numFmtId="0" fontId="22" fillId="0" borderId="10" xfId="0" applyFont="1" applyFill="1" applyBorder="1" applyAlignment="1">
      <alignment horizontal="left" indent="1"/>
    </xf>
    <xf numFmtId="0" fontId="22" fillId="0" borderId="15" xfId="0" applyFont="1" applyFill="1" applyBorder="1" applyAlignment="1">
      <alignment horizontal="left" indent="1"/>
    </xf>
    <xf numFmtId="0" fontId="24" fillId="20" borderId="0" xfId="0" applyFont="1" applyFill="1" applyBorder="1" applyAlignment="1">
      <alignment horizontal="center" vertical="center" wrapText="1"/>
    </xf>
    <xf numFmtId="0" fontId="24" fillId="20" borderId="9" xfId="0" applyFont="1" applyFill="1" applyBorder="1" applyAlignment="1">
      <alignment horizontal="center" vertical="center" wrapText="1"/>
    </xf>
    <xf numFmtId="22" fontId="24" fillId="24" borderId="0" xfId="0" applyNumberFormat="1" applyFont="1" applyFill="1" applyBorder="1" applyAlignment="1">
      <alignment horizontal="center" wrapText="1"/>
    </xf>
    <xf numFmtId="0" fontId="25" fillId="0" borderId="0" xfId="0" applyFont="1" applyFill="1" applyBorder="1" applyAlignment="1">
      <alignment horizontal="right" vertical="top" wrapText="1"/>
    </xf>
    <xf numFmtId="0" fontId="26" fillId="0" borderId="0" xfId="0" applyFont="1" applyFill="1" applyBorder="1" applyAlignment="1">
      <alignment horizontal="center" vertical="center" wrapText="1"/>
    </xf>
    <xf numFmtId="0" fontId="26" fillId="0" borderId="0" xfId="0" applyFont="1" applyFill="1" applyBorder="1" applyAlignment="1">
      <alignment horizontal="right" vertical="center" wrapText="1"/>
    </xf>
    <xf numFmtId="22" fontId="24" fillId="0" borderId="0"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26" fillId="0" borderId="0" xfId="0" applyFont="1" applyFill="1" applyBorder="1" applyAlignment="1">
      <alignment horizontal="left"/>
    </xf>
  </cellXfs>
  <cellStyles count="42">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hybně" xfId="19" builtinId="27" customBuiltin="1"/>
    <cellStyle name="Kontrolní buňka" xfId="20" builtinId="23" customBuiltin="1"/>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ální" xfId="0" builtinId="0"/>
    <cellStyle name="Poznámka" xfId="27" builtinId="10" customBuiltin="1"/>
    <cellStyle name="Procenta" xfId="41" builtinId="5"/>
    <cellStyle name="Propojená buňka" xfId="28" builtinId="24" customBuiltin="1"/>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6">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97FF"/>
      <color rgb="FFFFFF66"/>
      <color rgb="FFD2CDAE"/>
      <color rgb="FFFFFF00"/>
      <color rgb="FFD9AAA9"/>
      <color rgb="FFC0504D"/>
      <color rgb="FF9E413E"/>
      <color rgb="FF40699C"/>
      <color rgb="FFAABAD7"/>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Výroba elektřiny brutto (GWh)</a:t>
            </a:r>
          </a:p>
        </c:rich>
      </c:tx>
      <c:layout/>
      <c:overlay val="1"/>
    </c:title>
    <c:autoTitleDeleted val="0"/>
    <c:plotArea>
      <c:layout>
        <c:manualLayout>
          <c:layoutTarget val="inner"/>
          <c:xMode val="edge"/>
          <c:yMode val="edge"/>
          <c:x val="9.5479569892473123E-2"/>
          <c:y val="0.14319156913896403"/>
          <c:w val="0.8976924731182796"/>
          <c:h val="0.58143997957702098"/>
        </c:manualLayout>
      </c:layout>
      <c:barChart>
        <c:barDir val="col"/>
        <c:grouping val="stacked"/>
        <c:varyColors val="0"/>
        <c:ser>
          <c:idx val="0"/>
          <c:order val="0"/>
          <c:tx>
            <c:strRef>
              <c:f>'3.1'!$A$7</c:f>
              <c:strCache>
                <c:ptCount val="1"/>
                <c:pt idx="0">
                  <c:v>Jaderné (JE)</c:v>
                </c:pt>
              </c:strCache>
            </c:strRef>
          </c:tx>
          <c:invertIfNegative val="0"/>
          <c:val>
            <c:numRef>
              <c:f>'3.1'!$B$7:$M$7</c:f>
              <c:numCache>
                <c:formatCode>#,##0.0</c:formatCode>
                <c:ptCount val="12"/>
                <c:pt idx="0">
                  <c:v>2232.52493</c:v>
                </c:pt>
                <c:pt idx="1">
                  <c:v>2082.8975099999998</c:v>
                </c:pt>
                <c:pt idx="2">
                  <c:v>2801.9058799999998</c:v>
                </c:pt>
                <c:pt idx="3">
                  <c:v>0</c:v>
                </c:pt>
                <c:pt idx="4">
                  <c:v>0</c:v>
                </c:pt>
                <c:pt idx="5">
                  <c:v>0</c:v>
                </c:pt>
                <c:pt idx="6">
                  <c:v>0</c:v>
                </c:pt>
                <c:pt idx="7">
                  <c:v>0</c:v>
                </c:pt>
                <c:pt idx="8">
                  <c:v>0</c:v>
                </c:pt>
                <c:pt idx="9">
                  <c:v>0</c:v>
                </c:pt>
                <c:pt idx="10">
                  <c:v>0</c:v>
                </c:pt>
                <c:pt idx="11">
                  <c:v>0</c:v>
                </c:pt>
              </c:numCache>
            </c:numRef>
          </c:val>
        </c:ser>
        <c:ser>
          <c:idx val="1"/>
          <c:order val="1"/>
          <c:tx>
            <c:strRef>
              <c:f>'3.1'!$A$8</c:f>
              <c:strCache>
                <c:ptCount val="1"/>
                <c:pt idx="0">
                  <c:v>Parní (PE)</c:v>
                </c:pt>
              </c:strCache>
            </c:strRef>
          </c:tx>
          <c:invertIfNegative val="0"/>
          <c:val>
            <c:numRef>
              <c:f>'3.1'!$B$8:$M$8</c:f>
              <c:numCache>
                <c:formatCode>#,##0.0</c:formatCode>
                <c:ptCount val="12"/>
                <c:pt idx="0">
                  <c:v>4107.1748199999984</c:v>
                </c:pt>
                <c:pt idx="1">
                  <c:v>3875.7154350000001</c:v>
                </c:pt>
                <c:pt idx="2">
                  <c:v>4528.0933619999969</c:v>
                </c:pt>
                <c:pt idx="3">
                  <c:v>0</c:v>
                </c:pt>
                <c:pt idx="4">
                  <c:v>0</c:v>
                </c:pt>
                <c:pt idx="5">
                  <c:v>0</c:v>
                </c:pt>
                <c:pt idx="6">
                  <c:v>0</c:v>
                </c:pt>
                <c:pt idx="7">
                  <c:v>0</c:v>
                </c:pt>
                <c:pt idx="8">
                  <c:v>0</c:v>
                </c:pt>
                <c:pt idx="9">
                  <c:v>0</c:v>
                </c:pt>
                <c:pt idx="10">
                  <c:v>0</c:v>
                </c:pt>
                <c:pt idx="11">
                  <c:v>0</c:v>
                </c:pt>
              </c:numCache>
            </c:numRef>
          </c:val>
        </c:ser>
        <c:ser>
          <c:idx val="2"/>
          <c:order val="2"/>
          <c:tx>
            <c:strRef>
              <c:f>'3.1'!$A$9</c:f>
              <c:strCache>
                <c:ptCount val="1"/>
                <c:pt idx="0">
                  <c:v>Paroplynové (PPE)</c:v>
                </c:pt>
              </c:strCache>
            </c:strRef>
          </c:tx>
          <c:invertIfNegative val="0"/>
          <c:val>
            <c:numRef>
              <c:f>'3.1'!$B$9:$M$9</c:f>
              <c:numCache>
                <c:formatCode>#,##0.0</c:formatCode>
                <c:ptCount val="12"/>
                <c:pt idx="0">
                  <c:v>282.11195000000004</c:v>
                </c:pt>
                <c:pt idx="1">
                  <c:v>349.345932</c:v>
                </c:pt>
                <c:pt idx="2">
                  <c:v>268.62745000000001</c:v>
                </c:pt>
                <c:pt idx="3">
                  <c:v>0</c:v>
                </c:pt>
                <c:pt idx="4">
                  <c:v>0</c:v>
                </c:pt>
                <c:pt idx="5">
                  <c:v>0</c:v>
                </c:pt>
                <c:pt idx="6">
                  <c:v>0</c:v>
                </c:pt>
                <c:pt idx="7">
                  <c:v>0</c:v>
                </c:pt>
                <c:pt idx="8">
                  <c:v>0</c:v>
                </c:pt>
                <c:pt idx="9">
                  <c:v>0</c:v>
                </c:pt>
                <c:pt idx="10">
                  <c:v>0</c:v>
                </c:pt>
                <c:pt idx="11">
                  <c:v>0</c:v>
                </c:pt>
              </c:numCache>
            </c:numRef>
          </c:val>
        </c:ser>
        <c:ser>
          <c:idx val="3"/>
          <c:order val="3"/>
          <c:tx>
            <c:strRef>
              <c:f>'3.1'!$A$10</c:f>
              <c:strCache>
                <c:ptCount val="1"/>
                <c:pt idx="0">
                  <c:v>Plynové a spalovací (PSE)</c:v>
                </c:pt>
              </c:strCache>
            </c:strRef>
          </c:tx>
          <c:invertIfNegative val="0"/>
          <c:val>
            <c:numRef>
              <c:f>'3.1'!$B$10:$M$10</c:f>
              <c:numCache>
                <c:formatCode>#,##0.0</c:formatCode>
                <c:ptCount val="12"/>
                <c:pt idx="0">
                  <c:v>347.40058999999951</c:v>
                </c:pt>
                <c:pt idx="1">
                  <c:v>316.47131799999977</c:v>
                </c:pt>
                <c:pt idx="2">
                  <c:v>336.29642499999989</c:v>
                </c:pt>
                <c:pt idx="3">
                  <c:v>0</c:v>
                </c:pt>
                <c:pt idx="4">
                  <c:v>0</c:v>
                </c:pt>
                <c:pt idx="5">
                  <c:v>0</c:v>
                </c:pt>
                <c:pt idx="6">
                  <c:v>0</c:v>
                </c:pt>
                <c:pt idx="7">
                  <c:v>0</c:v>
                </c:pt>
                <c:pt idx="8">
                  <c:v>0</c:v>
                </c:pt>
                <c:pt idx="9">
                  <c:v>0</c:v>
                </c:pt>
                <c:pt idx="10">
                  <c:v>0</c:v>
                </c:pt>
                <c:pt idx="11">
                  <c:v>0</c:v>
                </c:pt>
              </c:numCache>
            </c:numRef>
          </c:val>
        </c:ser>
        <c:ser>
          <c:idx val="4"/>
          <c:order val="4"/>
          <c:tx>
            <c:strRef>
              <c:f>'3.1'!$A$11</c:f>
              <c:strCache>
                <c:ptCount val="1"/>
                <c:pt idx="0">
                  <c:v>Vodní (VE)</c:v>
                </c:pt>
              </c:strCache>
            </c:strRef>
          </c:tx>
          <c:invertIfNegative val="0"/>
          <c:val>
            <c:numRef>
              <c:f>'3.1'!$B$11:$M$11</c:f>
              <c:numCache>
                <c:formatCode>#,##0.0</c:formatCode>
                <c:ptCount val="12"/>
                <c:pt idx="0">
                  <c:v>257.68608499999971</c:v>
                </c:pt>
                <c:pt idx="1">
                  <c:v>208.54073899999975</c:v>
                </c:pt>
                <c:pt idx="2">
                  <c:v>177.09493800000035</c:v>
                </c:pt>
                <c:pt idx="3">
                  <c:v>0</c:v>
                </c:pt>
                <c:pt idx="4">
                  <c:v>0</c:v>
                </c:pt>
                <c:pt idx="5">
                  <c:v>0</c:v>
                </c:pt>
                <c:pt idx="6">
                  <c:v>0</c:v>
                </c:pt>
                <c:pt idx="7">
                  <c:v>0</c:v>
                </c:pt>
                <c:pt idx="8">
                  <c:v>0</c:v>
                </c:pt>
                <c:pt idx="9">
                  <c:v>0</c:v>
                </c:pt>
                <c:pt idx="10">
                  <c:v>0</c:v>
                </c:pt>
                <c:pt idx="11">
                  <c:v>0</c:v>
                </c:pt>
              </c:numCache>
            </c:numRef>
          </c:val>
        </c:ser>
        <c:ser>
          <c:idx val="5"/>
          <c:order val="5"/>
          <c:tx>
            <c:strRef>
              <c:f>'3.1'!$A$12</c:f>
              <c:strCache>
                <c:ptCount val="1"/>
                <c:pt idx="0">
                  <c:v>Přečerpávací (PVE)</c:v>
                </c:pt>
              </c:strCache>
            </c:strRef>
          </c:tx>
          <c:invertIfNegative val="0"/>
          <c:val>
            <c:numRef>
              <c:f>'3.1'!$B$12:$M$12</c:f>
              <c:numCache>
                <c:formatCode>#,##0.0</c:formatCode>
                <c:ptCount val="12"/>
                <c:pt idx="0">
                  <c:v>131.5873</c:v>
                </c:pt>
                <c:pt idx="1">
                  <c:v>101.474581</c:v>
                </c:pt>
                <c:pt idx="2">
                  <c:v>119.06502999999999</c:v>
                </c:pt>
                <c:pt idx="3">
                  <c:v>0</c:v>
                </c:pt>
                <c:pt idx="4">
                  <c:v>0</c:v>
                </c:pt>
                <c:pt idx="5">
                  <c:v>0</c:v>
                </c:pt>
                <c:pt idx="6">
                  <c:v>0</c:v>
                </c:pt>
                <c:pt idx="7">
                  <c:v>0</c:v>
                </c:pt>
                <c:pt idx="8">
                  <c:v>0</c:v>
                </c:pt>
                <c:pt idx="9">
                  <c:v>0</c:v>
                </c:pt>
                <c:pt idx="10">
                  <c:v>0</c:v>
                </c:pt>
                <c:pt idx="11">
                  <c:v>0</c:v>
                </c:pt>
              </c:numCache>
            </c:numRef>
          </c:val>
        </c:ser>
        <c:ser>
          <c:idx val="6"/>
          <c:order val="6"/>
          <c:tx>
            <c:strRef>
              <c:f>'3.1'!$A$13</c:f>
              <c:strCache>
                <c:ptCount val="1"/>
                <c:pt idx="0">
                  <c:v>Větrné (VTE)</c:v>
                </c:pt>
              </c:strCache>
            </c:strRef>
          </c:tx>
          <c:invertIfNegative val="0"/>
          <c:val>
            <c:numRef>
              <c:f>'3.1'!$B$13:$M$13</c:f>
              <c:numCache>
                <c:formatCode>#,##0.0</c:formatCode>
                <c:ptCount val="12"/>
                <c:pt idx="0">
                  <c:v>74.197153000000057</c:v>
                </c:pt>
                <c:pt idx="1">
                  <c:v>38.093570000000007</c:v>
                </c:pt>
                <c:pt idx="2">
                  <c:v>57.527664999999978</c:v>
                </c:pt>
                <c:pt idx="3">
                  <c:v>0</c:v>
                </c:pt>
                <c:pt idx="4">
                  <c:v>0</c:v>
                </c:pt>
                <c:pt idx="5">
                  <c:v>0</c:v>
                </c:pt>
                <c:pt idx="6">
                  <c:v>0</c:v>
                </c:pt>
                <c:pt idx="7">
                  <c:v>0</c:v>
                </c:pt>
                <c:pt idx="8">
                  <c:v>0</c:v>
                </c:pt>
                <c:pt idx="9">
                  <c:v>0</c:v>
                </c:pt>
                <c:pt idx="10">
                  <c:v>0</c:v>
                </c:pt>
                <c:pt idx="11">
                  <c:v>0</c:v>
                </c:pt>
              </c:numCache>
            </c:numRef>
          </c:val>
        </c:ser>
        <c:ser>
          <c:idx val="7"/>
          <c:order val="7"/>
          <c:tx>
            <c:strRef>
              <c:f>'3.1'!$A$14</c:f>
              <c:strCache>
                <c:ptCount val="1"/>
                <c:pt idx="0">
                  <c:v>Fotovoltaické (FVE)</c:v>
                </c:pt>
              </c:strCache>
            </c:strRef>
          </c:tx>
          <c:spPr>
            <a:solidFill>
              <a:srgbClr val="FFC000"/>
            </a:solidFill>
          </c:spPr>
          <c:invertIfNegative val="0"/>
          <c:val>
            <c:numRef>
              <c:f>'3.1'!$B$14:$M$14</c:f>
              <c:numCache>
                <c:formatCode>#,##0.0</c:formatCode>
                <c:ptCount val="12"/>
                <c:pt idx="0">
                  <c:v>46.177001999999803</c:v>
                </c:pt>
                <c:pt idx="1">
                  <c:v>115.02184700000066</c:v>
                </c:pt>
                <c:pt idx="2">
                  <c:v>157.55027300000012</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141640064"/>
        <c:axId val="141641600"/>
      </c:barChart>
      <c:catAx>
        <c:axId val="141640064"/>
        <c:scaling>
          <c:orientation val="minMax"/>
        </c:scaling>
        <c:delete val="0"/>
        <c:axPos val="b"/>
        <c:majorTickMark val="none"/>
        <c:minorTickMark val="none"/>
        <c:tickLblPos val="nextTo"/>
        <c:txPr>
          <a:bodyPr/>
          <a:lstStyle/>
          <a:p>
            <a:pPr>
              <a:defRPr sz="900"/>
            </a:pPr>
            <a:endParaRPr lang="cs-CZ"/>
          </a:p>
        </c:txPr>
        <c:crossAx val="141641600"/>
        <c:crossesAt val="-4000"/>
        <c:auto val="1"/>
        <c:lblAlgn val="ctr"/>
        <c:lblOffset val="100"/>
        <c:noMultiLvlLbl val="0"/>
      </c:catAx>
      <c:valAx>
        <c:axId val="141641600"/>
        <c:scaling>
          <c:orientation val="minMax"/>
          <c:max val="9000"/>
        </c:scaling>
        <c:delete val="0"/>
        <c:axPos val="l"/>
        <c:majorGridlines/>
        <c:numFmt formatCode="#,##0" sourceLinked="0"/>
        <c:majorTickMark val="out"/>
        <c:minorTickMark val="none"/>
        <c:tickLblPos val="nextTo"/>
        <c:spPr>
          <a:ln>
            <a:noFill/>
          </a:ln>
        </c:spPr>
        <c:txPr>
          <a:bodyPr/>
          <a:lstStyle/>
          <a:p>
            <a:pPr>
              <a:defRPr sz="900"/>
            </a:pPr>
            <a:endParaRPr lang="cs-CZ"/>
          </a:p>
        </c:txPr>
        <c:crossAx val="141640064"/>
        <c:crosses val="autoZero"/>
        <c:crossBetween val="between"/>
        <c:majorUnit val="1000"/>
      </c:valAx>
    </c:plotArea>
    <c:legend>
      <c:legendPos val="b"/>
      <c:layout>
        <c:manualLayout>
          <c:xMode val="edge"/>
          <c:yMode val="edge"/>
          <c:x val="6.1679680436605135E-2"/>
          <c:y val="0.8552492640547591"/>
          <c:w val="0.92879982904015912"/>
          <c:h val="0.14475073594524088"/>
        </c:manualLayout>
      </c:layout>
      <c:overlay val="0"/>
      <c:txPr>
        <a:bodyPr/>
        <a:lstStyle/>
        <a:p>
          <a:pPr>
            <a:defRPr sz="900"/>
          </a:pPr>
          <a:endParaRPr lang="cs-CZ"/>
        </a:p>
      </c:txPr>
    </c:legend>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VTE (MWh)</a:t>
            </a:r>
          </a:p>
        </c:rich>
      </c:tx>
      <c:layout>
        <c:manualLayout>
          <c:xMode val="edge"/>
          <c:yMode val="edge"/>
          <c:x val="0.14573451045891991"/>
          <c:y val="0"/>
        </c:manualLayout>
      </c:layout>
      <c:overlay val="0"/>
    </c:title>
    <c:autoTitleDeleted val="0"/>
    <c:plotArea>
      <c:layout>
        <c:manualLayout>
          <c:layoutTarget val="inner"/>
          <c:xMode val="edge"/>
          <c:yMode val="edge"/>
          <c:x val="0.13646304777776275"/>
          <c:y val="0.26671397108287181"/>
          <c:w val="0.82533799002028041"/>
          <c:h val="0.55640669199286508"/>
        </c:manualLayout>
      </c:layout>
      <c:barChart>
        <c:barDir val="col"/>
        <c:grouping val="clustered"/>
        <c:varyColors val="0"/>
        <c:ser>
          <c:idx val="0"/>
          <c:order val="0"/>
          <c:tx>
            <c:strRef>
              <c:f>'6'!$A$31</c:f>
              <c:strCache>
                <c:ptCount val="1"/>
                <c:pt idx="0">
                  <c:v>≤ 0,5 MW</c:v>
                </c:pt>
              </c:strCache>
            </c:strRef>
          </c:tx>
          <c:invertIfNegative val="0"/>
          <c:cat>
            <c:strRef>
              <c:f>'6'!$E$28:$G$28</c:f>
              <c:strCache>
                <c:ptCount val="3"/>
                <c:pt idx="0">
                  <c:v>Leden</c:v>
                </c:pt>
                <c:pt idx="1">
                  <c:v>Únor</c:v>
                </c:pt>
                <c:pt idx="2">
                  <c:v>Březen</c:v>
                </c:pt>
              </c:strCache>
            </c:strRef>
          </c:cat>
          <c:val>
            <c:numRef>
              <c:f>'6'!$E$31:$G$31</c:f>
              <c:numCache>
                <c:formatCode>#,##0.0</c:formatCode>
                <c:ptCount val="3"/>
                <c:pt idx="0">
                  <c:v>257.86700000000002</c:v>
                </c:pt>
                <c:pt idx="1">
                  <c:v>62.01700000000001</c:v>
                </c:pt>
                <c:pt idx="2">
                  <c:v>168.55700000000002</c:v>
                </c:pt>
              </c:numCache>
            </c:numRef>
          </c:val>
        </c:ser>
        <c:ser>
          <c:idx val="1"/>
          <c:order val="1"/>
          <c:tx>
            <c:strRef>
              <c:f>'6'!$A$32</c:f>
              <c:strCache>
                <c:ptCount val="1"/>
                <c:pt idx="0">
                  <c:v>&gt; 0,5 a ≤ 1 MW</c:v>
                </c:pt>
              </c:strCache>
            </c:strRef>
          </c:tx>
          <c:invertIfNegative val="0"/>
          <c:cat>
            <c:strRef>
              <c:f>'6'!$E$28:$G$28</c:f>
              <c:strCache>
                <c:ptCount val="3"/>
                <c:pt idx="0">
                  <c:v>Leden</c:v>
                </c:pt>
                <c:pt idx="1">
                  <c:v>Únor</c:v>
                </c:pt>
                <c:pt idx="2">
                  <c:v>Březen</c:v>
                </c:pt>
              </c:strCache>
            </c:strRef>
          </c:cat>
          <c:val>
            <c:numRef>
              <c:f>'6'!$E$32:$G$32</c:f>
              <c:numCache>
                <c:formatCode>#,##0.0</c:formatCode>
                <c:ptCount val="3"/>
                <c:pt idx="0">
                  <c:v>984.03300000000002</c:v>
                </c:pt>
                <c:pt idx="1">
                  <c:v>780.69800000000009</c:v>
                </c:pt>
                <c:pt idx="2">
                  <c:v>873.56900000000007</c:v>
                </c:pt>
              </c:numCache>
            </c:numRef>
          </c:val>
        </c:ser>
        <c:ser>
          <c:idx val="2"/>
          <c:order val="2"/>
          <c:tx>
            <c:strRef>
              <c:f>'6'!$A$33</c:f>
              <c:strCache>
                <c:ptCount val="1"/>
                <c:pt idx="0">
                  <c:v>&gt; 1 a ≤ 2 MW </c:v>
                </c:pt>
              </c:strCache>
            </c:strRef>
          </c:tx>
          <c:invertIfNegative val="0"/>
          <c:cat>
            <c:strRef>
              <c:f>'6'!$E$28:$G$28</c:f>
              <c:strCache>
                <c:ptCount val="3"/>
                <c:pt idx="0">
                  <c:v>Leden</c:v>
                </c:pt>
                <c:pt idx="1">
                  <c:v>Únor</c:v>
                </c:pt>
                <c:pt idx="2">
                  <c:v>Březen</c:v>
                </c:pt>
              </c:strCache>
            </c:strRef>
          </c:cat>
          <c:val>
            <c:numRef>
              <c:f>'6'!$E$33:$G$33</c:f>
              <c:numCache>
                <c:formatCode>#,##0.0</c:formatCode>
                <c:ptCount val="3"/>
                <c:pt idx="0">
                  <c:v>15252.630000000001</c:v>
                </c:pt>
                <c:pt idx="1">
                  <c:v>7114.3860000000004</c:v>
                </c:pt>
                <c:pt idx="2">
                  <c:v>11047.052</c:v>
                </c:pt>
              </c:numCache>
            </c:numRef>
          </c:val>
        </c:ser>
        <c:ser>
          <c:idx val="3"/>
          <c:order val="3"/>
          <c:tx>
            <c:strRef>
              <c:f>'6'!$A$34</c:f>
              <c:strCache>
                <c:ptCount val="1"/>
                <c:pt idx="0">
                  <c:v>&gt; 2 MW</c:v>
                </c:pt>
              </c:strCache>
            </c:strRef>
          </c:tx>
          <c:invertIfNegative val="0"/>
          <c:cat>
            <c:strRef>
              <c:f>'6'!$E$28:$G$28</c:f>
              <c:strCache>
                <c:ptCount val="3"/>
                <c:pt idx="0">
                  <c:v>Leden</c:v>
                </c:pt>
                <c:pt idx="1">
                  <c:v>Únor</c:v>
                </c:pt>
                <c:pt idx="2">
                  <c:v>Březen</c:v>
                </c:pt>
              </c:strCache>
            </c:strRef>
          </c:cat>
          <c:val>
            <c:numRef>
              <c:f>'6'!$E$34:$G$34</c:f>
              <c:numCache>
                <c:formatCode>#,##0.0</c:formatCode>
                <c:ptCount val="3"/>
                <c:pt idx="0">
                  <c:v>57702.622999999978</c:v>
                </c:pt>
                <c:pt idx="1">
                  <c:v>30136.468999999994</c:v>
                </c:pt>
                <c:pt idx="2">
                  <c:v>45438.486999999994</c:v>
                </c:pt>
              </c:numCache>
            </c:numRef>
          </c:val>
        </c:ser>
        <c:dLbls>
          <c:showLegendKey val="0"/>
          <c:showVal val="0"/>
          <c:showCatName val="0"/>
          <c:showSerName val="0"/>
          <c:showPercent val="0"/>
          <c:showBubbleSize val="0"/>
        </c:dLbls>
        <c:gapWidth val="150"/>
        <c:axId val="141738752"/>
        <c:axId val="141740288"/>
      </c:barChart>
      <c:catAx>
        <c:axId val="141738752"/>
        <c:scaling>
          <c:orientation val="minMax"/>
        </c:scaling>
        <c:delete val="0"/>
        <c:axPos val="b"/>
        <c:majorTickMark val="none"/>
        <c:minorTickMark val="none"/>
        <c:tickLblPos val="nextTo"/>
        <c:txPr>
          <a:bodyPr/>
          <a:lstStyle/>
          <a:p>
            <a:pPr>
              <a:defRPr sz="900"/>
            </a:pPr>
            <a:endParaRPr lang="cs-CZ"/>
          </a:p>
        </c:txPr>
        <c:crossAx val="141740288"/>
        <c:crossesAt val="0"/>
        <c:auto val="1"/>
        <c:lblAlgn val="ctr"/>
        <c:lblOffset val="100"/>
        <c:noMultiLvlLbl val="0"/>
      </c:catAx>
      <c:valAx>
        <c:axId val="141740288"/>
        <c:scaling>
          <c:orientation val="minMax"/>
          <c:max val="6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1738752"/>
        <c:crosses val="autoZero"/>
        <c:crossBetween val="between"/>
        <c:maj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'14.12'!$L$19:$L$26</c:f>
              <c:strCache>
                <c:ptCount val="8"/>
                <c:pt idx="0">
                  <c:v>JE</c:v>
                </c:pt>
                <c:pt idx="1">
                  <c:v>PE</c:v>
                </c:pt>
                <c:pt idx="2">
                  <c:v>PPE</c:v>
                </c:pt>
                <c:pt idx="3">
                  <c:v>PSE</c:v>
                </c:pt>
                <c:pt idx="4">
                  <c:v>VE</c:v>
                </c:pt>
                <c:pt idx="5">
                  <c:v>PVE</c:v>
                </c:pt>
                <c:pt idx="6">
                  <c:v>VTE</c:v>
                </c:pt>
                <c:pt idx="7">
                  <c:v>FVE</c:v>
                </c:pt>
              </c:strCache>
            </c:strRef>
          </c:cat>
          <c:val>
            <c:numRef>
              <c:f>'14.12'!$M$19:$M$26</c:f>
              <c:numCache>
                <c:formatCode>0.0%</c:formatCode>
                <c:ptCount val="8"/>
                <c:pt idx="0">
                  <c:v>0</c:v>
                </c:pt>
                <c:pt idx="1">
                  <c:v>0.14873858490801986</c:v>
                </c:pt>
                <c:pt idx="2">
                  <c:v>0</c:v>
                </c:pt>
                <c:pt idx="3">
                  <c:v>0.10230765524546954</c:v>
                </c:pt>
                <c:pt idx="4">
                  <c:v>0.41164056719722786</c:v>
                </c:pt>
                <c:pt idx="5">
                  <c:v>4.3585620753649246E-2</c:v>
                </c:pt>
                <c:pt idx="6">
                  <c:v>1.2467265912334536E-2</c:v>
                </c:pt>
                <c:pt idx="7">
                  <c:v>0.12345851104807118</c:v>
                </c:pt>
              </c:numCache>
            </c:numRef>
          </c:val>
        </c:ser>
        <c:dLbls>
          <c:showLegendKey val="0"/>
          <c:showVal val="0"/>
          <c:showCatName val="0"/>
          <c:showSerName val="0"/>
          <c:showPercent val="0"/>
          <c:showBubbleSize val="0"/>
        </c:dLbls>
        <c:gapWidth val="150"/>
        <c:axId val="99298304"/>
        <c:axId val="99312384"/>
      </c:barChart>
      <c:catAx>
        <c:axId val="99298304"/>
        <c:scaling>
          <c:orientation val="minMax"/>
        </c:scaling>
        <c:delete val="0"/>
        <c:axPos val="l"/>
        <c:majorTickMark val="none"/>
        <c:minorTickMark val="none"/>
        <c:tickLblPos val="nextTo"/>
        <c:txPr>
          <a:bodyPr/>
          <a:lstStyle/>
          <a:p>
            <a:pPr>
              <a:defRPr sz="900"/>
            </a:pPr>
            <a:endParaRPr lang="cs-CZ"/>
          </a:p>
        </c:txPr>
        <c:crossAx val="99312384"/>
        <c:crosses val="autoZero"/>
        <c:auto val="1"/>
        <c:lblAlgn val="ctr"/>
        <c:lblOffset val="100"/>
        <c:noMultiLvlLbl val="0"/>
      </c:catAx>
      <c:valAx>
        <c:axId val="993123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929830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9350400"/>
        <c:axId val="99351936"/>
      </c:barChart>
      <c:catAx>
        <c:axId val="99350400"/>
        <c:scaling>
          <c:orientation val="minMax"/>
        </c:scaling>
        <c:delete val="1"/>
        <c:axPos val="b"/>
        <c:numFmt formatCode="General" sourceLinked="1"/>
        <c:majorTickMark val="out"/>
        <c:minorTickMark val="none"/>
        <c:tickLblPos val="nextTo"/>
        <c:crossAx val="99351936"/>
        <c:crosses val="autoZero"/>
        <c:auto val="1"/>
        <c:lblAlgn val="ctr"/>
        <c:lblOffset val="100"/>
        <c:noMultiLvlLbl val="0"/>
      </c:catAx>
      <c:valAx>
        <c:axId val="99351936"/>
        <c:scaling>
          <c:orientation val="minMax"/>
        </c:scaling>
        <c:delete val="1"/>
        <c:axPos val="l"/>
        <c:numFmt formatCode="General" sourceLinked="1"/>
        <c:majorTickMark val="out"/>
        <c:minorTickMark val="none"/>
        <c:tickLblPos val="nextTo"/>
        <c:crossAx val="993504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'14.13'!$J$19:$J$26</c:f>
              <c:strCache>
                <c:ptCount val="8"/>
                <c:pt idx="0">
                  <c:v>JE</c:v>
                </c:pt>
                <c:pt idx="1">
                  <c:v>PE</c:v>
                </c:pt>
                <c:pt idx="2">
                  <c:v>PPE</c:v>
                </c:pt>
                <c:pt idx="3">
                  <c:v>PSE</c:v>
                </c:pt>
                <c:pt idx="4">
                  <c:v>VE</c:v>
                </c:pt>
                <c:pt idx="5">
                  <c:v>PVE</c:v>
                </c:pt>
                <c:pt idx="6">
                  <c:v>VTE</c:v>
                </c:pt>
                <c:pt idx="7">
                  <c:v>FVE</c:v>
                </c:pt>
              </c:strCache>
            </c:strRef>
          </c:cat>
          <c:val>
            <c:numRef>
              <c:f>'14.13'!$K$19:$K$26</c:f>
              <c:numCache>
                <c:formatCode>General</c:formatCode>
                <c:ptCount val="8"/>
                <c:pt idx="0">
                  <c:v>0</c:v>
                </c:pt>
                <c:pt idx="1">
                  <c:v>5901687.1860000007</c:v>
                </c:pt>
                <c:pt idx="2">
                  <c:v>303248.39</c:v>
                </c:pt>
                <c:pt idx="3">
                  <c:v>54321.627</c:v>
                </c:pt>
                <c:pt idx="4">
                  <c:v>102963.962</c:v>
                </c:pt>
                <c:pt idx="5">
                  <c:v>0</c:v>
                </c:pt>
                <c:pt idx="6">
                  <c:v>44343.468000000001</c:v>
                </c:pt>
                <c:pt idx="7">
                  <c:v>26934.921999999984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'14.13'!$H$19:$H$22</c:f>
              <c:strCache>
                <c:ptCount val="4"/>
                <c:pt idx="0">
                  <c:v>VO z vvn</c:v>
                </c:pt>
                <c:pt idx="1">
                  <c:v>VO z vn</c:v>
                </c:pt>
                <c:pt idx="2">
                  <c:v>MOP</c:v>
                </c:pt>
                <c:pt idx="3">
                  <c:v>MOO</c:v>
                </c:pt>
              </c:strCache>
            </c:strRef>
          </c:cat>
          <c:val>
            <c:numRef>
              <c:f>'14.13'!$I$19:$I$22</c:f>
              <c:numCache>
                <c:formatCode>0.0%</c:formatCode>
                <c:ptCount val="4"/>
                <c:pt idx="0">
                  <c:v>0.3256113492552532</c:v>
                </c:pt>
                <c:pt idx="1">
                  <c:v>6.7755592770149642E-2</c:v>
                </c:pt>
                <c:pt idx="2">
                  <c:v>7.0889902386726558E-2</c:v>
                </c:pt>
                <c:pt idx="3">
                  <c:v>6.8759054095612782E-2</c:v>
                </c:pt>
              </c:numCache>
            </c:numRef>
          </c:val>
        </c:ser>
        <c:dLbls>
          <c:showLegendKey val="0"/>
          <c:showVal val="0"/>
          <c:showCatName val="0"/>
          <c:showSerName val="0"/>
          <c:showPercent val="0"/>
          <c:showBubbleSize val="0"/>
        </c:dLbls>
        <c:gapWidth val="150"/>
        <c:axId val="94918912"/>
        <c:axId val="94920704"/>
      </c:barChart>
      <c:catAx>
        <c:axId val="94918912"/>
        <c:scaling>
          <c:orientation val="maxMin"/>
        </c:scaling>
        <c:delete val="0"/>
        <c:axPos val="l"/>
        <c:majorTickMark val="none"/>
        <c:minorTickMark val="none"/>
        <c:tickLblPos val="nextTo"/>
        <c:txPr>
          <a:bodyPr/>
          <a:lstStyle/>
          <a:p>
            <a:pPr>
              <a:defRPr sz="900"/>
            </a:pPr>
            <a:endParaRPr lang="cs-CZ"/>
          </a:p>
        </c:txPr>
        <c:crossAx val="94920704"/>
        <c:crosses val="autoZero"/>
        <c:auto val="1"/>
        <c:lblAlgn val="ctr"/>
        <c:lblOffset val="100"/>
        <c:noMultiLvlLbl val="0"/>
      </c:catAx>
      <c:valAx>
        <c:axId val="9492070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491891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'14.13'!$H$31:$H$38</c:f>
              <c:strCache>
                <c:ptCount val="8"/>
                <c:pt idx="0">
                  <c:v>JE</c:v>
                </c:pt>
                <c:pt idx="1">
                  <c:v>PE</c:v>
                </c:pt>
                <c:pt idx="2">
                  <c:v>PPE</c:v>
                </c:pt>
                <c:pt idx="3">
                  <c:v>PSE</c:v>
                </c:pt>
                <c:pt idx="4">
                  <c:v>VE</c:v>
                </c:pt>
                <c:pt idx="5">
                  <c:v>PVE</c:v>
                </c:pt>
                <c:pt idx="6">
                  <c:v>VTE</c:v>
                </c:pt>
                <c:pt idx="7">
                  <c:v>FVE</c:v>
                </c:pt>
              </c:strCache>
            </c:strRef>
          </c:cat>
          <c:val>
            <c:numRef>
              <c:f>'14.13'!$I$31:$I$38</c:f>
              <c:numCache>
                <c:formatCode>0.0%</c:formatCode>
                <c:ptCount val="8"/>
                <c:pt idx="0">
                  <c:v>0</c:v>
                </c:pt>
                <c:pt idx="1">
                  <c:v>0.41687692602530396</c:v>
                </c:pt>
                <c:pt idx="2">
                  <c:v>0.61972863953061974</c:v>
                </c:pt>
                <c:pt idx="3">
                  <c:v>5.016398504198763E-2</c:v>
                </c:pt>
                <c:pt idx="4">
                  <c:v>7.0916829736195605E-2</c:v>
                </c:pt>
                <c:pt idx="5">
                  <c:v>0</c:v>
                </c:pt>
                <c:pt idx="6">
                  <c:v>0.28173777678383333</c:v>
                </c:pt>
                <c:pt idx="7">
                  <c:v>8.4327039914389834E-2</c:v>
                </c:pt>
              </c:numCache>
            </c:numRef>
          </c:val>
        </c:ser>
        <c:dLbls>
          <c:showLegendKey val="0"/>
          <c:showVal val="0"/>
          <c:showCatName val="0"/>
          <c:showSerName val="0"/>
          <c:showPercent val="0"/>
          <c:showBubbleSize val="0"/>
        </c:dLbls>
        <c:gapWidth val="150"/>
        <c:axId val="96083328"/>
        <c:axId val="98993280"/>
      </c:barChart>
      <c:catAx>
        <c:axId val="96083328"/>
        <c:scaling>
          <c:orientation val="minMax"/>
        </c:scaling>
        <c:delete val="0"/>
        <c:axPos val="l"/>
        <c:majorTickMark val="none"/>
        <c:minorTickMark val="none"/>
        <c:tickLblPos val="nextTo"/>
        <c:txPr>
          <a:bodyPr/>
          <a:lstStyle/>
          <a:p>
            <a:pPr>
              <a:defRPr sz="900"/>
            </a:pPr>
            <a:endParaRPr lang="cs-CZ"/>
          </a:p>
        </c:txPr>
        <c:crossAx val="98993280"/>
        <c:crosses val="autoZero"/>
        <c:auto val="1"/>
        <c:lblAlgn val="ctr"/>
        <c:lblOffset val="100"/>
        <c:noMultiLvlLbl val="0"/>
      </c:catAx>
      <c:valAx>
        <c:axId val="989932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60833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'14.13'!$J$31</c:f>
              <c:strCache>
                <c:ptCount val="1"/>
                <c:pt idx="0">
                  <c:v>JE</c:v>
                </c:pt>
              </c:strCache>
            </c:strRef>
          </c:tx>
          <c:invertIfNegative val="0"/>
          <c:cat>
            <c:strRef>
              <c:f>'14.13'!$K$30:$M$30</c:f>
              <c:strCache>
                <c:ptCount val="3"/>
                <c:pt idx="0">
                  <c:v>Leden</c:v>
                </c:pt>
                <c:pt idx="1">
                  <c:v>Únor</c:v>
                </c:pt>
                <c:pt idx="2">
                  <c:v>Březen</c:v>
                </c:pt>
              </c:strCache>
            </c:strRef>
          </c:cat>
          <c:val>
            <c:numRef>
              <c:f>'14.13'!$K$31:$M$31</c:f>
              <c:numCache>
                <c:formatCode>#,##0.0</c:formatCode>
                <c:ptCount val="3"/>
                <c:pt idx="0">
                  <c:v>0</c:v>
                </c:pt>
                <c:pt idx="1">
                  <c:v>0</c:v>
                </c:pt>
                <c:pt idx="2">
                  <c:v>0</c:v>
                </c:pt>
              </c:numCache>
            </c:numRef>
          </c:val>
        </c:ser>
        <c:ser>
          <c:idx val="1"/>
          <c:order val="1"/>
          <c:tx>
            <c:strRef>
              <c:f>'14.13'!$J$32</c:f>
              <c:strCache>
                <c:ptCount val="1"/>
                <c:pt idx="0">
                  <c:v>PE</c:v>
                </c:pt>
              </c:strCache>
            </c:strRef>
          </c:tx>
          <c:invertIfNegative val="0"/>
          <c:cat>
            <c:strRef>
              <c:f>'14.13'!$K$30:$M$30</c:f>
              <c:strCache>
                <c:ptCount val="3"/>
                <c:pt idx="0">
                  <c:v>Leden</c:v>
                </c:pt>
                <c:pt idx="1">
                  <c:v>Únor</c:v>
                </c:pt>
                <c:pt idx="2">
                  <c:v>Březen</c:v>
                </c:pt>
              </c:strCache>
            </c:strRef>
          </c:cat>
          <c:val>
            <c:numRef>
              <c:f>'14.13'!$K$32:$M$32</c:f>
              <c:numCache>
                <c:formatCode>#,##0.0</c:formatCode>
                <c:ptCount val="3"/>
                <c:pt idx="0">
                  <c:v>1944091.5860000001</c:v>
                </c:pt>
                <c:pt idx="1">
                  <c:v>1812711.047</c:v>
                </c:pt>
                <c:pt idx="2">
                  <c:v>2144884.5529999998</c:v>
                </c:pt>
              </c:numCache>
            </c:numRef>
          </c:val>
        </c:ser>
        <c:ser>
          <c:idx val="2"/>
          <c:order val="2"/>
          <c:tx>
            <c:strRef>
              <c:f>'14.13'!$J$33</c:f>
              <c:strCache>
                <c:ptCount val="1"/>
                <c:pt idx="0">
                  <c:v>PPE</c:v>
                </c:pt>
              </c:strCache>
            </c:strRef>
          </c:tx>
          <c:invertIfNegative val="0"/>
          <c:cat>
            <c:strRef>
              <c:f>'14.13'!$K$30:$M$30</c:f>
              <c:strCache>
                <c:ptCount val="3"/>
                <c:pt idx="0">
                  <c:v>Leden</c:v>
                </c:pt>
                <c:pt idx="1">
                  <c:v>Únor</c:v>
                </c:pt>
                <c:pt idx="2">
                  <c:v>Březen</c:v>
                </c:pt>
              </c:strCache>
            </c:strRef>
          </c:cat>
          <c:val>
            <c:numRef>
              <c:f>'14.13'!$K$33:$M$33</c:f>
              <c:numCache>
                <c:formatCode>#,##0.0</c:formatCode>
                <c:ptCount val="3"/>
                <c:pt idx="0">
                  <c:v>76148.63</c:v>
                </c:pt>
                <c:pt idx="1">
                  <c:v>157001.13</c:v>
                </c:pt>
                <c:pt idx="2">
                  <c:v>70098.63</c:v>
                </c:pt>
              </c:numCache>
            </c:numRef>
          </c:val>
        </c:ser>
        <c:ser>
          <c:idx val="3"/>
          <c:order val="3"/>
          <c:tx>
            <c:strRef>
              <c:f>'14.13'!$J$34</c:f>
              <c:strCache>
                <c:ptCount val="1"/>
                <c:pt idx="0">
                  <c:v>PSE</c:v>
                </c:pt>
              </c:strCache>
            </c:strRef>
          </c:tx>
          <c:invertIfNegative val="0"/>
          <c:cat>
            <c:strRef>
              <c:f>'14.13'!$K$30:$M$30</c:f>
              <c:strCache>
                <c:ptCount val="3"/>
                <c:pt idx="0">
                  <c:v>Leden</c:v>
                </c:pt>
                <c:pt idx="1">
                  <c:v>Únor</c:v>
                </c:pt>
                <c:pt idx="2">
                  <c:v>Březen</c:v>
                </c:pt>
              </c:strCache>
            </c:strRef>
          </c:cat>
          <c:val>
            <c:numRef>
              <c:f>'14.13'!$K$34:$M$34</c:f>
              <c:numCache>
                <c:formatCode>#,##0.0</c:formatCode>
                <c:ptCount val="3"/>
                <c:pt idx="0">
                  <c:v>18490.767999999996</c:v>
                </c:pt>
                <c:pt idx="1">
                  <c:v>18075.659</c:v>
                </c:pt>
                <c:pt idx="2">
                  <c:v>17755.200000000004</c:v>
                </c:pt>
              </c:numCache>
            </c:numRef>
          </c:val>
        </c:ser>
        <c:ser>
          <c:idx val="4"/>
          <c:order val="4"/>
          <c:tx>
            <c:strRef>
              <c:f>'14.13'!$J$35</c:f>
              <c:strCache>
                <c:ptCount val="1"/>
                <c:pt idx="0">
                  <c:v>VE</c:v>
                </c:pt>
              </c:strCache>
            </c:strRef>
          </c:tx>
          <c:invertIfNegative val="0"/>
          <c:cat>
            <c:strRef>
              <c:f>'14.13'!$K$30:$M$30</c:f>
              <c:strCache>
                <c:ptCount val="3"/>
                <c:pt idx="0">
                  <c:v>Leden</c:v>
                </c:pt>
                <c:pt idx="1">
                  <c:v>Únor</c:v>
                </c:pt>
                <c:pt idx="2">
                  <c:v>Březen</c:v>
                </c:pt>
              </c:strCache>
            </c:strRef>
          </c:cat>
          <c:val>
            <c:numRef>
              <c:f>'14.13'!$K$35:$M$35</c:f>
              <c:numCache>
                <c:formatCode>#,##0.0</c:formatCode>
                <c:ptCount val="3"/>
                <c:pt idx="0">
                  <c:v>35185.295999999995</c:v>
                </c:pt>
                <c:pt idx="1">
                  <c:v>33940.109000000011</c:v>
                </c:pt>
                <c:pt idx="2">
                  <c:v>33838.556999999993</c:v>
                </c:pt>
              </c:numCache>
            </c:numRef>
          </c:val>
        </c:ser>
        <c:ser>
          <c:idx val="5"/>
          <c:order val="5"/>
          <c:tx>
            <c:strRef>
              <c:f>'14.13'!$J$36</c:f>
              <c:strCache>
                <c:ptCount val="1"/>
                <c:pt idx="0">
                  <c:v>PVE</c:v>
                </c:pt>
              </c:strCache>
            </c:strRef>
          </c:tx>
          <c:invertIfNegative val="0"/>
          <c:cat>
            <c:strRef>
              <c:f>'14.13'!$K$30:$M$30</c:f>
              <c:strCache>
                <c:ptCount val="3"/>
                <c:pt idx="0">
                  <c:v>Leden</c:v>
                </c:pt>
                <c:pt idx="1">
                  <c:v>Únor</c:v>
                </c:pt>
                <c:pt idx="2">
                  <c:v>Březen</c:v>
                </c:pt>
              </c:strCache>
            </c:strRef>
          </c:cat>
          <c:val>
            <c:numRef>
              <c:f>'14.13'!$K$36:$M$36</c:f>
              <c:numCache>
                <c:formatCode>#,##0.0</c:formatCode>
                <c:ptCount val="3"/>
                <c:pt idx="0">
                  <c:v>0</c:v>
                </c:pt>
                <c:pt idx="1">
                  <c:v>0</c:v>
                </c:pt>
                <c:pt idx="2">
                  <c:v>0</c:v>
                </c:pt>
              </c:numCache>
            </c:numRef>
          </c:val>
        </c:ser>
        <c:ser>
          <c:idx val="6"/>
          <c:order val="6"/>
          <c:tx>
            <c:strRef>
              <c:f>'14.13'!$J$37</c:f>
              <c:strCache>
                <c:ptCount val="1"/>
                <c:pt idx="0">
                  <c:v>VTE</c:v>
                </c:pt>
              </c:strCache>
            </c:strRef>
          </c:tx>
          <c:invertIfNegative val="0"/>
          <c:cat>
            <c:strRef>
              <c:f>'14.13'!$K$30:$M$30</c:f>
              <c:strCache>
                <c:ptCount val="3"/>
                <c:pt idx="0">
                  <c:v>Leden</c:v>
                </c:pt>
                <c:pt idx="1">
                  <c:v>Únor</c:v>
                </c:pt>
                <c:pt idx="2">
                  <c:v>Březen</c:v>
                </c:pt>
              </c:strCache>
            </c:strRef>
          </c:cat>
          <c:val>
            <c:numRef>
              <c:f>'14.13'!$K$37:$M$37</c:f>
              <c:numCache>
                <c:formatCode>#,##0.0</c:formatCode>
                <c:ptCount val="3"/>
                <c:pt idx="0">
                  <c:v>20604.662</c:v>
                </c:pt>
                <c:pt idx="1">
                  <c:v>7698.3329999999996</c:v>
                </c:pt>
                <c:pt idx="2">
                  <c:v>16040.473</c:v>
                </c:pt>
              </c:numCache>
            </c:numRef>
          </c:val>
        </c:ser>
        <c:ser>
          <c:idx val="7"/>
          <c:order val="7"/>
          <c:tx>
            <c:strRef>
              <c:f>'14.13'!$J$38</c:f>
              <c:strCache>
                <c:ptCount val="1"/>
                <c:pt idx="0">
                  <c:v>FVE</c:v>
                </c:pt>
              </c:strCache>
            </c:strRef>
          </c:tx>
          <c:spPr>
            <a:solidFill>
              <a:srgbClr val="FFC000"/>
            </a:solidFill>
          </c:spPr>
          <c:invertIfNegative val="0"/>
          <c:cat>
            <c:strRef>
              <c:f>'14.13'!$K$30:$M$30</c:f>
              <c:strCache>
                <c:ptCount val="3"/>
                <c:pt idx="0">
                  <c:v>Leden</c:v>
                </c:pt>
                <c:pt idx="1">
                  <c:v>Únor</c:v>
                </c:pt>
                <c:pt idx="2">
                  <c:v>Březen</c:v>
                </c:pt>
              </c:strCache>
            </c:strRef>
          </c:cat>
          <c:val>
            <c:numRef>
              <c:f>'14.13'!$K$38:$M$38</c:f>
              <c:numCache>
                <c:formatCode>#,##0.0</c:formatCode>
                <c:ptCount val="3"/>
                <c:pt idx="0">
                  <c:v>3136.2989999999991</c:v>
                </c:pt>
                <c:pt idx="1">
                  <c:v>11561.758000000005</c:v>
                </c:pt>
                <c:pt idx="2">
                  <c:v>12236.864999999982</c:v>
                </c:pt>
              </c:numCache>
            </c:numRef>
          </c:val>
        </c:ser>
        <c:dLbls>
          <c:showLegendKey val="0"/>
          <c:showVal val="0"/>
          <c:showCatName val="0"/>
          <c:showSerName val="0"/>
          <c:showPercent val="0"/>
          <c:showBubbleSize val="0"/>
        </c:dLbls>
        <c:gapWidth val="150"/>
        <c:overlap val="100"/>
        <c:axId val="97749248"/>
        <c:axId val="97763328"/>
      </c:barChart>
      <c:catAx>
        <c:axId val="97749248"/>
        <c:scaling>
          <c:orientation val="minMax"/>
        </c:scaling>
        <c:delete val="0"/>
        <c:axPos val="b"/>
        <c:majorTickMark val="none"/>
        <c:minorTickMark val="none"/>
        <c:tickLblPos val="nextTo"/>
        <c:txPr>
          <a:bodyPr/>
          <a:lstStyle/>
          <a:p>
            <a:pPr>
              <a:defRPr sz="900"/>
            </a:pPr>
            <a:endParaRPr lang="cs-CZ"/>
          </a:p>
        </c:txPr>
        <c:crossAx val="97763328"/>
        <c:crosses val="autoZero"/>
        <c:auto val="1"/>
        <c:lblAlgn val="ctr"/>
        <c:lblOffset val="100"/>
        <c:noMultiLvlLbl val="0"/>
      </c:catAx>
      <c:valAx>
        <c:axId val="97763328"/>
        <c:scaling>
          <c:orientation val="minMax"/>
          <c:max val="25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7749248"/>
        <c:crosses val="autoZero"/>
        <c:crossBetween val="between"/>
        <c:majorUnit val="500000"/>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'14.13'!$L$19:$L$26</c:f>
              <c:strCache>
                <c:ptCount val="8"/>
                <c:pt idx="0">
                  <c:v>JE</c:v>
                </c:pt>
                <c:pt idx="1">
                  <c:v>PE</c:v>
                </c:pt>
                <c:pt idx="2">
                  <c:v>PPE</c:v>
                </c:pt>
                <c:pt idx="3">
                  <c:v>PSE</c:v>
                </c:pt>
                <c:pt idx="4">
                  <c:v>VE</c:v>
                </c:pt>
                <c:pt idx="5">
                  <c:v>PVE</c:v>
                </c:pt>
                <c:pt idx="6">
                  <c:v>VTE</c:v>
                </c:pt>
                <c:pt idx="7">
                  <c:v>FVE</c:v>
                </c:pt>
              </c:strCache>
            </c:strRef>
          </c:cat>
          <c:val>
            <c:numRef>
              <c:f>'14.13'!$M$19:$M$26</c:f>
              <c:numCache>
                <c:formatCode>0.0%</c:formatCode>
                <c:ptCount val="8"/>
                <c:pt idx="0">
                  <c:v>0</c:v>
                </c:pt>
                <c:pt idx="1">
                  <c:v>0.47172047911410836</c:v>
                </c:pt>
                <c:pt idx="2">
                  <c:v>0.33691071192792194</c:v>
                </c:pt>
                <c:pt idx="3">
                  <c:v>5.4312484416560697E-2</c:v>
                </c:pt>
                <c:pt idx="4">
                  <c:v>0.16005048807908975</c:v>
                </c:pt>
                <c:pt idx="5">
                  <c:v>0</c:v>
                </c:pt>
                <c:pt idx="6">
                  <c:v>0.26112288852959786</c:v>
                </c:pt>
                <c:pt idx="7">
                  <c:v>8.4501948839877897E-2</c:v>
                </c:pt>
              </c:numCache>
            </c:numRef>
          </c:val>
        </c:ser>
        <c:dLbls>
          <c:showLegendKey val="0"/>
          <c:showVal val="0"/>
          <c:showCatName val="0"/>
          <c:showSerName val="0"/>
          <c:showPercent val="0"/>
          <c:showBubbleSize val="0"/>
        </c:dLbls>
        <c:gapWidth val="150"/>
        <c:axId val="97792000"/>
        <c:axId val="97793536"/>
      </c:barChart>
      <c:catAx>
        <c:axId val="97792000"/>
        <c:scaling>
          <c:orientation val="minMax"/>
        </c:scaling>
        <c:delete val="0"/>
        <c:axPos val="l"/>
        <c:majorTickMark val="none"/>
        <c:minorTickMark val="none"/>
        <c:tickLblPos val="nextTo"/>
        <c:txPr>
          <a:bodyPr/>
          <a:lstStyle/>
          <a:p>
            <a:pPr>
              <a:defRPr sz="900"/>
            </a:pPr>
            <a:endParaRPr lang="cs-CZ"/>
          </a:p>
        </c:txPr>
        <c:crossAx val="97793536"/>
        <c:crosses val="autoZero"/>
        <c:auto val="1"/>
        <c:lblAlgn val="ctr"/>
        <c:lblOffset val="100"/>
        <c:noMultiLvlLbl val="0"/>
      </c:catAx>
      <c:valAx>
        <c:axId val="9779353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779200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7843840"/>
        <c:axId val="100082048"/>
      </c:barChart>
      <c:catAx>
        <c:axId val="97843840"/>
        <c:scaling>
          <c:orientation val="minMax"/>
        </c:scaling>
        <c:delete val="1"/>
        <c:axPos val="b"/>
        <c:numFmt formatCode="General" sourceLinked="1"/>
        <c:majorTickMark val="out"/>
        <c:minorTickMark val="none"/>
        <c:tickLblPos val="nextTo"/>
        <c:crossAx val="100082048"/>
        <c:crosses val="autoZero"/>
        <c:auto val="1"/>
        <c:lblAlgn val="ctr"/>
        <c:lblOffset val="100"/>
        <c:noMultiLvlLbl val="0"/>
      </c:catAx>
      <c:valAx>
        <c:axId val="100082048"/>
        <c:scaling>
          <c:orientation val="minMax"/>
        </c:scaling>
        <c:delete val="1"/>
        <c:axPos val="l"/>
        <c:numFmt formatCode="General" sourceLinked="1"/>
        <c:majorTickMark val="out"/>
        <c:minorTickMark val="none"/>
        <c:tickLblPos val="nextTo"/>
        <c:crossAx val="9784384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'14.14'!$J$19:$J$26</c:f>
              <c:strCache>
                <c:ptCount val="8"/>
                <c:pt idx="0">
                  <c:v>JE</c:v>
                </c:pt>
                <c:pt idx="1">
                  <c:v>PE</c:v>
                </c:pt>
                <c:pt idx="2">
                  <c:v>PPE</c:v>
                </c:pt>
                <c:pt idx="3">
                  <c:v>PSE</c:v>
                </c:pt>
                <c:pt idx="4">
                  <c:v>VE</c:v>
                </c:pt>
                <c:pt idx="5">
                  <c:v>PVE</c:v>
                </c:pt>
                <c:pt idx="6">
                  <c:v>VTE</c:v>
                </c:pt>
                <c:pt idx="7">
                  <c:v>FVE</c:v>
                </c:pt>
              </c:strCache>
            </c:strRef>
          </c:cat>
          <c:val>
            <c:numRef>
              <c:f>'14.14'!$K$19:$K$26</c:f>
              <c:numCache>
                <c:formatCode>General</c:formatCode>
                <c:ptCount val="8"/>
                <c:pt idx="0">
                  <c:v>0</c:v>
                </c:pt>
                <c:pt idx="1">
                  <c:v>131546.50899999999</c:v>
                </c:pt>
                <c:pt idx="2">
                  <c:v>0</c:v>
                </c:pt>
                <c:pt idx="3">
                  <c:v>34911.898000000001</c:v>
                </c:pt>
                <c:pt idx="4">
                  <c:v>10085.776</c:v>
                </c:pt>
                <c:pt idx="5">
                  <c:v>0</c:v>
                </c:pt>
                <c:pt idx="6">
                  <c:v>30.54</c:v>
                </c:pt>
                <c:pt idx="7">
                  <c:v>24524.701999999947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'14.14'!$H$19:$H$22</c:f>
              <c:strCache>
                <c:ptCount val="4"/>
                <c:pt idx="0">
                  <c:v>VO z vvn</c:v>
                </c:pt>
                <c:pt idx="1">
                  <c:v>VO z vn</c:v>
                </c:pt>
                <c:pt idx="2">
                  <c:v>MOP</c:v>
                </c:pt>
                <c:pt idx="3">
                  <c:v>MOO</c:v>
                </c:pt>
              </c:strCache>
            </c:strRef>
          </c:cat>
          <c:val>
            <c:numRef>
              <c:f>'14.14'!$I$19:$I$22</c:f>
              <c:numCache>
                <c:formatCode>0.0%</c:formatCode>
                <c:ptCount val="4"/>
                <c:pt idx="0">
                  <c:v>5.993759868641222E-2</c:v>
                </c:pt>
                <c:pt idx="1">
                  <c:v>4.4510711903765557E-2</c:v>
                </c:pt>
                <c:pt idx="2">
                  <c:v>5.2794807707353703E-2</c:v>
                </c:pt>
                <c:pt idx="3">
                  <c:v>6.0384670302282256E-2</c:v>
                </c:pt>
              </c:numCache>
            </c:numRef>
          </c:val>
        </c:ser>
        <c:dLbls>
          <c:showLegendKey val="0"/>
          <c:showVal val="0"/>
          <c:showCatName val="0"/>
          <c:showSerName val="0"/>
          <c:showPercent val="0"/>
          <c:showBubbleSize val="0"/>
        </c:dLbls>
        <c:gapWidth val="150"/>
        <c:axId val="100158848"/>
        <c:axId val="100185216"/>
      </c:barChart>
      <c:catAx>
        <c:axId val="100158848"/>
        <c:scaling>
          <c:orientation val="maxMin"/>
        </c:scaling>
        <c:delete val="0"/>
        <c:axPos val="l"/>
        <c:majorTickMark val="none"/>
        <c:minorTickMark val="none"/>
        <c:tickLblPos val="nextTo"/>
        <c:txPr>
          <a:bodyPr/>
          <a:lstStyle/>
          <a:p>
            <a:pPr>
              <a:defRPr sz="900"/>
            </a:pPr>
            <a:endParaRPr lang="cs-CZ"/>
          </a:p>
        </c:txPr>
        <c:crossAx val="100185216"/>
        <c:crosses val="autoZero"/>
        <c:auto val="1"/>
        <c:lblAlgn val="ctr"/>
        <c:lblOffset val="100"/>
        <c:noMultiLvlLbl val="0"/>
      </c:catAx>
      <c:valAx>
        <c:axId val="1001852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0015884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dLbls>
          <c:showLegendKey val="0"/>
          <c:showVal val="0"/>
          <c:showCatName val="0"/>
          <c:showSerName val="0"/>
          <c:showPercent val="0"/>
          <c:showBubbleSize val="0"/>
        </c:dLbls>
        <c:gapWidth val="150"/>
        <c:axId val="93198208"/>
        <c:axId val="93199744"/>
      </c:barChart>
      <c:catAx>
        <c:axId val="93198208"/>
        <c:scaling>
          <c:orientation val="minMax"/>
        </c:scaling>
        <c:delete val="1"/>
        <c:axPos val="b"/>
        <c:numFmt formatCode="General" sourceLinked="1"/>
        <c:majorTickMark val="out"/>
        <c:minorTickMark val="none"/>
        <c:tickLblPos val="nextTo"/>
        <c:crossAx val="93199744"/>
        <c:crosses val="autoZero"/>
        <c:auto val="1"/>
        <c:lblAlgn val="ctr"/>
        <c:lblOffset val="100"/>
        <c:noMultiLvlLbl val="0"/>
      </c:catAx>
      <c:valAx>
        <c:axId val="93199744"/>
        <c:scaling>
          <c:orientation val="minMax"/>
        </c:scaling>
        <c:delete val="1"/>
        <c:axPos val="l"/>
        <c:numFmt formatCode="General" sourceLinked="1"/>
        <c:majorTickMark val="out"/>
        <c:minorTickMark val="none"/>
        <c:tickLblPos val="nextTo"/>
        <c:crossAx val="931982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'14.14'!$H$31:$H$38</c:f>
              <c:strCache>
                <c:ptCount val="8"/>
                <c:pt idx="0">
                  <c:v>JE</c:v>
                </c:pt>
                <c:pt idx="1">
                  <c:v>PE</c:v>
                </c:pt>
                <c:pt idx="2">
                  <c:v>PPE</c:v>
                </c:pt>
                <c:pt idx="3">
                  <c:v>PSE</c:v>
                </c:pt>
                <c:pt idx="4">
                  <c:v>VE</c:v>
                </c:pt>
                <c:pt idx="5">
                  <c:v>PVE</c:v>
                </c:pt>
                <c:pt idx="6">
                  <c:v>VTE</c:v>
                </c:pt>
                <c:pt idx="7">
                  <c:v>FVE</c:v>
                </c:pt>
              </c:strCache>
            </c:strRef>
          </c:cat>
          <c:val>
            <c:numRef>
              <c:f>'14.14'!$I$31:$I$38</c:f>
              <c:numCache>
                <c:formatCode>0.0%</c:formatCode>
                <c:ptCount val="8"/>
                <c:pt idx="0">
                  <c:v>0</c:v>
                </c:pt>
                <c:pt idx="1">
                  <c:v>1.2404626084492084E-2</c:v>
                </c:pt>
                <c:pt idx="2">
                  <c:v>0</c:v>
                </c:pt>
                <c:pt idx="3">
                  <c:v>3.4274151003957275E-2</c:v>
                </c:pt>
                <c:pt idx="4">
                  <c:v>7.0417669980825069E-3</c:v>
                </c:pt>
                <c:pt idx="5">
                  <c:v>0</c:v>
                </c:pt>
                <c:pt idx="6">
                  <c:v>7.3031105733136522E-4</c:v>
                </c:pt>
                <c:pt idx="7">
                  <c:v>7.5797976869402067E-2</c:v>
                </c:pt>
              </c:numCache>
            </c:numRef>
          </c:val>
        </c:ser>
        <c:dLbls>
          <c:showLegendKey val="0"/>
          <c:showVal val="0"/>
          <c:showCatName val="0"/>
          <c:showSerName val="0"/>
          <c:showPercent val="0"/>
          <c:showBubbleSize val="0"/>
        </c:dLbls>
        <c:gapWidth val="150"/>
        <c:axId val="100197120"/>
        <c:axId val="100198656"/>
      </c:barChart>
      <c:catAx>
        <c:axId val="100197120"/>
        <c:scaling>
          <c:orientation val="minMax"/>
        </c:scaling>
        <c:delete val="0"/>
        <c:axPos val="l"/>
        <c:majorTickMark val="none"/>
        <c:minorTickMark val="none"/>
        <c:tickLblPos val="nextTo"/>
        <c:txPr>
          <a:bodyPr/>
          <a:lstStyle/>
          <a:p>
            <a:pPr>
              <a:defRPr sz="900"/>
            </a:pPr>
            <a:endParaRPr lang="cs-CZ"/>
          </a:p>
        </c:txPr>
        <c:crossAx val="100198656"/>
        <c:crosses val="autoZero"/>
        <c:auto val="1"/>
        <c:lblAlgn val="ctr"/>
        <c:lblOffset val="100"/>
        <c:noMultiLvlLbl val="0"/>
      </c:catAx>
      <c:valAx>
        <c:axId val="1001986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00197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'14.14'!$J$31</c:f>
              <c:strCache>
                <c:ptCount val="1"/>
                <c:pt idx="0">
                  <c:v>JE</c:v>
                </c:pt>
              </c:strCache>
            </c:strRef>
          </c:tx>
          <c:invertIfNegative val="0"/>
          <c:cat>
            <c:strRef>
              <c:f>'14.14'!$K$30:$M$30</c:f>
              <c:strCache>
                <c:ptCount val="3"/>
                <c:pt idx="0">
                  <c:v>Leden</c:v>
                </c:pt>
                <c:pt idx="1">
                  <c:v>Únor</c:v>
                </c:pt>
                <c:pt idx="2">
                  <c:v>Březen</c:v>
                </c:pt>
              </c:strCache>
            </c:strRef>
          </c:cat>
          <c:val>
            <c:numRef>
              <c:f>'14.14'!$K$31:$M$31</c:f>
              <c:numCache>
                <c:formatCode>#,##0.0</c:formatCode>
                <c:ptCount val="3"/>
                <c:pt idx="0">
                  <c:v>0</c:v>
                </c:pt>
                <c:pt idx="1">
                  <c:v>0</c:v>
                </c:pt>
                <c:pt idx="2">
                  <c:v>0</c:v>
                </c:pt>
              </c:numCache>
            </c:numRef>
          </c:val>
        </c:ser>
        <c:ser>
          <c:idx val="1"/>
          <c:order val="1"/>
          <c:tx>
            <c:strRef>
              <c:f>'14.14'!$J$32</c:f>
              <c:strCache>
                <c:ptCount val="1"/>
                <c:pt idx="0">
                  <c:v>PE</c:v>
                </c:pt>
              </c:strCache>
            </c:strRef>
          </c:tx>
          <c:invertIfNegative val="0"/>
          <c:cat>
            <c:strRef>
              <c:f>'14.14'!$K$30:$M$30</c:f>
              <c:strCache>
                <c:ptCount val="3"/>
                <c:pt idx="0">
                  <c:v>Leden</c:v>
                </c:pt>
                <c:pt idx="1">
                  <c:v>Únor</c:v>
                </c:pt>
                <c:pt idx="2">
                  <c:v>Březen</c:v>
                </c:pt>
              </c:strCache>
            </c:strRef>
          </c:cat>
          <c:val>
            <c:numRef>
              <c:f>'14.14'!$K$32:$M$32</c:f>
              <c:numCache>
                <c:formatCode>#,##0.0</c:formatCode>
                <c:ptCount val="3"/>
                <c:pt idx="0">
                  <c:v>44498.228999999999</c:v>
                </c:pt>
                <c:pt idx="1">
                  <c:v>44415.796000000002</c:v>
                </c:pt>
                <c:pt idx="2">
                  <c:v>42632.483999999997</c:v>
                </c:pt>
              </c:numCache>
            </c:numRef>
          </c:val>
        </c:ser>
        <c:ser>
          <c:idx val="2"/>
          <c:order val="2"/>
          <c:tx>
            <c:strRef>
              <c:f>'14.14'!$J$33</c:f>
              <c:strCache>
                <c:ptCount val="1"/>
                <c:pt idx="0">
                  <c:v>PPE</c:v>
                </c:pt>
              </c:strCache>
            </c:strRef>
          </c:tx>
          <c:invertIfNegative val="0"/>
          <c:cat>
            <c:strRef>
              <c:f>'14.14'!$K$30:$M$30</c:f>
              <c:strCache>
                <c:ptCount val="3"/>
                <c:pt idx="0">
                  <c:v>Leden</c:v>
                </c:pt>
                <c:pt idx="1">
                  <c:v>Únor</c:v>
                </c:pt>
                <c:pt idx="2">
                  <c:v>Březen</c:v>
                </c:pt>
              </c:strCache>
            </c:strRef>
          </c:cat>
          <c:val>
            <c:numRef>
              <c:f>'14.14'!$K$33:$M$33</c:f>
              <c:numCache>
                <c:formatCode>#,##0.0</c:formatCode>
                <c:ptCount val="3"/>
                <c:pt idx="0">
                  <c:v>0</c:v>
                </c:pt>
                <c:pt idx="1">
                  <c:v>0</c:v>
                </c:pt>
                <c:pt idx="2">
                  <c:v>0</c:v>
                </c:pt>
              </c:numCache>
            </c:numRef>
          </c:val>
        </c:ser>
        <c:ser>
          <c:idx val="3"/>
          <c:order val="3"/>
          <c:tx>
            <c:strRef>
              <c:f>'14.14'!$J$34</c:f>
              <c:strCache>
                <c:ptCount val="1"/>
                <c:pt idx="0">
                  <c:v>PSE</c:v>
                </c:pt>
              </c:strCache>
            </c:strRef>
          </c:tx>
          <c:invertIfNegative val="0"/>
          <c:cat>
            <c:strRef>
              <c:f>'14.14'!$K$30:$M$30</c:f>
              <c:strCache>
                <c:ptCount val="3"/>
                <c:pt idx="0">
                  <c:v>Leden</c:v>
                </c:pt>
                <c:pt idx="1">
                  <c:v>Únor</c:v>
                </c:pt>
                <c:pt idx="2">
                  <c:v>Březen</c:v>
                </c:pt>
              </c:strCache>
            </c:strRef>
          </c:cat>
          <c:val>
            <c:numRef>
              <c:f>'14.14'!$K$34:$M$34</c:f>
              <c:numCache>
                <c:formatCode>#,##0.0</c:formatCode>
                <c:ptCount val="3"/>
                <c:pt idx="0">
                  <c:v>12403.896000000004</c:v>
                </c:pt>
                <c:pt idx="1">
                  <c:v>11100.643000000002</c:v>
                </c:pt>
                <c:pt idx="2">
                  <c:v>11407.358999999999</c:v>
                </c:pt>
              </c:numCache>
            </c:numRef>
          </c:val>
        </c:ser>
        <c:ser>
          <c:idx val="4"/>
          <c:order val="4"/>
          <c:tx>
            <c:strRef>
              <c:f>'14.14'!$J$35</c:f>
              <c:strCache>
                <c:ptCount val="1"/>
                <c:pt idx="0">
                  <c:v>VE</c:v>
                </c:pt>
              </c:strCache>
            </c:strRef>
          </c:tx>
          <c:invertIfNegative val="0"/>
          <c:cat>
            <c:strRef>
              <c:f>'14.14'!$K$30:$M$30</c:f>
              <c:strCache>
                <c:ptCount val="3"/>
                <c:pt idx="0">
                  <c:v>Leden</c:v>
                </c:pt>
                <c:pt idx="1">
                  <c:v>Únor</c:v>
                </c:pt>
                <c:pt idx="2">
                  <c:v>Březen</c:v>
                </c:pt>
              </c:strCache>
            </c:strRef>
          </c:cat>
          <c:val>
            <c:numRef>
              <c:f>'14.14'!$K$35:$M$35</c:f>
              <c:numCache>
                <c:formatCode>#,##0.0</c:formatCode>
                <c:ptCount val="3"/>
                <c:pt idx="0">
                  <c:v>4061.0150000000008</c:v>
                </c:pt>
                <c:pt idx="1">
                  <c:v>2912.4749999999999</c:v>
                </c:pt>
                <c:pt idx="2">
                  <c:v>3112.2859999999996</c:v>
                </c:pt>
              </c:numCache>
            </c:numRef>
          </c:val>
        </c:ser>
        <c:ser>
          <c:idx val="5"/>
          <c:order val="5"/>
          <c:tx>
            <c:strRef>
              <c:f>'14.14'!$J$36</c:f>
              <c:strCache>
                <c:ptCount val="1"/>
                <c:pt idx="0">
                  <c:v>PVE</c:v>
                </c:pt>
              </c:strCache>
            </c:strRef>
          </c:tx>
          <c:invertIfNegative val="0"/>
          <c:cat>
            <c:strRef>
              <c:f>'14.14'!$K$30:$M$30</c:f>
              <c:strCache>
                <c:ptCount val="3"/>
                <c:pt idx="0">
                  <c:v>Leden</c:v>
                </c:pt>
                <c:pt idx="1">
                  <c:v>Únor</c:v>
                </c:pt>
                <c:pt idx="2">
                  <c:v>Březen</c:v>
                </c:pt>
              </c:strCache>
            </c:strRef>
          </c:cat>
          <c:val>
            <c:numRef>
              <c:f>'14.14'!$K$36:$M$36</c:f>
              <c:numCache>
                <c:formatCode>#,##0.0</c:formatCode>
                <c:ptCount val="3"/>
                <c:pt idx="0">
                  <c:v>0</c:v>
                </c:pt>
                <c:pt idx="1">
                  <c:v>0</c:v>
                </c:pt>
                <c:pt idx="2">
                  <c:v>0</c:v>
                </c:pt>
              </c:numCache>
            </c:numRef>
          </c:val>
        </c:ser>
        <c:ser>
          <c:idx val="6"/>
          <c:order val="6"/>
          <c:tx>
            <c:strRef>
              <c:f>'14.14'!$J$37</c:f>
              <c:strCache>
                <c:ptCount val="1"/>
                <c:pt idx="0">
                  <c:v>VTE</c:v>
                </c:pt>
              </c:strCache>
            </c:strRef>
          </c:tx>
          <c:invertIfNegative val="0"/>
          <c:cat>
            <c:strRef>
              <c:f>'14.14'!$K$30:$M$30</c:f>
              <c:strCache>
                <c:ptCount val="3"/>
                <c:pt idx="0">
                  <c:v>Leden</c:v>
                </c:pt>
                <c:pt idx="1">
                  <c:v>Únor</c:v>
                </c:pt>
                <c:pt idx="2">
                  <c:v>Březen</c:v>
                </c:pt>
              </c:strCache>
            </c:strRef>
          </c:cat>
          <c:val>
            <c:numRef>
              <c:f>'14.14'!$K$37:$M$37</c:f>
              <c:numCache>
                <c:formatCode>#,##0.0</c:formatCode>
                <c:ptCount val="3"/>
                <c:pt idx="0">
                  <c:v>13.468999999999999</c:v>
                </c:pt>
                <c:pt idx="1">
                  <c:v>3.8370000000000002</c:v>
                </c:pt>
                <c:pt idx="2">
                  <c:v>13.234</c:v>
                </c:pt>
              </c:numCache>
            </c:numRef>
          </c:val>
        </c:ser>
        <c:ser>
          <c:idx val="7"/>
          <c:order val="7"/>
          <c:tx>
            <c:strRef>
              <c:f>'14.14'!$J$38</c:f>
              <c:strCache>
                <c:ptCount val="1"/>
                <c:pt idx="0">
                  <c:v>FVE</c:v>
                </c:pt>
              </c:strCache>
            </c:strRef>
          </c:tx>
          <c:spPr>
            <a:solidFill>
              <a:srgbClr val="FFC000"/>
            </a:solidFill>
          </c:spPr>
          <c:invertIfNegative val="0"/>
          <c:cat>
            <c:strRef>
              <c:f>'14.14'!$K$30:$M$30</c:f>
              <c:strCache>
                <c:ptCount val="3"/>
                <c:pt idx="0">
                  <c:v>Leden</c:v>
                </c:pt>
                <c:pt idx="1">
                  <c:v>Únor</c:v>
                </c:pt>
                <c:pt idx="2">
                  <c:v>Březen</c:v>
                </c:pt>
              </c:strCache>
            </c:strRef>
          </c:cat>
          <c:val>
            <c:numRef>
              <c:f>'14.14'!$K$38:$M$38</c:f>
              <c:numCache>
                <c:formatCode>#,##0.0</c:formatCode>
                <c:ptCount val="3"/>
                <c:pt idx="0">
                  <c:v>3709.2909999999924</c:v>
                </c:pt>
                <c:pt idx="1">
                  <c:v>7804.510999999985</c:v>
                </c:pt>
                <c:pt idx="2">
                  <c:v>13010.899999999969</c:v>
                </c:pt>
              </c:numCache>
            </c:numRef>
          </c:val>
        </c:ser>
        <c:dLbls>
          <c:showLegendKey val="0"/>
          <c:showVal val="0"/>
          <c:showCatName val="0"/>
          <c:showSerName val="0"/>
          <c:showPercent val="0"/>
          <c:showBubbleSize val="0"/>
        </c:dLbls>
        <c:gapWidth val="150"/>
        <c:overlap val="100"/>
        <c:axId val="99868032"/>
        <c:axId val="99869824"/>
      </c:barChart>
      <c:catAx>
        <c:axId val="99868032"/>
        <c:scaling>
          <c:orientation val="minMax"/>
        </c:scaling>
        <c:delete val="0"/>
        <c:axPos val="b"/>
        <c:majorTickMark val="none"/>
        <c:minorTickMark val="none"/>
        <c:tickLblPos val="nextTo"/>
        <c:txPr>
          <a:bodyPr/>
          <a:lstStyle/>
          <a:p>
            <a:pPr>
              <a:defRPr sz="900"/>
            </a:pPr>
            <a:endParaRPr lang="cs-CZ"/>
          </a:p>
        </c:txPr>
        <c:crossAx val="99869824"/>
        <c:crosses val="autoZero"/>
        <c:auto val="1"/>
        <c:lblAlgn val="ctr"/>
        <c:lblOffset val="100"/>
        <c:noMultiLvlLbl val="0"/>
      </c:catAx>
      <c:valAx>
        <c:axId val="99869824"/>
        <c:scaling>
          <c:orientation val="minMax"/>
          <c:max val="8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986803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'14.14'!$L$19:$L$26</c:f>
              <c:strCache>
                <c:ptCount val="8"/>
                <c:pt idx="0">
                  <c:v>JE</c:v>
                </c:pt>
                <c:pt idx="1">
                  <c:v>PE</c:v>
                </c:pt>
                <c:pt idx="2">
                  <c:v>PPE</c:v>
                </c:pt>
                <c:pt idx="3">
                  <c:v>PSE</c:v>
                </c:pt>
                <c:pt idx="4">
                  <c:v>VE</c:v>
                </c:pt>
                <c:pt idx="5">
                  <c:v>PVE</c:v>
                </c:pt>
                <c:pt idx="6">
                  <c:v>VTE</c:v>
                </c:pt>
                <c:pt idx="7">
                  <c:v>FVE</c:v>
                </c:pt>
              </c:strCache>
            </c:strRef>
          </c:cat>
          <c:val>
            <c:numRef>
              <c:f>'14.14'!$M$19:$M$26</c:f>
              <c:numCache>
                <c:formatCode>0.0%</c:formatCode>
                <c:ptCount val="8"/>
                <c:pt idx="0">
                  <c:v>0</c:v>
                </c:pt>
                <c:pt idx="1">
                  <c:v>1.0514481756754424E-2</c:v>
                </c:pt>
                <c:pt idx="2">
                  <c:v>0</c:v>
                </c:pt>
                <c:pt idx="3">
                  <c:v>3.4906022164570963E-2</c:v>
                </c:pt>
                <c:pt idx="4">
                  <c:v>1.5677654007295965E-2</c:v>
                </c:pt>
                <c:pt idx="5">
                  <c:v>0</c:v>
                </c:pt>
                <c:pt idx="6">
                  <c:v>1.7983918207962259E-4</c:v>
                </c:pt>
                <c:pt idx="7">
                  <c:v>7.6940453501860809E-2</c:v>
                </c:pt>
              </c:numCache>
            </c:numRef>
          </c:val>
        </c:ser>
        <c:dLbls>
          <c:showLegendKey val="0"/>
          <c:showVal val="0"/>
          <c:showCatName val="0"/>
          <c:showSerName val="0"/>
          <c:showPercent val="0"/>
          <c:showBubbleSize val="0"/>
        </c:dLbls>
        <c:gapWidth val="150"/>
        <c:axId val="99984512"/>
        <c:axId val="99986048"/>
      </c:barChart>
      <c:catAx>
        <c:axId val="99984512"/>
        <c:scaling>
          <c:orientation val="minMax"/>
        </c:scaling>
        <c:delete val="0"/>
        <c:axPos val="l"/>
        <c:majorTickMark val="none"/>
        <c:minorTickMark val="none"/>
        <c:tickLblPos val="nextTo"/>
        <c:txPr>
          <a:bodyPr/>
          <a:lstStyle/>
          <a:p>
            <a:pPr>
              <a:defRPr sz="900"/>
            </a:pPr>
            <a:endParaRPr lang="cs-CZ"/>
          </a:p>
        </c:txPr>
        <c:crossAx val="99986048"/>
        <c:crosses val="autoZero"/>
        <c:auto val="1"/>
        <c:lblAlgn val="ctr"/>
        <c:lblOffset val="100"/>
        <c:noMultiLvlLbl val="0"/>
      </c:catAx>
      <c:valAx>
        <c:axId val="999860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99845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100028416"/>
        <c:axId val="100029952"/>
      </c:barChart>
      <c:catAx>
        <c:axId val="100028416"/>
        <c:scaling>
          <c:orientation val="minMax"/>
        </c:scaling>
        <c:delete val="1"/>
        <c:axPos val="b"/>
        <c:numFmt formatCode="General" sourceLinked="1"/>
        <c:majorTickMark val="out"/>
        <c:minorTickMark val="none"/>
        <c:tickLblPos val="nextTo"/>
        <c:crossAx val="100029952"/>
        <c:crosses val="autoZero"/>
        <c:auto val="1"/>
        <c:lblAlgn val="ctr"/>
        <c:lblOffset val="100"/>
        <c:noMultiLvlLbl val="0"/>
      </c:catAx>
      <c:valAx>
        <c:axId val="100029952"/>
        <c:scaling>
          <c:orientation val="minMax"/>
        </c:scaling>
        <c:delete val="1"/>
        <c:axPos val="l"/>
        <c:numFmt formatCode="General" sourceLinked="1"/>
        <c:majorTickMark val="out"/>
        <c:minorTickMark val="none"/>
        <c:tickLblPos val="nextTo"/>
        <c:crossAx val="1000284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netto v</a:t>
            </a:r>
            <a:r>
              <a:rPr lang="cs-CZ" sz="1000" baseline="0"/>
              <a:t> soustavách RDS </a:t>
            </a:r>
            <a:r>
              <a:rPr lang="cs-CZ" sz="1000"/>
              <a:t>celkem (TWh)</a:t>
            </a:r>
          </a:p>
        </c:rich>
      </c:tx>
      <c:layout>
        <c:manualLayout>
          <c:xMode val="edge"/>
          <c:yMode val="edge"/>
          <c:x val="0.20560975609756096"/>
          <c:y val="1.4869888475836431E-2"/>
        </c:manualLayout>
      </c:layout>
      <c:overlay val="0"/>
    </c:title>
    <c:autoTitleDeleted val="0"/>
    <c:plotArea>
      <c:layout>
        <c:manualLayout>
          <c:layoutTarget val="inner"/>
          <c:xMode val="edge"/>
          <c:yMode val="edge"/>
          <c:x val="5.224612167381517E-2"/>
          <c:y val="0.13412147844125716"/>
          <c:w val="0.9247798903185882"/>
          <c:h val="0.65042582141821503"/>
        </c:manualLayout>
      </c:layout>
      <c:barChart>
        <c:barDir val="col"/>
        <c:grouping val="stacked"/>
        <c:varyColors val="0"/>
        <c:ser>
          <c:idx val="0"/>
          <c:order val="0"/>
          <c:tx>
            <c:strRef>
              <c:f>'15'!$A$11</c:f>
              <c:strCache>
                <c:ptCount val="1"/>
                <c:pt idx="0">
                  <c:v>ČEZ Distribuce, a.s.</c:v>
                </c:pt>
              </c:strCache>
            </c:strRef>
          </c:tx>
          <c:invertIfNegative val="0"/>
          <c:val>
            <c:numRef>
              <c:f>'15'!$B$11:$M$11</c:f>
              <c:numCache>
                <c:formatCode>#,##0.0</c:formatCode>
                <c:ptCount val="12"/>
                <c:pt idx="0">
                  <c:v>3370711.017</c:v>
                </c:pt>
                <c:pt idx="1">
                  <c:v>3228724.2479999997</c:v>
                </c:pt>
                <c:pt idx="2">
                  <c:v>3467401.4350000005</c:v>
                </c:pt>
                <c:pt idx="3">
                  <c:v>0</c:v>
                </c:pt>
                <c:pt idx="4">
                  <c:v>0</c:v>
                </c:pt>
                <c:pt idx="5">
                  <c:v>0</c:v>
                </c:pt>
                <c:pt idx="6">
                  <c:v>0</c:v>
                </c:pt>
                <c:pt idx="7">
                  <c:v>0</c:v>
                </c:pt>
                <c:pt idx="8">
                  <c:v>0</c:v>
                </c:pt>
                <c:pt idx="9">
                  <c:v>0</c:v>
                </c:pt>
                <c:pt idx="10">
                  <c:v>0</c:v>
                </c:pt>
                <c:pt idx="11">
                  <c:v>0</c:v>
                </c:pt>
              </c:numCache>
            </c:numRef>
          </c:val>
        </c:ser>
        <c:ser>
          <c:idx val="1"/>
          <c:order val="1"/>
          <c:tx>
            <c:strRef>
              <c:f>'15'!$A$16</c:f>
              <c:strCache>
                <c:ptCount val="1"/>
                <c:pt idx="0">
                  <c:v>E.ON Distribuce, a.s.</c:v>
                </c:pt>
              </c:strCache>
            </c:strRef>
          </c:tx>
          <c:invertIfNegative val="0"/>
          <c:val>
            <c:numRef>
              <c:f>'15'!$B$16:$M$16</c:f>
              <c:numCache>
                <c:formatCode>#,##0.0</c:formatCode>
                <c:ptCount val="12"/>
                <c:pt idx="0">
                  <c:v>1280541.6609999998</c:v>
                </c:pt>
                <c:pt idx="1">
                  <c:v>1227700.872</c:v>
                </c:pt>
                <c:pt idx="2">
                  <c:v>1302910.729000001</c:v>
                </c:pt>
                <c:pt idx="3">
                  <c:v>0</c:v>
                </c:pt>
                <c:pt idx="4">
                  <c:v>0</c:v>
                </c:pt>
                <c:pt idx="5">
                  <c:v>0</c:v>
                </c:pt>
                <c:pt idx="6">
                  <c:v>0</c:v>
                </c:pt>
                <c:pt idx="7">
                  <c:v>0</c:v>
                </c:pt>
                <c:pt idx="8">
                  <c:v>0</c:v>
                </c:pt>
                <c:pt idx="9">
                  <c:v>0</c:v>
                </c:pt>
                <c:pt idx="10">
                  <c:v>0</c:v>
                </c:pt>
                <c:pt idx="11">
                  <c:v>0</c:v>
                </c:pt>
              </c:numCache>
            </c:numRef>
          </c:val>
        </c:ser>
        <c:ser>
          <c:idx val="2"/>
          <c:order val="2"/>
          <c:tx>
            <c:strRef>
              <c:f>'15'!$A$21</c:f>
              <c:strCache>
                <c:ptCount val="1"/>
                <c:pt idx="0">
                  <c:v>PREdistribuce, a.s.</c:v>
                </c:pt>
              </c:strCache>
            </c:strRef>
          </c:tx>
          <c:invertIfNegative val="0"/>
          <c:val>
            <c:numRef>
              <c:f>'15'!$B$21:$M$21</c:f>
              <c:numCache>
                <c:formatCode>#,##0.0</c:formatCode>
                <c:ptCount val="12"/>
                <c:pt idx="0">
                  <c:v>559211.21799999999</c:v>
                </c:pt>
                <c:pt idx="1">
                  <c:v>533872.21200000006</c:v>
                </c:pt>
                <c:pt idx="2">
                  <c:v>574207.21200000006</c:v>
                </c:pt>
                <c:pt idx="3">
                  <c:v>0</c:v>
                </c:pt>
                <c:pt idx="4">
                  <c:v>0</c:v>
                </c:pt>
                <c:pt idx="5">
                  <c:v>0</c:v>
                </c:pt>
                <c:pt idx="6">
                  <c:v>0</c:v>
                </c:pt>
                <c:pt idx="7">
                  <c:v>0</c:v>
                </c:pt>
                <c:pt idx="8">
                  <c:v>0</c:v>
                </c:pt>
                <c:pt idx="9">
                  <c:v>0</c:v>
                </c:pt>
                <c:pt idx="10">
                  <c:v>0</c:v>
                </c:pt>
                <c:pt idx="11">
                  <c:v>0</c:v>
                </c:pt>
              </c:numCache>
            </c:numRef>
          </c:val>
        </c:ser>
        <c:ser>
          <c:idx val="3"/>
          <c:order val="3"/>
          <c:tx>
            <c:strRef>
              <c:f>'15'!$A$26</c:f>
              <c:strCache>
                <c:ptCount val="1"/>
                <c:pt idx="0">
                  <c:v>LDS Sever, spol. s r.o.</c:v>
                </c:pt>
              </c:strCache>
            </c:strRef>
          </c:tx>
          <c:invertIfNegative val="0"/>
          <c:val>
            <c:numRef>
              <c:f>'15'!$B$26:$M$26</c:f>
              <c:numCache>
                <c:formatCode>#,##0.0</c:formatCode>
                <c:ptCount val="12"/>
                <c:pt idx="0">
                  <c:v>6037.0310000000009</c:v>
                </c:pt>
                <c:pt idx="1">
                  <c:v>5503.1460000000006</c:v>
                </c:pt>
                <c:pt idx="2">
                  <c:v>5073.49</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100230656"/>
        <c:axId val="100232192"/>
      </c:barChart>
      <c:catAx>
        <c:axId val="100230656"/>
        <c:scaling>
          <c:orientation val="minMax"/>
        </c:scaling>
        <c:delete val="0"/>
        <c:axPos val="b"/>
        <c:majorTickMark val="none"/>
        <c:minorTickMark val="none"/>
        <c:tickLblPos val="nextTo"/>
        <c:txPr>
          <a:bodyPr/>
          <a:lstStyle/>
          <a:p>
            <a:pPr>
              <a:defRPr sz="900"/>
            </a:pPr>
            <a:endParaRPr lang="cs-CZ"/>
          </a:p>
        </c:txPr>
        <c:crossAx val="100232192"/>
        <c:crosses val="autoZero"/>
        <c:auto val="1"/>
        <c:lblAlgn val="ctr"/>
        <c:lblOffset val="100"/>
        <c:noMultiLvlLbl val="0"/>
      </c:catAx>
      <c:valAx>
        <c:axId val="1002321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0230656"/>
        <c:crosses val="autoZero"/>
        <c:crossBetween val="between"/>
        <c:majorUnit val="1000000"/>
        <c:dispUnits>
          <c:builtInUnit val="millions"/>
        </c:dispUnits>
      </c:valAx>
    </c:plotArea>
    <c:legend>
      <c:legendPos val="b"/>
      <c:layout>
        <c:manualLayout>
          <c:xMode val="edge"/>
          <c:yMode val="edge"/>
          <c:x val="0"/>
          <c:y val="0.8942264213082316"/>
          <c:w val="0.99214092140921406"/>
          <c:h val="0.1057735786917682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ČEZ</a:t>
            </a:r>
            <a:r>
              <a:rPr lang="cs-CZ" sz="1000"/>
              <a:t> </a:t>
            </a:r>
            <a:r>
              <a:rPr lang="en-US" sz="1000"/>
              <a:t>Distribuce, a.s.</a:t>
            </a:r>
          </a:p>
        </c:rich>
      </c:tx>
      <c:layout>
        <c:manualLayout>
          <c:xMode val="edge"/>
          <c:yMode val="edge"/>
          <c:x val="0.25457509568841513"/>
          <c:y val="0"/>
        </c:manualLayout>
      </c:layout>
      <c:overlay val="0"/>
      <c:spPr>
        <a:noFill/>
      </c:spPr>
    </c:title>
    <c:autoTitleDeleted val="0"/>
    <c:plotArea>
      <c:layout>
        <c:manualLayout>
          <c:layoutTarget val="inner"/>
          <c:xMode val="edge"/>
          <c:yMode val="edge"/>
          <c:x val="0.3179097847319744"/>
          <c:y val="0.33118312757201646"/>
          <c:w val="0.31486724904411806"/>
          <c:h val="0.63803461460246302"/>
        </c:manualLayout>
      </c:layout>
      <c:doughnutChart>
        <c:varyColors val="1"/>
        <c:ser>
          <c:idx val="0"/>
          <c:order val="0"/>
          <c:cat>
            <c:strRef>
              <c:f>'15'!$A$12:$A$15</c:f>
              <c:strCache>
                <c:ptCount val="4"/>
                <c:pt idx="0">
                  <c:v>VO z vvn</c:v>
                </c:pt>
                <c:pt idx="1">
                  <c:v>VO z vn</c:v>
                </c:pt>
                <c:pt idx="2">
                  <c:v>MOP</c:v>
                </c:pt>
                <c:pt idx="3">
                  <c:v>MOO</c:v>
                </c:pt>
              </c:strCache>
            </c:strRef>
          </c:cat>
          <c:val>
            <c:numRef>
              <c:f>'15'!$N$12:$N$15</c:f>
              <c:numCache>
                <c:formatCode>#,##0.0</c:formatCode>
                <c:ptCount val="4"/>
                <c:pt idx="0">
                  <c:v>1567275.6</c:v>
                </c:pt>
                <c:pt idx="1">
                  <c:v>3907845.3539999998</c:v>
                </c:pt>
                <c:pt idx="2">
                  <c:v>1452854.858</c:v>
                </c:pt>
                <c:pt idx="3">
                  <c:v>3138860.8880000003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PREd</a:t>
            </a:r>
            <a:r>
              <a:rPr lang="en-US" sz="1000"/>
              <a:t>istribuce, a.s.</a:t>
            </a:r>
          </a:p>
        </c:rich>
      </c:tx>
      <c:layout>
        <c:manualLayout>
          <c:xMode val="edge"/>
          <c:yMode val="edge"/>
          <c:x val="0.27798051910177896"/>
          <c:y val="0"/>
        </c:manualLayout>
      </c:layout>
      <c:overlay val="0"/>
      <c:spPr>
        <a:noFill/>
      </c:spPr>
    </c:title>
    <c:autoTitleDeleted val="0"/>
    <c:plotArea>
      <c:layout>
        <c:manualLayout>
          <c:layoutTarget val="inner"/>
          <c:xMode val="edge"/>
          <c:yMode val="edge"/>
          <c:x val="0.36173805838430068"/>
          <c:y val="0.3225925925925926"/>
          <c:w val="0.29422059172506049"/>
          <c:h val="0.64670987654320988"/>
        </c:manualLayout>
      </c:layout>
      <c:doughnutChart>
        <c:varyColors val="1"/>
        <c:ser>
          <c:idx val="0"/>
          <c:order val="0"/>
          <c:cat>
            <c:strRef>
              <c:f>'15'!$A$22:$A$25</c:f>
              <c:strCache>
                <c:ptCount val="4"/>
                <c:pt idx="0">
                  <c:v>VO z vvn</c:v>
                </c:pt>
                <c:pt idx="1">
                  <c:v>VO z vn</c:v>
                </c:pt>
                <c:pt idx="2">
                  <c:v>MOP</c:v>
                </c:pt>
                <c:pt idx="3">
                  <c:v>MOO</c:v>
                </c:pt>
              </c:strCache>
            </c:strRef>
          </c:cat>
          <c:val>
            <c:numRef>
              <c:f>'15'!$N$22:$N$25</c:f>
              <c:numCache>
                <c:formatCode>#,##0.0</c:formatCode>
                <c:ptCount val="4"/>
                <c:pt idx="0">
                  <c:v>21673.671000000002</c:v>
                </c:pt>
                <c:pt idx="1">
                  <c:v>843799.39300000004</c:v>
                </c:pt>
                <c:pt idx="2">
                  <c:v>353000</c:v>
                </c:pt>
                <c:pt idx="3">
                  <c:v>448817.57800000004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 </a:t>
            </a:r>
            <a:r>
              <a:rPr lang="cs-CZ" sz="1000"/>
              <a:t>E.ON </a:t>
            </a:r>
            <a:r>
              <a:rPr lang="en-US" sz="1000"/>
              <a:t>Distribuce, a.s.</a:t>
            </a:r>
          </a:p>
        </c:rich>
      </c:tx>
      <c:layout>
        <c:manualLayout>
          <c:xMode val="edge"/>
          <c:yMode val="edge"/>
          <c:x val="0.30761014873140857"/>
          <c:y val="0"/>
        </c:manualLayout>
      </c:layout>
      <c:overlay val="0"/>
      <c:spPr>
        <a:noFill/>
      </c:spPr>
    </c:title>
    <c:autoTitleDeleted val="0"/>
    <c:plotArea>
      <c:layout>
        <c:manualLayout>
          <c:layoutTarget val="inner"/>
          <c:xMode val="edge"/>
          <c:yMode val="edge"/>
          <c:x val="0.4199637444601797"/>
          <c:y val="0.33929526748971195"/>
          <c:w val="0.2835784666787643"/>
          <c:h val="0.62380144032921814"/>
        </c:manualLayout>
      </c:layout>
      <c:doughnutChart>
        <c:varyColors val="1"/>
        <c:ser>
          <c:idx val="0"/>
          <c:order val="0"/>
          <c:cat>
            <c:strRef>
              <c:f>'15'!$A$17:$A$20</c:f>
              <c:strCache>
                <c:ptCount val="4"/>
                <c:pt idx="0">
                  <c:v>VO z vvn</c:v>
                </c:pt>
                <c:pt idx="1">
                  <c:v>VO z vn</c:v>
                </c:pt>
                <c:pt idx="2">
                  <c:v>MOP</c:v>
                </c:pt>
                <c:pt idx="3">
                  <c:v>MOO</c:v>
                </c:pt>
              </c:strCache>
            </c:strRef>
          </c:cat>
          <c:val>
            <c:numRef>
              <c:f>'15'!$N$17:$N$20</c:f>
              <c:numCache>
                <c:formatCode>#,##0.0</c:formatCode>
                <c:ptCount val="4"/>
                <c:pt idx="0">
                  <c:v>255718.30700000003</c:v>
                </c:pt>
                <c:pt idx="1">
                  <c:v>1628126.5820000002</c:v>
                </c:pt>
                <c:pt idx="2">
                  <c:v>637380.69081712398</c:v>
                </c:pt>
                <c:pt idx="3">
                  <c:v>1289927.6821828771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spotřeby</a:t>
            </a:r>
            <a:r>
              <a:rPr lang="cs-CZ" sz="1000"/>
              <a:t/>
            </a:r>
            <a:br>
              <a:rPr lang="cs-CZ" sz="1000"/>
            </a:br>
            <a:r>
              <a:rPr lang="cs-CZ" sz="1000"/>
              <a:t>LDS </a:t>
            </a:r>
            <a:r>
              <a:rPr lang="cs-CZ" sz="1000" baseline="0"/>
              <a:t>Sever, spol. s r.o.</a:t>
            </a:r>
            <a:endParaRPr lang="en-US" sz="1000"/>
          </a:p>
        </c:rich>
      </c:tx>
      <c:layout>
        <c:manualLayout>
          <c:xMode val="edge"/>
          <c:yMode val="edge"/>
          <c:x val="0.3313138524351123"/>
          <c:y val="0"/>
        </c:manualLayout>
      </c:layout>
      <c:overlay val="0"/>
      <c:spPr>
        <a:noFill/>
      </c:spPr>
    </c:title>
    <c:autoTitleDeleted val="0"/>
    <c:plotArea>
      <c:layout>
        <c:manualLayout>
          <c:layoutTarget val="inner"/>
          <c:xMode val="edge"/>
          <c:yMode val="edge"/>
          <c:x val="0.44962107535652224"/>
          <c:y val="0.35158744855967078"/>
          <c:w val="0.28202666222670375"/>
          <c:h val="0.62038786008230451"/>
        </c:manualLayout>
      </c:layout>
      <c:doughnutChart>
        <c:varyColors val="1"/>
        <c:ser>
          <c:idx val="0"/>
          <c:order val="0"/>
          <c:cat>
            <c:strRef>
              <c:f>'15'!$A$27:$A$30</c:f>
              <c:strCache>
                <c:ptCount val="4"/>
                <c:pt idx="0">
                  <c:v>VO z vvn</c:v>
                </c:pt>
                <c:pt idx="1">
                  <c:v>VO z vn</c:v>
                </c:pt>
                <c:pt idx="2">
                  <c:v>MOP</c:v>
                </c:pt>
                <c:pt idx="3">
                  <c:v>MOO</c:v>
                </c:pt>
              </c:strCache>
            </c:strRef>
          </c:cat>
          <c:val>
            <c:numRef>
              <c:f>'15'!$N$27:$N$30</c:f>
              <c:numCache>
                <c:formatCode>#,##0.0</c:formatCode>
                <c:ptCount val="4"/>
                <c:pt idx="0">
                  <c:v>0</c:v>
                </c:pt>
                <c:pt idx="1">
                  <c:v>16339.460999999999</c:v>
                </c:pt>
                <c:pt idx="2">
                  <c:v>274.20600000000002</c:v>
                </c:pt>
                <c:pt idx="3">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dLbls>
          <c:showLegendKey val="0"/>
          <c:showVal val="0"/>
          <c:showCatName val="0"/>
          <c:showSerName val="0"/>
          <c:showPercent val="0"/>
          <c:showBubbleSize val="0"/>
        </c:dLbls>
        <c:gapWidth val="150"/>
        <c:axId val="100366208"/>
        <c:axId val="100367744"/>
      </c:barChart>
      <c:catAx>
        <c:axId val="100366208"/>
        <c:scaling>
          <c:orientation val="minMax"/>
        </c:scaling>
        <c:delete val="1"/>
        <c:axPos val="b"/>
        <c:numFmt formatCode="General" sourceLinked="1"/>
        <c:majorTickMark val="out"/>
        <c:minorTickMark val="none"/>
        <c:tickLblPos val="nextTo"/>
        <c:crossAx val="100367744"/>
        <c:crosses val="autoZero"/>
        <c:auto val="1"/>
        <c:lblAlgn val="ctr"/>
        <c:lblOffset val="100"/>
        <c:noMultiLvlLbl val="0"/>
      </c:catAx>
      <c:valAx>
        <c:axId val="100367744"/>
        <c:scaling>
          <c:orientation val="minMax"/>
        </c:scaling>
        <c:delete val="1"/>
        <c:axPos val="l"/>
        <c:numFmt formatCode="General" sourceLinked="1"/>
        <c:majorTickMark val="out"/>
        <c:minorTickMark val="none"/>
        <c:tickLblPos val="nextTo"/>
        <c:crossAx val="1003662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dLbls>
          <c:showLegendKey val="0"/>
          <c:showVal val="0"/>
          <c:showCatName val="0"/>
          <c:showSerName val="0"/>
          <c:showPercent val="0"/>
          <c:showBubbleSize val="0"/>
        </c:dLbls>
        <c:gapWidth val="150"/>
        <c:axId val="93238784"/>
        <c:axId val="93240320"/>
      </c:barChart>
      <c:catAx>
        <c:axId val="93238784"/>
        <c:scaling>
          <c:orientation val="minMax"/>
        </c:scaling>
        <c:delete val="1"/>
        <c:axPos val="b"/>
        <c:numFmt formatCode="General" sourceLinked="1"/>
        <c:majorTickMark val="out"/>
        <c:minorTickMark val="none"/>
        <c:tickLblPos val="nextTo"/>
        <c:crossAx val="93240320"/>
        <c:crosses val="autoZero"/>
        <c:auto val="1"/>
        <c:lblAlgn val="ctr"/>
        <c:lblOffset val="100"/>
        <c:noMultiLvlLbl val="0"/>
      </c:catAx>
      <c:valAx>
        <c:axId val="93240320"/>
        <c:scaling>
          <c:orientation val="minMax"/>
        </c:scaling>
        <c:delete val="1"/>
        <c:axPos val="l"/>
        <c:numFmt formatCode="General" sourceLinked="1"/>
        <c:majorTickMark val="out"/>
        <c:minorTickMark val="none"/>
        <c:tickLblPos val="nextTo"/>
        <c:crossAx val="932387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dLbls>
          <c:showLegendKey val="0"/>
          <c:showVal val="0"/>
          <c:showCatName val="0"/>
          <c:showSerName val="0"/>
          <c:showPercent val="0"/>
          <c:showBubbleSize val="0"/>
        </c:dLbls>
        <c:gapWidth val="150"/>
        <c:axId val="100398592"/>
        <c:axId val="100400128"/>
      </c:barChart>
      <c:catAx>
        <c:axId val="100398592"/>
        <c:scaling>
          <c:orientation val="minMax"/>
        </c:scaling>
        <c:delete val="1"/>
        <c:axPos val="b"/>
        <c:numFmt formatCode="General" sourceLinked="1"/>
        <c:majorTickMark val="out"/>
        <c:minorTickMark val="none"/>
        <c:tickLblPos val="nextTo"/>
        <c:crossAx val="100400128"/>
        <c:crosses val="autoZero"/>
        <c:auto val="1"/>
        <c:lblAlgn val="ctr"/>
        <c:lblOffset val="100"/>
        <c:noMultiLvlLbl val="0"/>
      </c:catAx>
      <c:valAx>
        <c:axId val="100400128"/>
        <c:scaling>
          <c:orientation val="minMax"/>
        </c:scaling>
        <c:delete val="1"/>
        <c:axPos val="l"/>
        <c:numFmt formatCode="General" sourceLinked="1"/>
        <c:majorTickMark val="out"/>
        <c:minorTickMark val="none"/>
        <c:tickLblPos val="nextTo"/>
        <c:crossAx val="1003985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dLbls>
          <c:showLegendKey val="0"/>
          <c:showVal val="0"/>
          <c:showCatName val="0"/>
          <c:showSerName val="0"/>
          <c:showPercent val="0"/>
          <c:showBubbleSize val="0"/>
        </c:dLbls>
        <c:gapWidth val="150"/>
        <c:axId val="100446592"/>
        <c:axId val="100448128"/>
      </c:barChart>
      <c:catAx>
        <c:axId val="100446592"/>
        <c:scaling>
          <c:orientation val="minMax"/>
        </c:scaling>
        <c:delete val="1"/>
        <c:axPos val="b"/>
        <c:numFmt formatCode="General" sourceLinked="1"/>
        <c:majorTickMark val="out"/>
        <c:minorTickMark val="none"/>
        <c:tickLblPos val="nextTo"/>
        <c:crossAx val="100448128"/>
        <c:crosses val="autoZero"/>
        <c:auto val="1"/>
        <c:lblAlgn val="ctr"/>
        <c:lblOffset val="100"/>
        <c:noMultiLvlLbl val="0"/>
      </c:catAx>
      <c:valAx>
        <c:axId val="100448128"/>
        <c:scaling>
          <c:orientation val="minMax"/>
        </c:scaling>
        <c:delete val="1"/>
        <c:axPos val="l"/>
        <c:numFmt formatCode="General" sourceLinked="1"/>
        <c:majorTickMark val="out"/>
        <c:minorTickMark val="none"/>
        <c:tickLblPos val="nextTo"/>
        <c:crossAx val="10044659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dLbls>
          <c:showLegendKey val="0"/>
          <c:showVal val="0"/>
          <c:showCatName val="0"/>
          <c:showSerName val="0"/>
          <c:showPercent val="0"/>
          <c:showBubbleSize val="0"/>
        </c:dLbls>
        <c:gapWidth val="150"/>
        <c:axId val="100884480"/>
        <c:axId val="100886016"/>
      </c:barChart>
      <c:catAx>
        <c:axId val="100884480"/>
        <c:scaling>
          <c:orientation val="minMax"/>
        </c:scaling>
        <c:delete val="1"/>
        <c:axPos val="b"/>
        <c:numFmt formatCode="General" sourceLinked="1"/>
        <c:majorTickMark val="out"/>
        <c:minorTickMark val="none"/>
        <c:tickLblPos val="nextTo"/>
        <c:crossAx val="100886016"/>
        <c:crosses val="autoZero"/>
        <c:auto val="1"/>
        <c:lblAlgn val="ctr"/>
        <c:lblOffset val="100"/>
        <c:noMultiLvlLbl val="0"/>
      </c:catAx>
      <c:valAx>
        <c:axId val="100886016"/>
        <c:scaling>
          <c:orientation val="minMax"/>
        </c:scaling>
        <c:delete val="1"/>
        <c:axPos val="l"/>
        <c:numFmt formatCode="General" sourceLinked="1"/>
        <c:majorTickMark val="out"/>
        <c:minorTickMark val="none"/>
        <c:tickLblPos val="nextTo"/>
        <c:crossAx val="10088448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Přeshraniční fyzi</a:t>
            </a:r>
            <a:r>
              <a:rPr lang="cs-CZ" sz="1000"/>
              <a:t>cké</a:t>
            </a:r>
            <a:r>
              <a:rPr lang="en-US" sz="1000"/>
              <a:t> toky (GWh)</a:t>
            </a:r>
          </a:p>
        </c:rich>
      </c:tx>
      <c:layout>
        <c:manualLayout>
          <c:xMode val="edge"/>
          <c:yMode val="edge"/>
          <c:x val="0.28978100932131845"/>
          <c:y val="1.4285708929242996E-2"/>
        </c:manualLayout>
      </c:layout>
      <c:overlay val="0"/>
    </c:title>
    <c:autoTitleDeleted val="0"/>
    <c:plotArea>
      <c:layout>
        <c:manualLayout>
          <c:layoutTarget val="inner"/>
          <c:xMode val="edge"/>
          <c:yMode val="edge"/>
          <c:x val="9.1337365941840054E-2"/>
          <c:y val="0.12153538750079208"/>
          <c:w val="0.89900297231058035"/>
          <c:h val="0.67305636555816817"/>
        </c:manualLayout>
      </c:layout>
      <c:barChart>
        <c:barDir val="col"/>
        <c:grouping val="stacked"/>
        <c:varyColors val="0"/>
        <c:ser>
          <c:idx val="0"/>
          <c:order val="0"/>
          <c:tx>
            <c:strRef>
              <c:f>'17'!$A$8</c:f>
              <c:strCache>
                <c:ptCount val="1"/>
                <c:pt idx="0">
                  <c:v>Export na úrovni PS</c:v>
                </c:pt>
              </c:strCache>
            </c:strRef>
          </c:tx>
          <c:invertIfNegative val="0"/>
          <c:val>
            <c:numRef>
              <c:f>'17'!$B$8:$M$8</c:f>
              <c:numCache>
                <c:formatCode>#,##0.0</c:formatCode>
                <c:ptCount val="12"/>
                <c:pt idx="0">
                  <c:v>-1697.739</c:v>
                </c:pt>
                <c:pt idx="1">
                  <c:v>-1515.059</c:v>
                </c:pt>
                <c:pt idx="2">
                  <c:v>-2141.0680000000002</c:v>
                </c:pt>
                <c:pt idx="3">
                  <c:v>0</c:v>
                </c:pt>
                <c:pt idx="4">
                  <c:v>0</c:v>
                </c:pt>
                <c:pt idx="5">
                  <c:v>0</c:v>
                </c:pt>
                <c:pt idx="6">
                  <c:v>0</c:v>
                </c:pt>
                <c:pt idx="7">
                  <c:v>0</c:v>
                </c:pt>
                <c:pt idx="8">
                  <c:v>0</c:v>
                </c:pt>
                <c:pt idx="9">
                  <c:v>0</c:v>
                </c:pt>
                <c:pt idx="10">
                  <c:v>0</c:v>
                </c:pt>
                <c:pt idx="11">
                  <c:v>0</c:v>
                </c:pt>
              </c:numCache>
            </c:numRef>
          </c:val>
        </c:ser>
        <c:ser>
          <c:idx val="1"/>
          <c:order val="1"/>
          <c:tx>
            <c:strRef>
              <c:f>'17'!$A$13</c:f>
              <c:strCache>
                <c:ptCount val="1"/>
                <c:pt idx="0">
                  <c:v>Export na úrovni DS</c:v>
                </c:pt>
              </c:strCache>
            </c:strRef>
          </c:tx>
          <c:invertIfNegative val="0"/>
          <c:val>
            <c:numRef>
              <c:f>'17'!$B$13:$M$13</c:f>
              <c:numCache>
                <c:formatCode>#,##0.0</c:formatCode>
                <c:ptCount val="12"/>
                <c:pt idx="0">
                  <c:v>-9.9059840000000001</c:v>
                </c:pt>
                <c:pt idx="1">
                  <c:v>-22.569089000000002</c:v>
                </c:pt>
                <c:pt idx="2">
                  <c:v>-31.036696000000003</c:v>
                </c:pt>
                <c:pt idx="3">
                  <c:v>0</c:v>
                </c:pt>
                <c:pt idx="4">
                  <c:v>0</c:v>
                </c:pt>
                <c:pt idx="5">
                  <c:v>0</c:v>
                </c:pt>
                <c:pt idx="6">
                  <c:v>0</c:v>
                </c:pt>
                <c:pt idx="7">
                  <c:v>0</c:v>
                </c:pt>
                <c:pt idx="8">
                  <c:v>0</c:v>
                </c:pt>
                <c:pt idx="9">
                  <c:v>0</c:v>
                </c:pt>
                <c:pt idx="10">
                  <c:v>0</c:v>
                </c:pt>
                <c:pt idx="11">
                  <c:v>0</c:v>
                </c:pt>
              </c:numCache>
            </c:numRef>
          </c:val>
        </c:ser>
        <c:ser>
          <c:idx val="2"/>
          <c:order val="2"/>
          <c:tx>
            <c:strRef>
              <c:f>'17'!$A$19</c:f>
              <c:strCache>
                <c:ptCount val="1"/>
                <c:pt idx="0">
                  <c:v>Import na úrovni PS</c:v>
                </c:pt>
              </c:strCache>
            </c:strRef>
          </c:tx>
          <c:invertIfNegative val="0"/>
          <c:val>
            <c:numRef>
              <c:f>'17'!$B$19:$M$19</c:f>
              <c:numCache>
                <c:formatCode>#,##0.0</c:formatCode>
                <c:ptCount val="12"/>
                <c:pt idx="0">
                  <c:v>1206.1569999999999</c:v>
                </c:pt>
                <c:pt idx="1">
                  <c:v>1040.8100000000002</c:v>
                </c:pt>
                <c:pt idx="2">
                  <c:v>846.41700000000003</c:v>
                </c:pt>
                <c:pt idx="3">
                  <c:v>0</c:v>
                </c:pt>
                <c:pt idx="4">
                  <c:v>0</c:v>
                </c:pt>
                <c:pt idx="5">
                  <c:v>0</c:v>
                </c:pt>
                <c:pt idx="6">
                  <c:v>0</c:v>
                </c:pt>
                <c:pt idx="7">
                  <c:v>0</c:v>
                </c:pt>
                <c:pt idx="8">
                  <c:v>0</c:v>
                </c:pt>
                <c:pt idx="9">
                  <c:v>0</c:v>
                </c:pt>
                <c:pt idx="10">
                  <c:v>0</c:v>
                </c:pt>
                <c:pt idx="11">
                  <c:v>0</c:v>
                </c:pt>
              </c:numCache>
            </c:numRef>
          </c:val>
        </c:ser>
        <c:ser>
          <c:idx val="3"/>
          <c:order val="3"/>
          <c:tx>
            <c:strRef>
              <c:f>'17'!$A$24</c:f>
              <c:strCache>
                <c:ptCount val="1"/>
                <c:pt idx="0">
                  <c:v>Import na úrovni DS</c:v>
                </c:pt>
              </c:strCache>
            </c:strRef>
          </c:tx>
          <c:invertIfNegative val="0"/>
          <c:val>
            <c:numRef>
              <c:f>'17'!$B$24:$M$24</c:f>
              <c:numCache>
                <c:formatCode>#,##0.0</c:formatCode>
                <c:ptCount val="12"/>
                <c:pt idx="0">
                  <c:v>19.38109</c:v>
                </c:pt>
                <c:pt idx="1">
                  <c:v>28.104727999999998</c:v>
                </c:pt>
                <c:pt idx="2">
                  <c:v>20.499704000000001</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0"/>
        <c:overlap val="100"/>
        <c:axId val="100981376"/>
        <c:axId val="100987264"/>
      </c:barChart>
      <c:lineChart>
        <c:grouping val="stacked"/>
        <c:varyColors val="0"/>
        <c:ser>
          <c:idx val="4"/>
          <c:order val="4"/>
          <c:tx>
            <c:strRef>
              <c:f>'17'!$A$5</c:f>
              <c:strCache>
                <c:ptCount val="1"/>
                <c:pt idx="0">
                  <c:v>Saldo</c:v>
                </c:pt>
              </c:strCache>
            </c:strRef>
          </c:tx>
          <c:spPr>
            <a:ln>
              <a:solidFill>
                <a:schemeClr val="tx1"/>
              </a:solidFill>
            </a:ln>
          </c:spPr>
          <c:marker>
            <c:symbol val="none"/>
          </c:marker>
          <c:val>
            <c:numRef>
              <c:f>'17'!$B$6:$D$6</c:f>
              <c:numCache>
                <c:formatCode>#,##0.0</c:formatCode>
                <c:ptCount val="3"/>
                <c:pt idx="0">
                  <c:v>-482.10689400000001</c:v>
                </c:pt>
                <c:pt idx="1">
                  <c:v>-468.71336099999985</c:v>
                </c:pt>
                <c:pt idx="2">
                  <c:v>-1305.1879920000003</c:v>
                </c:pt>
              </c:numCache>
            </c:numRef>
          </c:val>
          <c:smooth val="0"/>
        </c:ser>
        <c:dLbls>
          <c:showLegendKey val="0"/>
          <c:showVal val="0"/>
          <c:showCatName val="0"/>
          <c:showSerName val="0"/>
          <c:showPercent val="0"/>
          <c:showBubbleSize val="0"/>
        </c:dLbls>
        <c:marker val="1"/>
        <c:smooth val="0"/>
        <c:axId val="100990336"/>
        <c:axId val="100988800"/>
      </c:lineChart>
      <c:catAx>
        <c:axId val="100981376"/>
        <c:scaling>
          <c:orientation val="minMax"/>
        </c:scaling>
        <c:delete val="0"/>
        <c:axPos val="b"/>
        <c:majorTickMark val="none"/>
        <c:minorTickMark val="none"/>
        <c:tickLblPos val="low"/>
        <c:txPr>
          <a:bodyPr/>
          <a:lstStyle/>
          <a:p>
            <a:pPr>
              <a:defRPr sz="900"/>
            </a:pPr>
            <a:endParaRPr lang="cs-CZ"/>
          </a:p>
        </c:txPr>
        <c:crossAx val="100987264"/>
        <c:crosses val="autoZero"/>
        <c:auto val="1"/>
        <c:lblAlgn val="ctr"/>
        <c:lblOffset val="100"/>
        <c:noMultiLvlLbl val="0"/>
      </c:catAx>
      <c:valAx>
        <c:axId val="100987264"/>
        <c:scaling>
          <c:orientation val="minMax"/>
          <c:max val="1500"/>
          <c:min val="-2500"/>
        </c:scaling>
        <c:delete val="0"/>
        <c:axPos val="l"/>
        <c:majorGridlines/>
        <c:numFmt formatCode="#,##0" sourceLinked="0"/>
        <c:majorTickMark val="out"/>
        <c:minorTickMark val="none"/>
        <c:tickLblPos val="nextTo"/>
        <c:spPr>
          <a:ln>
            <a:noFill/>
          </a:ln>
        </c:spPr>
        <c:txPr>
          <a:bodyPr/>
          <a:lstStyle/>
          <a:p>
            <a:pPr>
              <a:defRPr sz="900"/>
            </a:pPr>
            <a:endParaRPr lang="cs-CZ"/>
          </a:p>
        </c:txPr>
        <c:crossAx val="100981376"/>
        <c:crosses val="autoZero"/>
        <c:crossBetween val="between"/>
        <c:majorUnit val="500"/>
        <c:minorUnit val="500"/>
      </c:valAx>
      <c:valAx>
        <c:axId val="100988800"/>
        <c:scaling>
          <c:orientation val="minMax"/>
          <c:max val="2000"/>
          <c:min val="-3000"/>
        </c:scaling>
        <c:delete val="1"/>
        <c:axPos val="r"/>
        <c:numFmt formatCode="#,##0.0" sourceLinked="1"/>
        <c:majorTickMark val="out"/>
        <c:minorTickMark val="none"/>
        <c:tickLblPos val="nextTo"/>
        <c:crossAx val="100990336"/>
        <c:crosses val="max"/>
        <c:crossBetween val="between"/>
        <c:majorUnit val="500"/>
        <c:minorUnit val="500"/>
      </c:valAx>
      <c:catAx>
        <c:axId val="100990336"/>
        <c:scaling>
          <c:orientation val="minMax"/>
        </c:scaling>
        <c:delete val="1"/>
        <c:axPos val="b"/>
        <c:numFmt formatCode="#,##0.0" sourceLinked="1"/>
        <c:majorTickMark val="out"/>
        <c:minorTickMark val="none"/>
        <c:tickLblPos val="nextTo"/>
        <c:crossAx val="100988800"/>
        <c:crosses val="autoZero"/>
        <c:auto val="1"/>
        <c:lblAlgn val="ctr"/>
        <c:lblOffset val="100"/>
        <c:noMultiLvlLbl val="0"/>
      </c:catAx>
    </c:plotArea>
    <c:legend>
      <c:legendPos val="b"/>
      <c:layout>
        <c:manualLayout>
          <c:xMode val="edge"/>
          <c:yMode val="edge"/>
          <c:x val="9.2975960786358652E-3"/>
          <c:y val="0.8907336030509998"/>
          <c:w val="0.99070240392136411"/>
          <c:h val="0.109266331573394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138789682539677"/>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'18.1'!$C$3</c:f>
              <c:strCache>
                <c:ptCount val="1"/>
                <c:pt idx="0">
                  <c:v>Spotřeba elektřiny
brutto</c:v>
                </c:pt>
              </c:strCache>
            </c:strRef>
          </c:tx>
          <c:spPr>
            <a:ln w="38100"/>
          </c:spPr>
          <c:marker>
            <c:symbol val="none"/>
          </c:marker>
          <c:xVal>
            <c:numRef>
              <c:f>'18.1'!$A$5:$A$35</c:f>
              <c:numCache>
                <c:formatCode>m/d/yyyy</c:formatCode>
                <c:ptCount val="31"/>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numCache>
            </c:numRef>
          </c:xVal>
          <c:yVal>
            <c:numRef>
              <c:f>'18.1'!$C$5:$C$35</c:f>
              <c:numCache>
                <c:formatCode>#,##0</c:formatCode>
                <c:ptCount val="31"/>
                <c:pt idx="0">
                  <c:v>156581</c:v>
                </c:pt>
                <c:pt idx="1">
                  <c:v>204630</c:v>
                </c:pt>
                <c:pt idx="2">
                  <c:v>222581</c:v>
                </c:pt>
                <c:pt idx="3">
                  <c:v>220447</c:v>
                </c:pt>
                <c:pt idx="4">
                  <c:v>216335</c:v>
                </c:pt>
                <c:pt idx="5">
                  <c:v>188309</c:v>
                </c:pt>
                <c:pt idx="6">
                  <c:v>186092</c:v>
                </c:pt>
                <c:pt idx="7">
                  <c:v>223942</c:v>
                </c:pt>
                <c:pt idx="8">
                  <c:v>221604</c:v>
                </c:pt>
                <c:pt idx="9">
                  <c:v>223753</c:v>
                </c:pt>
                <c:pt idx="10">
                  <c:v>226093</c:v>
                </c:pt>
                <c:pt idx="11">
                  <c:v>224611</c:v>
                </c:pt>
                <c:pt idx="12">
                  <c:v>202935</c:v>
                </c:pt>
                <c:pt idx="13">
                  <c:v>200315</c:v>
                </c:pt>
                <c:pt idx="14">
                  <c:v>235187</c:v>
                </c:pt>
                <c:pt idx="15">
                  <c:v>238022</c:v>
                </c:pt>
                <c:pt idx="16">
                  <c:v>236990</c:v>
                </c:pt>
                <c:pt idx="17">
                  <c:v>234921</c:v>
                </c:pt>
                <c:pt idx="18">
                  <c:v>231950</c:v>
                </c:pt>
                <c:pt idx="19">
                  <c:v>205728</c:v>
                </c:pt>
                <c:pt idx="20">
                  <c:v>201085</c:v>
                </c:pt>
                <c:pt idx="21">
                  <c:v>235044</c:v>
                </c:pt>
                <c:pt idx="22">
                  <c:v>236516</c:v>
                </c:pt>
                <c:pt idx="23">
                  <c:v>231323</c:v>
                </c:pt>
                <c:pt idx="24">
                  <c:v>228450</c:v>
                </c:pt>
                <c:pt idx="25">
                  <c:v>228414</c:v>
                </c:pt>
                <c:pt idx="26">
                  <c:v>203521</c:v>
                </c:pt>
                <c:pt idx="27">
                  <c:v>193031</c:v>
                </c:pt>
                <c:pt idx="28">
                  <c:v>220216</c:v>
                </c:pt>
                <c:pt idx="29">
                  <c:v>224162</c:v>
                </c:pt>
                <c:pt idx="30">
                  <c:v>228345</c:v>
                </c:pt>
              </c:numCache>
            </c:numRef>
          </c:yVal>
          <c:smooth val="0"/>
        </c:ser>
        <c:dLbls>
          <c:showLegendKey val="0"/>
          <c:showVal val="0"/>
          <c:showCatName val="0"/>
          <c:showSerName val="0"/>
          <c:showPercent val="0"/>
          <c:showBubbleSize val="0"/>
        </c:dLbls>
        <c:axId val="100777984"/>
        <c:axId val="100779520"/>
      </c:scatterChart>
      <c:valAx>
        <c:axId val="100777984"/>
        <c:scaling>
          <c:orientation val="minMax"/>
          <c:max val="43131"/>
          <c:min val="43101"/>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100779520"/>
        <c:crosses val="autoZero"/>
        <c:crossBetween val="midCat"/>
        <c:majorUnit val="1"/>
      </c:valAx>
      <c:valAx>
        <c:axId val="100779520"/>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100777984"/>
        <c:crosses val="autoZero"/>
        <c:crossBetween val="midCat"/>
      </c:valAx>
    </c:plotArea>
    <c:plotVisOnly val="1"/>
    <c:dispBlanksAs val="span"/>
    <c:showDLblsOverMax val="0"/>
  </c:chart>
  <c:spPr>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8630125661375663"/>
          <c:y val="4.5490164288802419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'18.1'!$D$3</c:f>
              <c:strCache>
                <c:ptCount val="1"/>
                <c:pt idx="0">
                  <c:v>Dosažené denní maximum zatížení</c:v>
                </c:pt>
              </c:strCache>
            </c:strRef>
          </c:tx>
          <c:spPr>
            <a:ln w="38100"/>
          </c:spPr>
          <c:marker>
            <c:symbol val="none"/>
          </c:marker>
          <c:xVal>
            <c:numRef>
              <c:f>'18.1'!$A$5:$A$35</c:f>
              <c:numCache>
                <c:formatCode>m/d/yyyy</c:formatCode>
                <c:ptCount val="31"/>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numCache>
            </c:numRef>
          </c:xVal>
          <c:yVal>
            <c:numRef>
              <c:f>'18.1'!$D$5:$D$35</c:f>
              <c:numCache>
                <c:formatCode>#,##0</c:formatCode>
                <c:ptCount val="31"/>
                <c:pt idx="0">
                  <c:v>7397</c:v>
                </c:pt>
                <c:pt idx="1">
                  <c:v>9848</c:v>
                </c:pt>
                <c:pt idx="2">
                  <c:v>10349</c:v>
                </c:pt>
                <c:pt idx="3">
                  <c:v>10172</c:v>
                </c:pt>
                <c:pt idx="4">
                  <c:v>9958</c:v>
                </c:pt>
                <c:pt idx="5">
                  <c:v>8631</c:v>
                </c:pt>
                <c:pt idx="6">
                  <c:v>8723</c:v>
                </c:pt>
                <c:pt idx="7">
                  <c:v>10537</c:v>
                </c:pt>
                <c:pt idx="8">
                  <c:v>10186</c:v>
                </c:pt>
                <c:pt idx="9">
                  <c:v>10377</c:v>
                </c:pt>
                <c:pt idx="10">
                  <c:v>10382</c:v>
                </c:pt>
                <c:pt idx="11">
                  <c:v>10422</c:v>
                </c:pt>
                <c:pt idx="12">
                  <c:v>9486</c:v>
                </c:pt>
                <c:pt idx="13">
                  <c:v>9292</c:v>
                </c:pt>
                <c:pt idx="14">
                  <c:v>10889</c:v>
                </c:pt>
                <c:pt idx="15">
                  <c:v>10933</c:v>
                </c:pt>
                <c:pt idx="16">
                  <c:v>10863</c:v>
                </c:pt>
                <c:pt idx="17">
                  <c:v>10847</c:v>
                </c:pt>
                <c:pt idx="18">
                  <c:v>10728</c:v>
                </c:pt>
                <c:pt idx="19">
                  <c:v>9505</c:v>
                </c:pt>
                <c:pt idx="20">
                  <c:v>9283</c:v>
                </c:pt>
                <c:pt idx="21">
                  <c:v>10811</c:v>
                </c:pt>
                <c:pt idx="22">
                  <c:v>10854</c:v>
                </c:pt>
                <c:pt idx="23">
                  <c:v>10599</c:v>
                </c:pt>
                <c:pt idx="24">
                  <c:v>10466</c:v>
                </c:pt>
                <c:pt idx="25">
                  <c:v>10620</c:v>
                </c:pt>
                <c:pt idx="26">
                  <c:v>9512</c:v>
                </c:pt>
                <c:pt idx="27">
                  <c:v>8889</c:v>
                </c:pt>
                <c:pt idx="28">
                  <c:v>10170</c:v>
                </c:pt>
                <c:pt idx="29">
                  <c:v>10331</c:v>
                </c:pt>
                <c:pt idx="30">
                  <c:v>10552</c:v>
                </c:pt>
              </c:numCache>
            </c:numRef>
          </c:yVal>
          <c:smooth val="0"/>
        </c:ser>
        <c:ser>
          <c:idx val="1"/>
          <c:order val="1"/>
          <c:tx>
            <c:strRef>
              <c:f>'18.1'!$E$3</c:f>
              <c:strCache>
                <c:ptCount val="1"/>
                <c:pt idx="0">
                  <c:v>Dosažené denní minimum zatížení</c:v>
                </c:pt>
              </c:strCache>
            </c:strRef>
          </c:tx>
          <c:spPr>
            <a:ln w="38100"/>
          </c:spPr>
          <c:marker>
            <c:symbol val="none"/>
          </c:marker>
          <c:xVal>
            <c:numRef>
              <c:f>'18.1'!$A$5:$A$35</c:f>
              <c:numCache>
                <c:formatCode>m/d/yyyy</c:formatCode>
                <c:ptCount val="31"/>
                <c:pt idx="0">
                  <c:v>43101</c:v>
                </c:pt>
                <c:pt idx="1">
                  <c:v>43102</c:v>
                </c:pt>
                <c:pt idx="2">
                  <c:v>43103</c:v>
                </c:pt>
                <c:pt idx="3">
                  <c:v>43104</c:v>
                </c:pt>
                <c:pt idx="4">
                  <c:v>43105</c:v>
                </c:pt>
                <c:pt idx="5">
                  <c:v>43106</c:v>
                </c:pt>
                <c:pt idx="6">
                  <c:v>43107</c:v>
                </c:pt>
                <c:pt idx="7">
                  <c:v>43108</c:v>
                </c:pt>
                <c:pt idx="8">
                  <c:v>43109</c:v>
                </c:pt>
                <c:pt idx="9">
                  <c:v>43110</c:v>
                </c:pt>
                <c:pt idx="10">
                  <c:v>43111</c:v>
                </c:pt>
                <c:pt idx="11">
                  <c:v>43112</c:v>
                </c:pt>
                <c:pt idx="12">
                  <c:v>43113</c:v>
                </c:pt>
                <c:pt idx="13">
                  <c:v>43114</c:v>
                </c:pt>
                <c:pt idx="14">
                  <c:v>43115</c:v>
                </c:pt>
                <c:pt idx="15">
                  <c:v>43116</c:v>
                </c:pt>
                <c:pt idx="16">
                  <c:v>43117</c:v>
                </c:pt>
                <c:pt idx="17">
                  <c:v>43118</c:v>
                </c:pt>
                <c:pt idx="18">
                  <c:v>43119</c:v>
                </c:pt>
                <c:pt idx="19">
                  <c:v>43120</c:v>
                </c:pt>
                <c:pt idx="20">
                  <c:v>43121</c:v>
                </c:pt>
                <c:pt idx="21">
                  <c:v>43122</c:v>
                </c:pt>
                <c:pt idx="22">
                  <c:v>43123</c:v>
                </c:pt>
                <c:pt idx="23">
                  <c:v>43124</c:v>
                </c:pt>
                <c:pt idx="24">
                  <c:v>43125</c:v>
                </c:pt>
                <c:pt idx="25">
                  <c:v>43126</c:v>
                </c:pt>
                <c:pt idx="26">
                  <c:v>43127</c:v>
                </c:pt>
                <c:pt idx="27">
                  <c:v>43128</c:v>
                </c:pt>
                <c:pt idx="28">
                  <c:v>43129</c:v>
                </c:pt>
                <c:pt idx="29">
                  <c:v>43130</c:v>
                </c:pt>
                <c:pt idx="30">
                  <c:v>43131</c:v>
                </c:pt>
              </c:numCache>
            </c:numRef>
          </c:xVal>
          <c:yVal>
            <c:numRef>
              <c:f>'18.1'!$E$5:$E$35</c:f>
              <c:numCache>
                <c:formatCode>#,##0</c:formatCode>
                <c:ptCount val="31"/>
                <c:pt idx="0">
                  <c:v>5695</c:v>
                </c:pt>
                <c:pt idx="1">
                  <c:v>6153</c:v>
                </c:pt>
                <c:pt idx="2">
                  <c:v>7441</c:v>
                </c:pt>
                <c:pt idx="3">
                  <c:v>7483</c:v>
                </c:pt>
                <c:pt idx="4">
                  <c:v>7479</c:v>
                </c:pt>
                <c:pt idx="5">
                  <c:v>6990</c:v>
                </c:pt>
                <c:pt idx="6">
                  <c:v>6470</c:v>
                </c:pt>
                <c:pt idx="7">
                  <c:v>7347</c:v>
                </c:pt>
                <c:pt idx="8">
                  <c:v>7553</c:v>
                </c:pt>
                <c:pt idx="9">
                  <c:v>7522</c:v>
                </c:pt>
                <c:pt idx="10">
                  <c:v>7679</c:v>
                </c:pt>
                <c:pt idx="11">
                  <c:v>7743</c:v>
                </c:pt>
                <c:pt idx="12">
                  <c:v>7329</c:v>
                </c:pt>
                <c:pt idx="13">
                  <c:v>7101</c:v>
                </c:pt>
                <c:pt idx="14">
                  <c:v>7873</c:v>
                </c:pt>
                <c:pt idx="15">
                  <c:v>8141</c:v>
                </c:pt>
                <c:pt idx="16">
                  <c:v>8162</c:v>
                </c:pt>
                <c:pt idx="17">
                  <c:v>8181</c:v>
                </c:pt>
                <c:pt idx="18">
                  <c:v>8064</c:v>
                </c:pt>
                <c:pt idx="19">
                  <c:v>7595</c:v>
                </c:pt>
                <c:pt idx="20">
                  <c:v>7202</c:v>
                </c:pt>
                <c:pt idx="21">
                  <c:v>8061</c:v>
                </c:pt>
                <c:pt idx="22">
                  <c:v>8287</c:v>
                </c:pt>
                <c:pt idx="23">
                  <c:v>7997</c:v>
                </c:pt>
                <c:pt idx="24">
                  <c:v>7915</c:v>
                </c:pt>
                <c:pt idx="25">
                  <c:v>7889</c:v>
                </c:pt>
                <c:pt idx="26">
                  <c:v>7459</c:v>
                </c:pt>
                <c:pt idx="27">
                  <c:v>6955</c:v>
                </c:pt>
                <c:pt idx="28">
                  <c:v>7426</c:v>
                </c:pt>
                <c:pt idx="29">
                  <c:v>7588</c:v>
                </c:pt>
                <c:pt idx="30">
                  <c:v>7970</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'18'!$C$5</c:f>
              <c:numCache>
                <c:formatCode>d/\ m/</c:formatCode>
                <c:ptCount val="1"/>
                <c:pt idx="0">
                  <c:v>43116</c:v>
                </c:pt>
              </c:numCache>
            </c:numRef>
          </c:xVal>
          <c:yVal>
            <c:numRef>
              <c:f>'18'!$C$4</c:f>
              <c:numCache>
                <c:formatCode>#,##0.0</c:formatCode>
                <c:ptCount val="1"/>
                <c:pt idx="0">
                  <c:v>10933</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'18'!$C$8</c:f>
              <c:numCache>
                <c:formatCode>d/\ m/</c:formatCode>
                <c:ptCount val="1"/>
                <c:pt idx="0">
                  <c:v>43101</c:v>
                </c:pt>
              </c:numCache>
            </c:numRef>
          </c:xVal>
          <c:yVal>
            <c:numRef>
              <c:f>'18'!$C$7</c:f>
              <c:numCache>
                <c:formatCode>#,##0.0</c:formatCode>
                <c:ptCount val="1"/>
                <c:pt idx="0">
                  <c:v>5695</c:v>
                </c:pt>
              </c:numCache>
            </c:numRef>
          </c:yVal>
          <c:smooth val="0"/>
        </c:ser>
        <c:dLbls>
          <c:showLegendKey val="0"/>
          <c:showVal val="0"/>
          <c:showCatName val="0"/>
          <c:showSerName val="0"/>
          <c:showPercent val="0"/>
          <c:showBubbleSize val="0"/>
        </c:dLbls>
        <c:axId val="100822016"/>
        <c:axId val="100828288"/>
      </c:scatterChart>
      <c:valAx>
        <c:axId val="100822016"/>
        <c:scaling>
          <c:orientation val="minMax"/>
          <c:max val="43131"/>
          <c:min val="43101"/>
        </c:scaling>
        <c:delete val="0"/>
        <c:axPos val="b"/>
        <c:numFmt formatCode="d/m" sourceLinked="0"/>
        <c:majorTickMark val="none"/>
        <c:minorTickMark val="none"/>
        <c:tickLblPos val="nextTo"/>
        <c:txPr>
          <a:bodyPr rot="-5400000" anchor="b" anchorCtr="0"/>
          <a:lstStyle/>
          <a:p>
            <a:pPr>
              <a:defRPr sz="850" baseline="0"/>
            </a:pPr>
            <a:endParaRPr lang="cs-CZ"/>
          </a:p>
        </c:txPr>
        <c:crossAx val="100828288"/>
        <c:crosses val="autoZero"/>
        <c:crossBetween val="midCat"/>
        <c:majorUnit val="1"/>
      </c:valAx>
      <c:valAx>
        <c:axId val="1008282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0822016"/>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6950231481481484"/>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'18.1'!$J$3</c:f>
              <c:strCache>
                <c:ptCount val="1"/>
                <c:pt idx="0">
                  <c:v>Dosažené denní maximum zatížení</c:v>
                </c:pt>
              </c:strCache>
            </c:strRef>
          </c:tx>
          <c:spPr>
            <a:ln w="38100"/>
          </c:spPr>
          <c:marker>
            <c:symbol val="none"/>
          </c:marker>
          <c:xVal>
            <c:numRef>
              <c:f>'18.1'!$G$5:$G$35</c:f>
              <c:numCache>
                <c:formatCode>m/d/yyyy</c:formatCode>
                <c:ptCount val="31"/>
                <c:pt idx="0">
                  <c:v>43132</c:v>
                </c:pt>
                <c:pt idx="1">
                  <c:v>43133</c:v>
                </c:pt>
                <c:pt idx="2">
                  <c:v>43134</c:v>
                </c:pt>
                <c:pt idx="3">
                  <c:v>43135</c:v>
                </c:pt>
                <c:pt idx="4">
                  <c:v>43136</c:v>
                </c:pt>
                <c:pt idx="5">
                  <c:v>43137</c:v>
                </c:pt>
                <c:pt idx="6">
                  <c:v>43138</c:v>
                </c:pt>
                <c:pt idx="7">
                  <c:v>43139</c:v>
                </c:pt>
                <c:pt idx="8">
                  <c:v>43140</c:v>
                </c:pt>
                <c:pt idx="9">
                  <c:v>43141</c:v>
                </c:pt>
                <c:pt idx="10">
                  <c:v>43142</c:v>
                </c:pt>
                <c:pt idx="11">
                  <c:v>43143</c:v>
                </c:pt>
                <c:pt idx="12">
                  <c:v>43144</c:v>
                </c:pt>
                <c:pt idx="13">
                  <c:v>43145</c:v>
                </c:pt>
                <c:pt idx="14">
                  <c:v>43146</c:v>
                </c:pt>
                <c:pt idx="15">
                  <c:v>43147</c:v>
                </c:pt>
                <c:pt idx="16">
                  <c:v>43148</c:v>
                </c:pt>
                <c:pt idx="17">
                  <c:v>43149</c:v>
                </c:pt>
                <c:pt idx="18">
                  <c:v>43150</c:v>
                </c:pt>
                <c:pt idx="19">
                  <c:v>43151</c:v>
                </c:pt>
                <c:pt idx="20">
                  <c:v>43152</c:v>
                </c:pt>
                <c:pt idx="21">
                  <c:v>43153</c:v>
                </c:pt>
                <c:pt idx="22">
                  <c:v>43154</c:v>
                </c:pt>
                <c:pt idx="23">
                  <c:v>43155</c:v>
                </c:pt>
                <c:pt idx="24">
                  <c:v>43156</c:v>
                </c:pt>
                <c:pt idx="25">
                  <c:v>43157</c:v>
                </c:pt>
                <c:pt idx="26">
                  <c:v>43158</c:v>
                </c:pt>
                <c:pt idx="27">
                  <c:v>43159</c:v>
                </c:pt>
              </c:numCache>
            </c:numRef>
          </c:xVal>
          <c:yVal>
            <c:numRef>
              <c:f>'18.1'!$J$5:$J$35</c:f>
              <c:numCache>
                <c:formatCode>#,##0</c:formatCode>
                <c:ptCount val="31"/>
                <c:pt idx="0">
                  <c:v>10528</c:v>
                </c:pt>
                <c:pt idx="1">
                  <c:v>10529</c:v>
                </c:pt>
                <c:pt idx="2">
                  <c:v>9248</c:v>
                </c:pt>
                <c:pt idx="3">
                  <c:v>9096</c:v>
                </c:pt>
                <c:pt idx="4">
                  <c:v>10784</c:v>
                </c:pt>
                <c:pt idx="5">
                  <c:v>10763</c:v>
                </c:pt>
                <c:pt idx="6">
                  <c:v>10985</c:v>
                </c:pt>
                <c:pt idx="7">
                  <c:v>10838</c:v>
                </c:pt>
                <c:pt idx="8">
                  <c:v>10804</c:v>
                </c:pt>
                <c:pt idx="9">
                  <c:v>9741</c:v>
                </c:pt>
                <c:pt idx="10">
                  <c:v>9157</c:v>
                </c:pt>
                <c:pt idx="11">
                  <c:v>10690</c:v>
                </c:pt>
                <c:pt idx="12">
                  <c:v>10807</c:v>
                </c:pt>
                <c:pt idx="13">
                  <c:v>10902</c:v>
                </c:pt>
                <c:pt idx="14">
                  <c:v>10957</c:v>
                </c:pt>
                <c:pt idx="15">
                  <c:v>10893</c:v>
                </c:pt>
                <c:pt idx="16">
                  <c:v>9701</c:v>
                </c:pt>
                <c:pt idx="17">
                  <c:v>9312</c:v>
                </c:pt>
                <c:pt idx="18">
                  <c:v>10880</c:v>
                </c:pt>
                <c:pt idx="19">
                  <c:v>11104</c:v>
                </c:pt>
                <c:pt idx="20">
                  <c:v>10927</c:v>
                </c:pt>
                <c:pt idx="21">
                  <c:v>11026</c:v>
                </c:pt>
                <c:pt idx="22">
                  <c:v>11157</c:v>
                </c:pt>
                <c:pt idx="23">
                  <c:v>10024</c:v>
                </c:pt>
                <c:pt idx="24">
                  <c:v>10115</c:v>
                </c:pt>
                <c:pt idx="25">
                  <c:v>11600</c:v>
                </c:pt>
                <c:pt idx="26">
                  <c:v>11902</c:v>
                </c:pt>
                <c:pt idx="27">
                  <c:v>11969</c:v>
                </c:pt>
              </c:numCache>
            </c:numRef>
          </c:yVal>
          <c:smooth val="0"/>
        </c:ser>
        <c:ser>
          <c:idx val="1"/>
          <c:order val="1"/>
          <c:tx>
            <c:strRef>
              <c:f>'18.1'!$K$3</c:f>
              <c:strCache>
                <c:ptCount val="1"/>
                <c:pt idx="0">
                  <c:v>Dosažené denní minimum zatížení</c:v>
                </c:pt>
              </c:strCache>
            </c:strRef>
          </c:tx>
          <c:spPr>
            <a:ln w="38100"/>
          </c:spPr>
          <c:marker>
            <c:symbol val="none"/>
          </c:marker>
          <c:xVal>
            <c:numRef>
              <c:f>'18.1'!$G$5:$G$35</c:f>
              <c:numCache>
                <c:formatCode>m/d/yyyy</c:formatCode>
                <c:ptCount val="31"/>
                <c:pt idx="0">
                  <c:v>43132</c:v>
                </c:pt>
                <c:pt idx="1">
                  <c:v>43133</c:v>
                </c:pt>
                <c:pt idx="2">
                  <c:v>43134</c:v>
                </c:pt>
                <c:pt idx="3">
                  <c:v>43135</c:v>
                </c:pt>
                <c:pt idx="4">
                  <c:v>43136</c:v>
                </c:pt>
                <c:pt idx="5">
                  <c:v>43137</c:v>
                </c:pt>
                <c:pt idx="6">
                  <c:v>43138</c:v>
                </c:pt>
                <c:pt idx="7">
                  <c:v>43139</c:v>
                </c:pt>
                <c:pt idx="8">
                  <c:v>43140</c:v>
                </c:pt>
                <c:pt idx="9">
                  <c:v>43141</c:v>
                </c:pt>
                <c:pt idx="10">
                  <c:v>43142</c:v>
                </c:pt>
                <c:pt idx="11">
                  <c:v>43143</c:v>
                </c:pt>
                <c:pt idx="12">
                  <c:v>43144</c:v>
                </c:pt>
                <c:pt idx="13">
                  <c:v>43145</c:v>
                </c:pt>
                <c:pt idx="14">
                  <c:v>43146</c:v>
                </c:pt>
                <c:pt idx="15">
                  <c:v>43147</c:v>
                </c:pt>
                <c:pt idx="16">
                  <c:v>43148</c:v>
                </c:pt>
                <c:pt idx="17">
                  <c:v>43149</c:v>
                </c:pt>
                <c:pt idx="18">
                  <c:v>43150</c:v>
                </c:pt>
                <c:pt idx="19">
                  <c:v>43151</c:v>
                </c:pt>
                <c:pt idx="20">
                  <c:v>43152</c:v>
                </c:pt>
                <c:pt idx="21">
                  <c:v>43153</c:v>
                </c:pt>
                <c:pt idx="22">
                  <c:v>43154</c:v>
                </c:pt>
                <c:pt idx="23">
                  <c:v>43155</c:v>
                </c:pt>
                <c:pt idx="24">
                  <c:v>43156</c:v>
                </c:pt>
                <c:pt idx="25">
                  <c:v>43157</c:v>
                </c:pt>
                <c:pt idx="26">
                  <c:v>43158</c:v>
                </c:pt>
                <c:pt idx="27">
                  <c:v>43159</c:v>
                </c:pt>
              </c:numCache>
            </c:numRef>
          </c:xVal>
          <c:yVal>
            <c:numRef>
              <c:f>'18.1'!$K$5:$K$35</c:f>
              <c:numCache>
                <c:formatCode>#,##0</c:formatCode>
                <c:ptCount val="31"/>
                <c:pt idx="0">
                  <c:v>7684</c:v>
                </c:pt>
                <c:pt idx="1">
                  <c:v>7858</c:v>
                </c:pt>
                <c:pt idx="2">
                  <c:v>7402</c:v>
                </c:pt>
                <c:pt idx="3">
                  <c:v>7070</c:v>
                </c:pt>
                <c:pt idx="4">
                  <c:v>7921</c:v>
                </c:pt>
                <c:pt idx="5">
                  <c:v>8387</c:v>
                </c:pt>
                <c:pt idx="6">
                  <c:v>8364</c:v>
                </c:pt>
                <c:pt idx="7">
                  <c:v>8273</c:v>
                </c:pt>
                <c:pt idx="8">
                  <c:v>8320</c:v>
                </c:pt>
                <c:pt idx="9">
                  <c:v>7688</c:v>
                </c:pt>
                <c:pt idx="10">
                  <c:v>7222</c:v>
                </c:pt>
                <c:pt idx="11">
                  <c:v>7843</c:v>
                </c:pt>
                <c:pt idx="12">
                  <c:v>8269</c:v>
                </c:pt>
                <c:pt idx="13">
                  <c:v>8409</c:v>
                </c:pt>
                <c:pt idx="14">
                  <c:v>8551</c:v>
                </c:pt>
                <c:pt idx="15">
                  <c:v>8351</c:v>
                </c:pt>
                <c:pt idx="16">
                  <c:v>7709</c:v>
                </c:pt>
                <c:pt idx="17">
                  <c:v>7322</c:v>
                </c:pt>
                <c:pt idx="18">
                  <c:v>8133</c:v>
                </c:pt>
                <c:pt idx="19">
                  <c:v>8512</c:v>
                </c:pt>
                <c:pt idx="20">
                  <c:v>8514</c:v>
                </c:pt>
                <c:pt idx="21">
                  <c:v>8588</c:v>
                </c:pt>
                <c:pt idx="22">
                  <c:v>8660</c:v>
                </c:pt>
                <c:pt idx="23">
                  <c:v>8236</c:v>
                </c:pt>
                <c:pt idx="24">
                  <c:v>8111</c:v>
                </c:pt>
                <c:pt idx="25">
                  <c:v>9039</c:v>
                </c:pt>
                <c:pt idx="26">
                  <c:v>9480</c:v>
                </c:pt>
                <c:pt idx="27">
                  <c:v>9666</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'18'!$D$5</c:f>
              <c:numCache>
                <c:formatCode>d/\ m/</c:formatCode>
                <c:ptCount val="1"/>
                <c:pt idx="0">
                  <c:v>43159</c:v>
                </c:pt>
              </c:numCache>
            </c:numRef>
          </c:xVal>
          <c:yVal>
            <c:numRef>
              <c:f>'18'!$D$4</c:f>
              <c:numCache>
                <c:formatCode>#,##0.0</c:formatCode>
                <c:ptCount val="1"/>
                <c:pt idx="0">
                  <c:v>11969</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'18'!$D$8</c:f>
              <c:numCache>
                <c:formatCode>d/\ m/</c:formatCode>
                <c:ptCount val="1"/>
                <c:pt idx="0">
                  <c:v>43135</c:v>
                </c:pt>
              </c:numCache>
            </c:numRef>
          </c:xVal>
          <c:yVal>
            <c:numRef>
              <c:f>'18'!$D$7</c:f>
              <c:numCache>
                <c:formatCode>#,##0.0</c:formatCode>
                <c:ptCount val="1"/>
                <c:pt idx="0">
                  <c:v>7070</c:v>
                </c:pt>
              </c:numCache>
            </c:numRef>
          </c:yVal>
          <c:smooth val="0"/>
        </c:ser>
        <c:dLbls>
          <c:showLegendKey val="0"/>
          <c:showVal val="0"/>
          <c:showCatName val="0"/>
          <c:showSerName val="0"/>
          <c:showPercent val="0"/>
          <c:showBubbleSize val="0"/>
        </c:dLbls>
        <c:axId val="144378496"/>
        <c:axId val="144380672"/>
      </c:scatterChart>
      <c:valAx>
        <c:axId val="144378496"/>
        <c:scaling>
          <c:orientation val="minMax"/>
          <c:max val="43159"/>
          <c:min val="43132"/>
        </c:scaling>
        <c:delete val="0"/>
        <c:axPos val="b"/>
        <c:numFmt formatCode="d/m" sourceLinked="0"/>
        <c:majorTickMark val="none"/>
        <c:minorTickMark val="none"/>
        <c:tickLblPos val="nextTo"/>
        <c:txPr>
          <a:bodyPr rot="-5400000" anchor="b" anchorCtr="0"/>
          <a:lstStyle/>
          <a:p>
            <a:pPr>
              <a:defRPr sz="850" baseline="0"/>
            </a:pPr>
            <a:endParaRPr lang="cs-CZ"/>
          </a:p>
        </c:txPr>
        <c:crossAx val="144380672"/>
        <c:crosses val="autoZero"/>
        <c:crossBetween val="midCat"/>
        <c:majorUnit val="1"/>
      </c:valAx>
      <c:valAx>
        <c:axId val="144380672"/>
        <c:scaling>
          <c:orientation val="minMax"/>
          <c:max val="12000"/>
        </c:scaling>
        <c:delete val="0"/>
        <c:axPos val="l"/>
        <c:majorGridlines/>
        <c:numFmt formatCode="#,##0" sourceLinked="0"/>
        <c:majorTickMark val="out"/>
        <c:minorTickMark val="none"/>
        <c:tickLblPos val="nextTo"/>
        <c:spPr>
          <a:ln>
            <a:noFill/>
          </a:ln>
        </c:spPr>
        <c:txPr>
          <a:bodyPr/>
          <a:lstStyle/>
          <a:p>
            <a:pPr>
              <a:defRPr sz="900"/>
            </a:pPr>
            <a:endParaRPr lang="cs-CZ"/>
          </a:p>
        </c:txPr>
        <c:crossAx val="144378496"/>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Dosažené denní max. a min.</a:t>
            </a:r>
            <a:r>
              <a:rPr lang="cs-CZ" sz="1000" baseline="0"/>
              <a:t> zatížení </a:t>
            </a:r>
            <a:r>
              <a:rPr lang="cs-CZ" sz="1000"/>
              <a:t>(MW)</a:t>
            </a:r>
            <a:r>
              <a:rPr lang="en-US" sz="1000"/>
              <a:t> </a:t>
            </a:r>
          </a:p>
        </c:rich>
      </c:tx>
      <c:layout>
        <c:manualLayout>
          <c:xMode val="edge"/>
          <c:yMode val="edge"/>
          <c:x val="0.17370205026455027"/>
          <c:y val="5.6795827929096418E-2"/>
        </c:manualLayout>
      </c:layout>
      <c:overlay val="0"/>
    </c:title>
    <c:autoTitleDeleted val="0"/>
    <c:plotArea>
      <c:layout>
        <c:manualLayout>
          <c:layoutTarget val="inner"/>
          <c:xMode val="edge"/>
          <c:yMode val="edge"/>
          <c:x val="0.14009823232323232"/>
          <c:y val="0.23924951688731219"/>
          <c:w val="0.85184609771312214"/>
          <c:h val="0.5440998998836486"/>
        </c:manualLayout>
      </c:layout>
      <c:scatterChart>
        <c:scatterStyle val="lineMarker"/>
        <c:varyColors val="0"/>
        <c:ser>
          <c:idx val="0"/>
          <c:order val="0"/>
          <c:tx>
            <c:strRef>
              <c:f>'18.1'!$P$3</c:f>
              <c:strCache>
                <c:ptCount val="1"/>
                <c:pt idx="0">
                  <c:v>Dosažené denní maximum zatížení</c:v>
                </c:pt>
              </c:strCache>
            </c:strRef>
          </c:tx>
          <c:spPr>
            <a:ln w="38100"/>
          </c:spPr>
          <c:marker>
            <c:symbol val="none"/>
          </c:marker>
          <c:xVal>
            <c:numRef>
              <c:f>'18.1'!$M$5:$M$35</c:f>
              <c:numCache>
                <c:formatCode>m/d/yyyy</c:formatCode>
                <c:ptCount val="31"/>
                <c:pt idx="0">
                  <c:v>43160</c:v>
                </c:pt>
                <c:pt idx="1">
                  <c:v>43161</c:v>
                </c:pt>
                <c:pt idx="2">
                  <c:v>43162</c:v>
                </c:pt>
                <c:pt idx="3">
                  <c:v>43163</c:v>
                </c:pt>
                <c:pt idx="4">
                  <c:v>43164</c:v>
                </c:pt>
                <c:pt idx="5">
                  <c:v>43165</c:v>
                </c:pt>
                <c:pt idx="6">
                  <c:v>43166</c:v>
                </c:pt>
                <c:pt idx="7">
                  <c:v>43167</c:v>
                </c:pt>
                <c:pt idx="8">
                  <c:v>43168</c:v>
                </c:pt>
                <c:pt idx="9">
                  <c:v>43169</c:v>
                </c:pt>
                <c:pt idx="10">
                  <c:v>43170</c:v>
                </c:pt>
                <c:pt idx="11">
                  <c:v>43171</c:v>
                </c:pt>
                <c:pt idx="12">
                  <c:v>43172</c:v>
                </c:pt>
                <c:pt idx="13">
                  <c:v>43173</c:v>
                </c:pt>
                <c:pt idx="14">
                  <c:v>43174</c:v>
                </c:pt>
                <c:pt idx="15">
                  <c:v>43175</c:v>
                </c:pt>
                <c:pt idx="16">
                  <c:v>43176</c:v>
                </c:pt>
                <c:pt idx="17">
                  <c:v>43177</c:v>
                </c:pt>
                <c:pt idx="18">
                  <c:v>43178</c:v>
                </c:pt>
                <c:pt idx="19">
                  <c:v>43179</c:v>
                </c:pt>
                <c:pt idx="20">
                  <c:v>43180</c:v>
                </c:pt>
                <c:pt idx="21">
                  <c:v>43181</c:v>
                </c:pt>
                <c:pt idx="22">
                  <c:v>43182</c:v>
                </c:pt>
                <c:pt idx="23">
                  <c:v>43183</c:v>
                </c:pt>
                <c:pt idx="24">
                  <c:v>43184</c:v>
                </c:pt>
                <c:pt idx="25">
                  <c:v>43185</c:v>
                </c:pt>
                <c:pt idx="26">
                  <c:v>43186</c:v>
                </c:pt>
                <c:pt idx="27">
                  <c:v>43187</c:v>
                </c:pt>
                <c:pt idx="28">
                  <c:v>43188</c:v>
                </c:pt>
                <c:pt idx="29">
                  <c:v>43189</c:v>
                </c:pt>
                <c:pt idx="30">
                  <c:v>43190</c:v>
                </c:pt>
              </c:numCache>
            </c:numRef>
          </c:xVal>
          <c:yVal>
            <c:numRef>
              <c:f>'18.1'!$P$5:$P$35</c:f>
              <c:numCache>
                <c:formatCode>#,##0</c:formatCode>
                <c:ptCount val="31"/>
                <c:pt idx="0">
                  <c:v>11941</c:v>
                </c:pt>
                <c:pt idx="1">
                  <c:v>11956</c:v>
                </c:pt>
                <c:pt idx="2">
                  <c:v>10499</c:v>
                </c:pt>
                <c:pt idx="3">
                  <c:v>10015</c:v>
                </c:pt>
                <c:pt idx="4">
                  <c:v>11450</c:v>
                </c:pt>
                <c:pt idx="5">
                  <c:v>11556</c:v>
                </c:pt>
                <c:pt idx="6">
                  <c:v>11089</c:v>
                </c:pt>
                <c:pt idx="7">
                  <c:v>10700</c:v>
                </c:pt>
                <c:pt idx="8">
                  <c:v>10602</c:v>
                </c:pt>
                <c:pt idx="9">
                  <c:v>9219</c:v>
                </c:pt>
                <c:pt idx="10">
                  <c:v>8645</c:v>
                </c:pt>
                <c:pt idx="11">
                  <c:v>10254</c:v>
                </c:pt>
                <c:pt idx="12">
                  <c:v>9982</c:v>
                </c:pt>
                <c:pt idx="13">
                  <c:v>10332</c:v>
                </c:pt>
                <c:pt idx="14">
                  <c:v>10092</c:v>
                </c:pt>
                <c:pt idx="15">
                  <c:v>10480</c:v>
                </c:pt>
                <c:pt idx="16">
                  <c:v>9610</c:v>
                </c:pt>
                <c:pt idx="17">
                  <c:v>9599</c:v>
                </c:pt>
                <c:pt idx="18">
                  <c:v>11236</c:v>
                </c:pt>
                <c:pt idx="19">
                  <c:v>11103</c:v>
                </c:pt>
                <c:pt idx="20">
                  <c:v>11056</c:v>
                </c:pt>
                <c:pt idx="21">
                  <c:v>10781</c:v>
                </c:pt>
                <c:pt idx="22">
                  <c:v>10908</c:v>
                </c:pt>
                <c:pt idx="23">
                  <c:v>9294</c:v>
                </c:pt>
                <c:pt idx="24">
                  <c:v>9161</c:v>
                </c:pt>
                <c:pt idx="25">
                  <c:v>10960</c:v>
                </c:pt>
                <c:pt idx="26">
                  <c:v>10815</c:v>
                </c:pt>
                <c:pt idx="27">
                  <c:v>10597</c:v>
                </c:pt>
                <c:pt idx="28">
                  <c:v>10415</c:v>
                </c:pt>
                <c:pt idx="29">
                  <c:v>8678</c:v>
                </c:pt>
                <c:pt idx="30">
                  <c:v>8456</c:v>
                </c:pt>
              </c:numCache>
            </c:numRef>
          </c:yVal>
          <c:smooth val="0"/>
        </c:ser>
        <c:ser>
          <c:idx val="1"/>
          <c:order val="1"/>
          <c:tx>
            <c:strRef>
              <c:f>'18.1'!$Q$3</c:f>
              <c:strCache>
                <c:ptCount val="1"/>
                <c:pt idx="0">
                  <c:v>Dosažené denní minimum zatížení</c:v>
                </c:pt>
              </c:strCache>
            </c:strRef>
          </c:tx>
          <c:spPr>
            <a:ln w="38100"/>
          </c:spPr>
          <c:marker>
            <c:symbol val="none"/>
          </c:marker>
          <c:xVal>
            <c:numRef>
              <c:f>'18.1'!$M$5:$M$35</c:f>
              <c:numCache>
                <c:formatCode>m/d/yyyy</c:formatCode>
                <c:ptCount val="31"/>
                <c:pt idx="0">
                  <c:v>43160</c:v>
                </c:pt>
                <c:pt idx="1">
                  <c:v>43161</c:v>
                </c:pt>
                <c:pt idx="2">
                  <c:v>43162</c:v>
                </c:pt>
                <c:pt idx="3">
                  <c:v>43163</c:v>
                </c:pt>
                <c:pt idx="4">
                  <c:v>43164</c:v>
                </c:pt>
                <c:pt idx="5">
                  <c:v>43165</c:v>
                </c:pt>
                <c:pt idx="6">
                  <c:v>43166</c:v>
                </c:pt>
                <c:pt idx="7">
                  <c:v>43167</c:v>
                </c:pt>
                <c:pt idx="8">
                  <c:v>43168</c:v>
                </c:pt>
                <c:pt idx="9">
                  <c:v>43169</c:v>
                </c:pt>
                <c:pt idx="10">
                  <c:v>43170</c:v>
                </c:pt>
                <c:pt idx="11">
                  <c:v>43171</c:v>
                </c:pt>
                <c:pt idx="12">
                  <c:v>43172</c:v>
                </c:pt>
                <c:pt idx="13">
                  <c:v>43173</c:v>
                </c:pt>
                <c:pt idx="14">
                  <c:v>43174</c:v>
                </c:pt>
                <c:pt idx="15">
                  <c:v>43175</c:v>
                </c:pt>
                <c:pt idx="16">
                  <c:v>43176</c:v>
                </c:pt>
                <c:pt idx="17">
                  <c:v>43177</c:v>
                </c:pt>
                <c:pt idx="18">
                  <c:v>43178</c:v>
                </c:pt>
                <c:pt idx="19">
                  <c:v>43179</c:v>
                </c:pt>
                <c:pt idx="20">
                  <c:v>43180</c:v>
                </c:pt>
                <c:pt idx="21">
                  <c:v>43181</c:v>
                </c:pt>
                <c:pt idx="22">
                  <c:v>43182</c:v>
                </c:pt>
                <c:pt idx="23">
                  <c:v>43183</c:v>
                </c:pt>
                <c:pt idx="24">
                  <c:v>43184</c:v>
                </c:pt>
                <c:pt idx="25">
                  <c:v>43185</c:v>
                </c:pt>
                <c:pt idx="26">
                  <c:v>43186</c:v>
                </c:pt>
                <c:pt idx="27">
                  <c:v>43187</c:v>
                </c:pt>
                <c:pt idx="28">
                  <c:v>43188</c:v>
                </c:pt>
                <c:pt idx="29">
                  <c:v>43189</c:v>
                </c:pt>
                <c:pt idx="30">
                  <c:v>43190</c:v>
                </c:pt>
              </c:numCache>
            </c:numRef>
          </c:xVal>
          <c:yVal>
            <c:numRef>
              <c:f>'18.1'!$Q$5:$Q$35</c:f>
              <c:numCache>
                <c:formatCode>#,##0</c:formatCode>
                <c:ptCount val="31"/>
                <c:pt idx="0">
                  <c:v>9807</c:v>
                </c:pt>
                <c:pt idx="1">
                  <c:v>9390</c:v>
                </c:pt>
                <c:pt idx="2">
                  <c:v>8738</c:v>
                </c:pt>
                <c:pt idx="3">
                  <c:v>8349</c:v>
                </c:pt>
                <c:pt idx="4">
                  <c:v>8765</c:v>
                </c:pt>
                <c:pt idx="5">
                  <c:v>8840</c:v>
                </c:pt>
                <c:pt idx="6">
                  <c:v>8694</c:v>
                </c:pt>
                <c:pt idx="7">
                  <c:v>8405</c:v>
                </c:pt>
                <c:pt idx="8">
                  <c:v>8259</c:v>
                </c:pt>
                <c:pt idx="9">
                  <c:v>7412</c:v>
                </c:pt>
                <c:pt idx="10">
                  <c:v>6879</c:v>
                </c:pt>
                <c:pt idx="11">
                  <c:v>7424</c:v>
                </c:pt>
                <c:pt idx="12">
                  <c:v>7655</c:v>
                </c:pt>
                <c:pt idx="13">
                  <c:v>7654</c:v>
                </c:pt>
                <c:pt idx="14">
                  <c:v>7847</c:v>
                </c:pt>
                <c:pt idx="15">
                  <c:v>7680</c:v>
                </c:pt>
                <c:pt idx="16">
                  <c:v>7453</c:v>
                </c:pt>
                <c:pt idx="17">
                  <c:v>7483</c:v>
                </c:pt>
                <c:pt idx="18">
                  <c:v>8519</c:v>
                </c:pt>
                <c:pt idx="19">
                  <c:v>8796</c:v>
                </c:pt>
                <c:pt idx="20">
                  <c:v>8788</c:v>
                </c:pt>
                <c:pt idx="21">
                  <c:v>8688</c:v>
                </c:pt>
                <c:pt idx="22">
                  <c:v>8402</c:v>
                </c:pt>
                <c:pt idx="23">
                  <c:v>7823</c:v>
                </c:pt>
                <c:pt idx="24">
                  <c:v>7409</c:v>
                </c:pt>
                <c:pt idx="25">
                  <c:v>8092</c:v>
                </c:pt>
                <c:pt idx="26">
                  <c:v>8191</c:v>
                </c:pt>
                <c:pt idx="27">
                  <c:v>8166</c:v>
                </c:pt>
                <c:pt idx="28">
                  <c:v>7918</c:v>
                </c:pt>
                <c:pt idx="29">
                  <c:v>7179</c:v>
                </c:pt>
                <c:pt idx="30">
                  <c:v>6663</c:v>
                </c:pt>
              </c:numCache>
            </c:numRef>
          </c:yVal>
          <c:smooth val="0"/>
        </c:ser>
        <c:ser>
          <c:idx val="2"/>
          <c:order val="2"/>
          <c:tx>
            <c:strRef>
              <c:f>'18'!$A$4:$B$4</c:f>
              <c:strCache>
                <c:ptCount val="1"/>
                <c:pt idx="0">
                  <c:v>Měsíční maximum [MW]</c:v>
                </c:pt>
              </c:strCache>
            </c:strRef>
          </c:tx>
          <c:marker>
            <c:symbol val="diamond"/>
            <c:size val="7"/>
            <c:spPr>
              <a:solidFill>
                <a:schemeClr val="tx1"/>
              </a:solidFill>
              <a:ln>
                <a:noFill/>
              </a:ln>
            </c:spPr>
          </c:marker>
          <c:xVal>
            <c:numRef>
              <c:f>'18'!$E$5</c:f>
              <c:numCache>
                <c:formatCode>d/\ m/</c:formatCode>
                <c:ptCount val="1"/>
                <c:pt idx="0">
                  <c:v>43161</c:v>
                </c:pt>
              </c:numCache>
            </c:numRef>
          </c:xVal>
          <c:yVal>
            <c:numRef>
              <c:f>'18'!$E$4</c:f>
              <c:numCache>
                <c:formatCode>#,##0.0</c:formatCode>
                <c:ptCount val="1"/>
                <c:pt idx="0">
                  <c:v>11956</c:v>
                </c:pt>
              </c:numCache>
            </c:numRef>
          </c:yVal>
          <c:smooth val="0"/>
        </c:ser>
        <c:ser>
          <c:idx val="3"/>
          <c:order val="3"/>
          <c:tx>
            <c:strRef>
              <c:f>'18'!$A$7:$B$7</c:f>
              <c:strCache>
                <c:ptCount val="1"/>
                <c:pt idx="0">
                  <c:v>Měsíční minimum [MW]</c:v>
                </c:pt>
              </c:strCache>
            </c:strRef>
          </c:tx>
          <c:marker>
            <c:symbol val="diamond"/>
            <c:size val="7"/>
            <c:spPr>
              <a:solidFill>
                <a:schemeClr val="tx1"/>
              </a:solidFill>
              <a:ln>
                <a:noFill/>
              </a:ln>
            </c:spPr>
          </c:marker>
          <c:xVal>
            <c:numRef>
              <c:f>'18'!$E$8</c:f>
              <c:numCache>
                <c:formatCode>d/\ m/</c:formatCode>
                <c:ptCount val="1"/>
                <c:pt idx="0">
                  <c:v>43190</c:v>
                </c:pt>
              </c:numCache>
            </c:numRef>
          </c:xVal>
          <c:yVal>
            <c:numRef>
              <c:f>'18'!$E$7</c:f>
              <c:numCache>
                <c:formatCode>#,##0.0</c:formatCode>
                <c:ptCount val="1"/>
                <c:pt idx="0">
                  <c:v>6663</c:v>
                </c:pt>
              </c:numCache>
            </c:numRef>
          </c:yVal>
          <c:smooth val="0"/>
        </c:ser>
        <c:dLbls>
          <c:showLegendKey val="0"/>
          <c:showVal val="0"/>
          <c:showCatName val="0"/>
          <c:showSerName val="0"/>
          <c:showPercent val="0"/>
          <c:showBubbleSize val="0"/>
        </c:dLbls>
        <c:axId val="144423168"/>
        <c:axId val="144425344"/>
      </c:scatterChart>
      <c:valAx>
        <c:axId val="144423168"/>
        <c:scaling>
          <c:orientation val="minMax"/>
          <c:max val="43190"/>
          <c:min val="43160"/>
        </c:scaling>
        <c:delete val="0"/>
        <c:axPos val="b"/>
        <c:numFmt formatCode="d/m" sourceLinked="0"/>
        <c:majorTickMark val="none"/>
        <c:minorTickMark val="none"/>
        <c:tickLblPos val="nextTo"/>
        <c:txPr>
          <a:bodyPr rot="-5400000" anchor="b" anchorCtr="0"/>
          <a:lstStyle/>
          <a:p>
            <a:pPr>
              <a:defRPr sz="850" baseline="0"/>
            </a:pPr>
            <a:endParaRPr lang="cs-CZ"/>
          </a:p>
        </c:txPr>
        <c:crossAx val="144425344"/>
        <c:crosses val="autoZero"/>
        <c:crossBetween val="midCat"/>
        <c:majorUnit val="1"/>
      </c:valAx>
      <c:valAx>
        <c:axId val="144425344"/>
        <c:scaling>
          <c:orientation val="minMax"/>
          <c:max val="12000"/>
        </c:scaling>
        <c:delete val="0"/>
        <c:axPos val="l"/>
        <c:majorGridlines/>
        <c:numFmt formatCode="#,##0" sourceLinked="0"/>
        <c:majorTickMark val="out"/>
        <c:minorTickMark val="none"/>
        <c:tickLblPos val="nextTo"/>
        <c:spPr>
          <a:ln>
            <a:noFill/>
          </a:ln>
        </c:spPr>
        <c:txPr>
          <a:bodyPr/>
          <a:lstStyle/>
          <a:p>
            <a:pPr>
              <a:defRPr sz="900"/>
            </a:pPr>
            <a:endParaRPr lang="cs-CZ"/>
          </a:p>
        </c:txPr>
        <c:crossAx val="144423168"/>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5878869047619046"/>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'18.1'!$I$3</c:f>
              <c:strCache>
                <c:ptCount val="1"/>
                <c:pt idx="0">
                  <c:v>Spotřeba elektřiny
brutto</c:v>
                </c:pt>
              </c:strCache>
            </c:strRef>
          </c:tx>
          <c:spPr>
            <a:ln w="38100"/>
          </c:spPr>
          <c:marker>
            <c:symbol val="none"/>
          </c:marker>
          <c:xVal>
            <c:numRef>
              <c:f>'18.1'!$G$5:$G$35</c:f>
              <c:numCache>
                <c:formatCode>m/d/yyyy</c:formatCode>
                <c:ptCount val="31"/>
                <c:pt idx="0">
                  <c:v>43132</c:v>
                </c:pt>
                <c:pt idx="1">
                  <c:v>43133</c:v>
                </c:pt>
                <c:pt idx="2">
                  <c:v>43134</c:v>
                </c:pt>
                <c:pt idx="3">
                  <c:v>43135</c:v>
                </c:pt>
                <c:pt idx="4">
                  <c:v>43136</c:v>
                </c:pt>
                <c:pt idx="5">
                  <c:v>43137</c:v>
                </c:pt>
                <c:pt idx="6">
                  <c:v>43138</c:v>
                </c:pt>
                <c:pt idx="7">
                  <c:v>43139</c:v>
                </c:pt>
                <c:pt idx="8">
                  <c:v>43140</c:v>
                </c:pt>
                <c:pt idx="9">
                  <c:v>43141</c:v>
                </c:pt>
                <c:pt idx="10">
                  <c:v>43142</c:v>
                </c:pt>
                <c:pt idx="11">
                  <c:v>43143</c:v>
                </c:pt>
                <c:pt idx="12">
                  <c:v>43144</c:v>
                </c:pt>
                <c:pt idx="13">
                  <c:v>43145</c:v>
                </c:pt>
                <c:pt idx="14">
                  <c:v>43146</c:v>
                </c:pt>
                <c:pt idx="15">
                  <c:v>43147</c:v>
                </c:pt>
                <c:pt idx="16">
                  <c:v>43148</c:v>
                </c:pt>
                <c:pt idx="17">
                  <c:v>43149</c:v>
                </c:pt>
                <c:pt idx="18">
                  <c:v>43150</c:v>
                </c:pt>
                <c:pt idx="19">
                  <c:v>43151</c:v>
                </c:pt>
                <c:pt idx="20">
                  <c:v>43152</c:v>
                </c:pt>
                <c:pt idx="21">
                  <c:v>43153</c:v>
                </c:pt>
                <c:pt idx="22">
                  <c:v>43154</c:v>
                </c:pt>
                <c:pt idx="23">
                  <c:v>43155</c:v>
                </c:pt>
                <c:pt idx="24">
                  <c:v>43156</c:v>
                </c:pt>
                <c:pt idx="25">
                  <c:v>43157</c:v>
                </c:pt>
                <c:pt idx="26">
                  <c:v>43158</c:v>
                </c:pt>
                <c:pt idx="27">
                  <c:v>43159</c:v>
                </c:pt>
              </c:numCache>
            </c:numRef>
          </c:xVal>
          <c:yVal>
            <c:numRef>
              <c:f>'18.1'!$I$5:$I$35</c:f>
              <c:numCache>
                <c:formatCode>#,##0</c:formatCode>
                <c:ptCount val="31"/>
                <c:pt idx="0">
                  <c:v>227420</c:v>
                </c:pt>
                <c:pt idx="1">
                  <c:v>227025</c:v>
                </c:pt>
                <c:pt idx="2">
                  <c:v>200644</c:v>
                </c:pt>
                <c:pt idx="3">
                  <c:v>195996</c:v>
                </c:pt>
                <c:pt idx="4">
                  <c:v>233765</c:v>
                </c:pt>
                <c:pt idx="5">
                  <c:v>237139</c:v>
                </c:pt>
                <c:pt idx="6">
                  <c:v>238283</c:v>
                </c:pt>
                <c:pt idx="7">
                  <c:v>236873</c:v>
                </c:pt>
                <c:pt idx="8">
                  <c:v>234655</c:v>
                </c:pt>
                <c:pt idx="9">
                  <c:v>209080</c:v>
                </c:pt>
                <c:pt idx="10">
                  <c:v>199268</c:v>
                </c:pt>
                <c:pt idx="11">
                  <c:v>232430</c:v>
                </c:pt>
                <c:pt idx="12">
                  <c:v>236626</c:v>
                </c:pt>
                <c:pt idx="13">
                  <c:v>238577</c:v>
                </c:pt>
                <c:pt idx="14">
                  <c:v>240687</c:v>
                </c:pt>
                <c:pt idx="15">
                  <c:v>234412</c:v>
                </c:pt>
                <c:pt idx="16">
                  <c:v>209087</c:v>
                </c:pt>
                <c:pt idx="17">
                  <c:v>202501</c:v>
                </c:pt>
                <c:pt idx="18">
                  <c:v>236233</c:v>
                </c:pt>
                <c:pt idx="19">
                  <c:v>241688</c:v>
                </c:pt>
                <c:pt idx="20">
                  <c:v>240063</c:v>
                </c:pt>
                <c:pt idx="21">
                  <c:v>242040</c:v>
                </c:pt>
                <c:pt idx="22">
                  <c:v>241901</c:v>
                </c:pt>
                <c:pt idx="23">
                  <c:v>221526</c:v>
                </c:pt>
                <c:pt idx="24">
                  <c:v>221401</c:v>
                </c:pt>
                <c:pt idx="25">
                  <c:v>257571</c:v>
                </c:pt>
                <c:pt idx="26">
                  <c:v>264388</c:v>
                </c:pt>
                <c:pt idx="27">
                  <c:v>266454</c:v>
                </c:pt>
              </c:numCache>
            </c:numRef>
          </c:yVal>
          <c:smooth val="0"/>
        </c:ser>
        <c:dLbls>
          <c:showLegendKey val="0"/>
          <c:showVal val="0"/>
          <c:showCatName val="0"/>
          <c:showSerName val="0"/>
          <c:showPercent val="0"/>
          <c:showBubbleSize val="0"/>
        </c:dLbls>
        <c:axId val="144445440"/>
        <c:axId val="144446976"/>
      </c:scatterChart>
      <c:valAx>
        <c:axId val="144445440"/>
        <c:scaling>
          <c:orientation val="minMax"/>
          <c:max val="43159"/>
          <c:min val="43132"/>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144446976"/>
        <c:crosses val="autoZero"/>
        <c:crossBetween val="midCat"/>
        <c:majorUnit val="1"/>
      </c:valAx>
      <c:valAx>
        <c:axId val="1444469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445440"/>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b</a:t>
            </a:r>
            <a:r>
              <a:rPr lang="en-US" sz="1000"/>
              <a:t>rutto</a:t>
            </a:r>
            <a:r>
              <a:rPr lang="cs-CZ" sz="1000"/>
              <a:t> (MWh)</a:t>
            </a:r>
            <a:r>
              <a:rPr lang="en-US" sz="1000"/>
              <a:t> </a:t>
            </a:r>
          </a:p>
        </c:rich>
      </c:tx>
      <c:layout>
        <c:manualLayout>
          <c:xMode val="edge"/>
          <c:yMode val="edge"/>
          <c:x val="0.27257328990228019"/>
          <c:y val="5.1928945427648865E-2"/>
        </c:manualLayout>
      </c:layout>
      <c:overlay val="0"/>
    </c:title>
    <c:autoTitleDeleted val="0"/>
    <c:plotArea>
      <c:layout>
        <c:manualLayout>
          <c:layoutTarget val="inner"/>
          <c:xMode val="edge"/>
          <c:yMode val="edge"/>
          <c:x val="4.6965386278219223E-2"/>
          <c:y val="0.19168318638432227"/>
          <c:w val="0.95369111849047539"/>
          <c:h val="0.65959479524126041"/>
        </c:manualLayout>
      </c:layout>
      <c:scatterChart>
        <c:scatterStyle val="lineMarker"/>
        <c:varyColors val="0"/>
        <c:ser>
          <c:idx val="0"/>
          <c:order val="0"/>
          <c:tx>
            <c:strRef>
              <c:f>'18.1'!$O$3</c:f>
              <c:strCache>
                <c:ptCount val="1"/>
                <c:pt idx="0">
                  <c:v>Spotřeba elektřiny
brutto</c:v>
                </c:pt>
              </c:strCache>
            </c:strRef>
          </c:tx>
          <c:spPr>
            <a:ln w="38100"/>
          </c:spPr>
          <c:marker>
            <c:symbol val="none"/>
          </c:marker>
          <c:xVal>
            <c:numRef>
              <c:f>'18.1'!$M$5:$M$35</c:f>
              <c:numCache>
                <c:formatCode>m/d/yyyy</c:formatCode>
                <c:ptCount val="31"/>
                <c:pt idx="0">
                  <c:v>43160</c:v>
                </c:pt>
                <c:pt idx="1">
                  <c:v>43161</c:v>
                </c:pt>
                <c:pt idx="2">
                  <c:v>43162</c:v>
                </c:pt>
                <c:pt idx="3">
                  <c:v>43163</c:v>
                </c:pt>
                <c:pt idx="4">
                  <c:v>43164</c:v>
                </c:pt>
                <c:pt idx="5">
                  <c:v>43165</c:v>
                </c:pt>
                <c:pt idx="6">
                  <c:v>43166</c:v>
                </c:pt>
                <c:pt idx="7">
                  <c:v>43167</c:v>
                </c:pt>
                <c:pt idx="8">
                  <c:v>43168</c:v>
                </c:pt>
                <c:pt idx="9">
                  <c:v>43169</c:v>
                </c:pt>
                <c:pt idx="10">
                  <c:v>43170</c:v>
                </c:pt>
                <c:pt idx="11">
                  <c:v>43171</c:v>
                </c:pt>
                <c:pt idx="12">
                  <c:v>43172</c:v>
                </c:pt>
                <c:pt idx="13">
                  <c:v>43173</c:v>
                </c:pt>
                <c:pt idx="14">
                  <c:v>43174</c:v>
                </c:pt>
                <c:pt idx="15">
                  <c:v>43175</c:v>
                </c:pt>
                <c:pt idx="16">
                  <c:v>43176</c:v>
                </c:pt>
                <c:pt idx="17">
                  <c:v>43177</c:v>
                </c:pt>
                <c:pt idx="18">
                  <c:v>43178</c:v>
                </c:pt>
                <c:pt idx="19">
                  <c:v>43179</c:v>
                </c:pt>
                <c:pt idx="20">
                  <c:v>43180</c:v>
                </c:pt>
                <c:pt idx="21">
                  <c:v>43181</c:v>
                </c:pt>
                <c:pt idx="22">
                  <c:v>43182</c:v>
                </c:pt>
                <c:pt idx="23">
                  <c:v>43183</c:v>
                </c:pt>
                <c:pt idx="24">
                  <c:v>43184</c:v>
                </c:pt>
                <c:pt idx="25">
                  <c:v>43185</c:v>
                </c:pt>
                <c:pt idx="26">
                  <c:v>43186</c:v>
                </c:pt>
                <c:pt idx="27">
                  <c:v>43187</c:v>
                </c:pt>
                <c:pt idx="28">
                  <c:v>43188</c:v>
                </c:pt>
                <c:pt idx="29">
                  <c:v>43189</c:v>
                </c:pt>
                <c:pt idx="30">
                  <c:v>43190</c:v>
                </c:pt>
              </c:numCache>
            </c:numRef>
          </c:xVal>
          <c:yVal>
            <c:numRef>
              <c:f>'18.1'!$O$5:$O$35</c:f>
              <c:numCache>
                <c:formatCode>#,##0</c:formatCode>
                <c:ptCount val="31"/>
                <c:pt idx="0">
                  <c:v>265773</c:v>
                </c:pt>
                <c:pt idx="1">
                  <c:v>261829</c:v>
                </c:pt>
                <c:pt idx="2">
                  <c:v>231133</c:v>
                </c:pt>
                <c:pt idx="3">
                  <c:v>222063</c:v>
                </c:pt>
                <c:pt idx="4">
                  <c:v>248737</c:v>
                </c:pt>
                <c:pt idx="5">
                  <c:v>250271</c:v>
                </c:pt>
                <c:pt idx="6">
                  <c:v>242222</c:v>
                </c:pt>
                <c:pt idx="7">
                  <c:v>234943</c:v>
                </c:pt>
                <c:pt idx="8">
                  <c:v>230825</c:v>
                </c:pt>
                <c:pt idx="9">
                  <c:v>199289</c:v>
                </c:pt>
                <c:pt idx="10">
                  <c:v>186666</c:v>
                </c:pt>
                <c:pt idx="11">
                  <c:v>219074</c:v>
                </c:pt>
                <c:pt idx="12">
                  <c:v>219183</c:v>
                </c:pt>
                <c:pt idx="13">
                  <c:v>224069</c:v>
                </c:pt>
                <c:pt idx="14">
                  <c:v>222839</c:v>
                </c:pt>
                <c:pt idx="15">
                  <c:v>224495</c:v>
                </c:pt>
                <c:pt idx="16">
                  <c:v>207323</c:v>
                </c:pt>
                <c:pt idx="17">
                  <c:v>208936</c:v>
                </c:pt>
                <c:pt idx="18">
                  <c:v>245349</c:v>
                </c:pt>
                <c:pt idx="19">
                  <c:v>243977</c:v>
                </c:pt>
                <c:pt idx="20">
                  <c:v>242897</c:v>
                </c:pt>
                <c:pt idx="21">
                  <c:v>239937</c:v>
                </c:pt>
                <c:pt idx="22">
                  <c:v>235933</c:v>
                </c:pt>
                <c:pt idx="23">
                  <c:v>204976</c:v>
                </c:pt>
                <c:pt idx="24">
                  <c:v>192723</c:v>
                </c:pt>
                <c:pt idx="25">
                  <c:v>234602</c:v>
                </c:pt>
                <c:pt idx="26">
                  <c:v>233092</c:v>
                </c:pt>
                <c:pt idx="27">
                  <c:v>230276</c:v>
                </c:pt>
                <c:pt idx="28">
                  <c:v>222802</c:v>
                </c:pt>
                <c:pt idx="29">
                  <c:v>191846</c:v>
                </c:pt>
                <c:pt idx="30">
                  <c:v>182710</c:v>
                </c:pt>
              </c:numCache>
            </c:numRef>
          </c:yVal>
          <c:smooth val="0"/>
        </c:ser>
        <c:dLbls>
          <c:showLegendKey val="0"/>
          <c:showVal val="0"/>
          <c:showCatName val="0"/>
          <c:showSerName val="0"/>
          <c:showPercent val="0"/>
          <c:showBubbleSize val="0"/>
        </c:dLbls>
        <c:axId val="144487552"/>
        <c:axId val="144489088"/>
      </c:scatterChart>
      <c:valAx>
        <c:axId val="144487552"/>
        <c:scaling>
          <c:orientation val="minMax"/>
          <c:max val="43190"/>
          <c:min val="43160"/>
        </c:scaling>
        <c:delete val="0"/>
        <c:axPos val="b"/>
        <c:minorGridlines>
          <c:spPr>
            <a:ln>
              <a:noFill/>
            </a:ln>
          </c:spPr>
        </c:minorGridlines>
        <c:numFmt formatCode="d/m" sourceLinked="0"/>
        <c:majorTickMark val="none"/>
        <c:minorTickMark val="none"/>
        <c:tickLblPos val="nextTo"/>
        <c:txPr>
          <a:bodyPr rot="-5400000" anchor="b" anchorCtr="0"/>
          <a:lstStyle/>
          <a:p>
            <a:pPr>
              <a:defRPr sz="850" baseline="0"/>
            </a:pPr>
            <a:endParaRPr lang="cs-CZ"/>
          </a:p>
        </c:txPr>
        <c:crossAx val="144489088"/>
        <c:crosses val="autoZero"/>
        <c:crossBetween val="midCat"/>
        <c:majorUnit val="1"/>
      </c:valAx>
      <c:valAx>
        <c:axId val="1444890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4487552"/>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výrobě elektřiny brutto</a:t>
            </a:r>
          </a:p>
        </c:rich>
      </c:tx>
      <c:layout>
        <c:manualLayout>
          <c:xMode val="edge"/>
          <c:yMode val="edge"/>
          <c:x val="0.29140467216216975"/>
          <c:y val="7.5126555072015811E-3"/>
        </c:manualLayout>
      </c:layout>
      <c:overlay val="1"/>
    </c:title>
    <c:autoTitleDeleted val="0"/>
    <c:plotArea>
      <c:layout>
        <c:manualLayout>
          <c:layoutTarget val="inner"/>
          <c:xMode val="edge"/>
          <c:yMode val="edge"/>
          <c:x val="2.4622167977691692E-2"/>
          <c:y val="0.34424091985732708"/>
          <c:w val="0.94099029955582703"/>
          <c:h val="0.28036550986682218"/>
        </c:manualLayout>
      </c:layout>
      <c:barChart>
        <c:barDir val="bar"/>
        <c:grouping val="percentStacked"/>
        <c:varyColors val="0"/>
        <c:ser>
          <c:idx val="0"/>
          <c:order val="0"/>
          <c:tx>
            <c:strRef>
              <c:f>'8'!$A$16</c:f>
              <c:strCache>
                <c:ptCount val="1"/>
                <c:pt idx="0">
                  <c:v>Brikety a pelety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'8'!$B$16</c:f>
              <c:numCache>
                <c:formatCode>0%</c:formatCode>
                <c:ptCount val="1"/>
                <c:pt idx="0">
                  <c:v>0.12307271626072819</c:v>
                </c:pt>
              </c:numCache>
            </c:numRef>
          </c:val>
        </c:ser>
        <c:ser>
          <c:idx val="1"/>
          <c:order val="1"/>
          <c:tx>
            <c:strRef>
              <c:f>'8'!$A$17</c:f>
              <c:strCache>
                <c:ptCount val="1"/>
                <c:pt idx="0">
                  <c:v>Celulózové výluhy</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'8'!$B$17</c:f>
              <c:numCache>
                <c:formatCode>0%</c:formatCode>
                <c:ptCount val="1"/>
                <c:pt idx="0">
                  <c:v>0.33733518138703672</c:v>
                </c:pt>
              </c:numCache>
            </c:numRef>
          </c:val>
        </c:ser>
        <c:ser>
          <c:idx val="2"/>
          <c:order val="2"/>
          <c:tx>
            <c:strRef>
              <c:f>'8'!$A$18</c:f>
              <c:strCache>
                <c:ptCount val="1"/>
                <c:pt idx="0">
                  <c:v>Kapalná biopaliva</c:v>
                </c:pt>
              </c:strCache>
            </c:strRef>
          </c:tx>
          <c:invertIfNegative val="0"/>
          <c:dLbls>
            <c:dLbl>
              <c:idx val="0"/>
              <c:layout>
                <c:manualLayout>
                  <c:x val="-2.5135030376696545E-2"/>
                  <c:y val="-0.1846865780509685"/>
                </c:manualLayout>
              </c:layout>
              <c:dLblPos val="ctr"/>
              <c:showLegendKey val="0"/>
              <c:showVal val="1"/>
              <c:showCatName val="0"/>
              <c:showSerName val="0"/>
              <c:showPercent val="0"/>
              <c:showBubbleSize val="0"/>
            </c:dLbl>
            <c:numFmt formatCode="0.0%" sourceLinked="0"/>
            <c:txPr>
              <a:bodyPr/>
              <a:lstStyle/>
              <a:p>
                <a:pPr>
                  <a:defRPr sz="900"/>
                </a:pPr>
                <a:endParaRPr lang="cs-CZ"/>
              </a:p>
            </c:txPr>
            <c:dLblPos val="ctr"/>
            <c:showLegendKey val="0"/>
            <c:showVal val="1"/>
            <c:showCatName val="0"/>
            <c:showSerName val="0"/>
            <c:showPercent val="0"/>
            <c:showBubbleSize val="0"/>
            <c:showLeaderLines val="0"/>
          </c:dLbls>
          <c:val>
            <c:numRef>
              <c:f>'8'!$B$18</c:f>
              <c:numCache>
                <c:formatCode>0%</c:formatCode>
                <c:ptCount val="1"/>
                <c:pt idx="0">
                  <c:v>9.9890946441084732E-4</c:v>
                </c:pt>
              </c:numCache>
            </c:numRef>
          </c:val>
        </c:ser>
        <c:ser>
          <c:idx val="3"/>
          <c:order val="3"/>
          <c:tx>
            <c:strRef>
              <c:f>'8'!$A$19</c:f>
              <c:strCache>
                <c:ptCount val="1"/>
                <c:pt idx="0">
                  <c:v>Ostatní biomasa</c:v>
                </c:pt>
              </c:strCache>
            </c:strRef>
          </c:tx>
          <c:invertIfNegative val="0"/>
          <c:dLbls>
            <c:dLbl>
              <c:idx val="0"/>
              <c:layout>
                <c:manualLayout>
                  <c:x val="9.6673193756525444E-3"/>
                  <c:y val="-0.18163860909003507"/>
                </c:manualLayout>
              </c:layout>
              <c:dLblPos val="ctr"/>
              <c:showLegendKey val="0"/>
              <c:showVal val="1"/>
              <c:showCatName val="0"/>
              <c:showSerName val="0"/>
              <c:showPercent val="0"/>
              <c:showBubbleSize val="0"/>
            </c:dLbl>
            <c:txPr>
              <a:bodyPr/>
              <a:lstStyle/>
              <a:p>
                <a:pPr>
                  <a:defRPr sz="900"/>
                </a:pPr>
                <a:endParaRPr lang="cs-CZ"/>
              </a:p>
            </c:txPr>
            <c:dLblPos val="ctr"/>
            <c:showLegendKey val="0"/>
            <c:showVal val="1"/>
            <c:showCatName val="0"/>
            <c:showSerName val="0"/>
            <c:showPercent val="0"/>
            <c:showBubbleSize val="0"/>
            <c:showLeaderLines val="0"/>
          </c:dLbls>
          <c:val>
            <c:numRef>
              <c:f>'8'!$B$19</c:f>
              <c:numCache>
                <c:formatCode>0%</c:formatCode>
                <c:ptCount val="1"/>
                <c:pt idx="0">
                  <c:v>0</c:v>
                </c:pt>
              </c:numCache>
            </c:numRef>
          </c:val>
        </c:ser>
        <c:ser>
          <c:idx val="4"/>
          <c:order val="4"/>
          <c:tx>
            <c:strRef>
              <c:f>'8'!$A$20</c:f>
              <c:strCache>
                <c:ptCount val="1"/>
                <c:pt idx="0">
                  <c:v>Palivové dříví</c:v>
                </c:pt>
              </c:strCache>
            </c:strRef>
          </c:tx>
          <c:invertIfNegative val="0"/>
          <c:dLbls>
            <c:dLbl>
              <c:idx val="0"/>
              <c:layout>
                <c:manualLayout>
                  <c:x val="5.6533874743816111E-2"/>
                  <c:y val="-0.18468737262056206"/>
                </c:manualLayout>
              </c:layout>
              <c:dLblPos val="ctr"/>
              <c:showLegendKey val="0"/>
              <c:showVal val="1"/>
              <c:showCatName val="0"/>
              <c:showSerName val="0"/>
              <c:showPercent val="0"/>
              <c:showBubbleSize val="0"/>
            </c:dLbl>
            <c:numFmt formatCode="0.000%" sourceLinked="0"/>
            <c:txPr>
              <a:bodyPr/>
              <a:lstStyle/>
              <a:p>
                <a:pPr>
                  <a:defRPr sz="900"/>
                </a:pPr>
                <a:endParaRPr lang="cs-CZ"/>
              </a:p>
            </c:txPr>
            <c:dLblPos val="ctr"/>
            <c:showLegendKey val="0"/>
            <c:showVal val="1"/>
            <c:showCatName val="0"/>
            <c:showSerName val="0"/>
            <c:showPercent val="0"/>
            <c:showBubbleSize val="0"/>
            <c:showLeaderLines val="0"/>
          </c:dLbls>
          <c:val>
            <c:numRef>
              <c:f>'8'!$B$20</c:f>
              <c:numCache>
                <c:formatCode>0%</c:formatCode>
                <c:ptCount val="1"/>
                <c:pt idx="0">
                  <c:v>0</c:v>
                </c:pt>
              </c:numCache>
            </c:numRef>
          </c:val>
        </c:ser>
        <c:ser>
          <c:idx val="5"/>
          <c:order val="5"/>
          <c:tx>
            <c:strRef>
              <c:f>'8'!$A$21</c:f>
              <c:strCache>
                <c:ptCount val="1"/>
                <c:pt idx="0">
                  <c:v>Piliny, kůra, štěpky, dřevní odpad</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'8'!$B$21</c:f>
              <c:numCache>
                <c:formatCode>0%</c:formatCode>
                <c:ptCount val="1"/>
                <c:pt idx="0">
                  <c:v>0.49128298720144159</c:v>
                </c:pt>
              </c:numCache>
            </c:numRef>
          </c:val>
        </c:ser>
        <c:ser>
          <c:idx val="6"/>
          <c:order val="6"/>
          <c:tx>
            <c:strRef>
              <c:f>'8'!$A$22</c:f>
              <c:strCache>
                <c:ptCount val="1"/>
                <c:pt idx="0">
                  <c:v>Rostlinné materiály neaglomerované (včetně aglomerátů)</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'8'!$B$22</c:f>
              <c:numCache>
                <c:formatCode>0%</c:formatCode>
                <c:ptCount val="1"/>
                <c:pt idx="0">
                  <c:v>4.7310205686382605E-2</c:v>
                </c:pt>
              </c:numCache>
            </c:numRef>
          </c:val>
        </c:ser>
        <c:dLbls>
          <c:dLblPos val="ctr"/>
          <c:showLegendKey val="0"/>
          <c:showVal val="1"/>
          <c:showCatName val="0"/>
          <c:showSerName val="0"/>
          <c:showPercent val="0"/>
          <c:showBubbleSize val="0"/>
        </c:dLbls>
        <c:gapWidth val="100"/>
        <c:overlap val="100"/>
        <c:axId val="93437952"/>
        <c:axId val="93439488"/>
      </c:barChart>
      <c:catAx>
        <c:axId val="93437952"/>
        <c:scaling>
          <c:orientation val="minMax"/>
        </c:scaling>
        <c:delete val="1"/>
        <c:axPos val="l"/>
        <c:majorTickMark val="out"/>
        <c:minorTickMark val="none"/>
        <c:tickLblPos val="nextTo"/>
        <c:crossAx val="93439488"/>
        <c:crosses val="autoZero"/>
        <c:auto val="1"/>
        <c:lblAlgn val="ctr"/>
        <c:lblOffset val="100"/>
        <c:noMultiLvlLbl val="0"/>
      </c:catAx>
      <c:valAx>
        <c:axId val="93439488"/>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93437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dLbls>
          <c:showLegendKey val="0"/>
          <c:showVal val="0"/>
          <c:showCatName val="0"/>
          <c:showSerName val="0"/>
          <c:showPercent val="0"/>
          <c:showBubbleSize val="0"/>
        </c:dLbls>
        <c:gapWidth val="150"/>
        <c:axId val="144505856"/>
        <c:axId val="144122624"/>
      </c:barChart>
      <c:catAx>
        <c:axId val="144505856"/>
        <c:scaling>
          <c:orientation val="minMax"/>
        </c:scaling>
        <c:delete val="1"/>
        <c:axPos val="b"/>
        <c:numFmt formatCode="General" sourceLinked="1"/>
        <c:majorTickMark val="out"/>
        <c:minorTickMark val="none"/>
        <c:tickLblPos val="nextTo"/>
        <c:crossAx val="144122624"/>
        <c:crosses val="autoZero"/>
        <c:auto val="1"/>
        <c:lblAlgn val="ctr"/>
        <c:lblOffset val="100"/>
        <c:noMultiLvlLbl val="0"/>
      </c:catAx>
      <c:valAx>
        <c:axId val="144122624"/>
        <c:scaling>
          <c:orientation val="minMax"/>
        </c:scaling>
        <c:delete val="1"/>
        <c:axPos val="l"/>
        <c:numFmt formatCode="General" sourceLinked="1"/>
        <c:majorTickMark val="out"/>
        <c:minorTickMark val="none"/>
        <c:tickLblPos val="nextTo"/>
        <c:crossAx val="144505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Měsíční maxima a minima zatížení </a:t>
            </a:r>
            <a:r>
              <a:rPr lang="cs-CZ" sz="1000"/>
              <a:t>(MW)</a:t>
            </a:r>
            <a:endParaRPr lang="en-US" sz="1000"/>
          </a:p>
        </c:rich>
      </c:tx>
      <c:layout>
        <c:manualLayout>
          <c:xMode val="edge"/>
          <c:yMode val="edge"/>
          <c:x val="0.40507430392447424"/>
          <c:y val="7.1668838024214381E-3"/>
        </c:manualLayout>
      </c:layout>
      <c:overlay val="0"/>
    </c:title>
    <c:autoTitleDeleted val="0"/>
    <c:plotArea>
      <c:layout>
        <c:manualLayout>
          <c:layoutTarget val="inner"/>
          <c:xMode val="edge"/>
          <c:yMode val="edge"/>
          <c:x val="4.5742402677362938E-2"/>
          <c:y val="0.13675168321351136"/>
          <c:w val="0.94502581265147034"/>
          <c:h val="0.72138758694515304"/>
        </c:manualLayout>
      </c:layout>
      <c:barChart>
        <c:barDir val="col"/>
        <c:grouping val="clustered"/>
        <c:varyColors val="0"/>
        <c:ser>
          <c:idx val="1"/>
          <c:order val="0"/>
          <c:tx>
            <c:v>Měsíční minimum</c:v>
          </c:tx>
          <c:invertIfNegative val="0"/>
          <c:val>
            <c:numRef>
              <c:f>'18'!$C$7:$N$7</c:f>
              <c:numCache>
                <c:formatCode>#,##0.0</c:formatCode>
                <c:ptCount val="12"/>
                <c:pt idx="0">
                  <c:v>5695</c:v>
                </c:pt>
                <c:pt idx="1">
                  <c:v>7070</c:v>
                </c:pt>
                <c:pt idx="2">
                  <c:v>6663</c:v>
                </c:pt>
                <c:pt idx="3">
                  <c:v>0</c:v>
                </c:pt>
                <c:pt idx="4">
                  <c:v>0</c:v>
                </c:pt>
                <c:pt idx="5">
                  <c:v>0</c:v>
                </c:pt>
                <c:pt idx="6">
                  <c:v>0</c:v>
                </c:pt>
                <c:pt idx="7">
                  <c:v>0</c:v>
                </c:pt>
                <c:pt idx="8">
                  <c:v>0</c:v>
                </c:pt>
                <c:pt idx="9">
                  <c:v>0</c:v>
                </c:pt>
                <c:pt idx="10">
                  <c:v>0</c:v>
                </c:pt>
                <c:pt idx="11">
                  <c:v>0</c:v>
                </c:pt>
              </c:numCache>
            </c:numRef>
          </c:val>
        </c:ser>
        <c:ser>
          <c:idx val="0"/>
          <c:order val="1"/>
          <c:tx>
            <c:v>Měsíční maximum</c:v>
          </c:tx>
          <c:invertIfNegative val="0"/>
          <c:val>
            <c:numRef>
              <c:f>'18'!$C$4:$N$4</c:f>
              <c:numCache>
                <c:formatCode>#,##0.0</c:formatCode>
                <c:ptCount val="12"/>
                <c:pt idx="0">
                  <c:v>10933</c:v>
                </c:pt>
                <c:pt idx="1">
                  <c:v>11969</c:v>
                </c:pt>
                <c:pt idx="2">
                  <c:v>11956</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axId val="144147584"/>
        <c:axId val="144149120"/>
      </c:barChart>
      <c:catAx>
        <c:axId val="144147584"/>
        <c:scaling>
          <c:orientation val="minMax"/>
        </c:scaling>
        <c:delete val="0"/>
        <c:axPos val="b"/>
        <c:numFmt formatCode="General" sourceLinked="0"/>
        <c:majorTickMark val="none"/>
        <c:minorTickMark val="none"/>
        <c:tickLblPos val="nextTo"/>
        <c:txPr>
          <a:bodyPr/>
          <a:lstStyle/>
          <a:p>
            <a:pPr>
              <a:defRPr sz="900"/>
            </a:pPr>
            <a:endParaRPr lang="cs-CZ"/>
          </a:p>
        </c:txPr>
        <c:crossAx val="144149120"/>
        <c:crosses val="autoZero"/>
        <c:auto val="1"/>
        <c:lblAlgn val="ctr"/>
        <c:lblOffset val="100"/>
        <c:noMultiLvlLbl val="0"/>
      </c:catAx>
      <c:valAx>
        <c:axId val="144149120"/>
        <c:scaling>
          <c:orientation val="minMax"/>
          <c:max val="16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4147584"/>
        <c:crosses val="autoZero"/>
        <c:crossBetween val="between"/>
        <c:majorUnit val="4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9808297913813486"/>
          <c:y val="0"/>
        </c:manualLayout>
      </c:layout>
      <c:overlay val="0"/>
    </c:title>
    <c:autoTitleDeleted val="0"/>
    <c:plotArea>
      <c:layout>
        <c:manualLayout>
          <c:layoutTarget val="inner"/>
          <c:xMode val="edge"/>
          <c:yMode val="edge"/>
          <c:x val="0.14762704957041298"/>
          <c:y val="0.11205739282589676"/>
          <c:w val="0.79377377005666605"/>
          <c:h val="0.59048981553362168"/>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'18.2'!$B$56:$B$79</c:f>
              <c:numCache>
                <c:formatCode>#,##0</c:formatCode>
                <c:ptCount val="24"/>
                <c:pt idx="0">
                  <c:v>3618</c:v>
                </c:pt>
                <c:pt idx="1">
                  <c:v>3706</c:v>
                </c:pt>
                <c:pt idx="2">
                  <c:v>3686</c:v>
                </c:pt>
                <c:pt idx="3">
                  <c:v>3680</c:v>
                </c:pt>
                <c:pt idx="4">
                  <c:v>3686</c:v>
                </c:pt>
                <c:pt idx="5">
                  <c:v>3796</c:v>
                </c:pt>
                <c:pt idx="6">
                  <c:v>3812</c:v>
                </c:pt>
                <c:pt idx="7">
                  <c:v>3830</c:v>
                </c:pt>
                <c:pt idx="8">
                  <c:v>3848</c:v>
                </c:pt>
                <c:pt idx="9">
                  <c:v>3875</c:v>
                </c:pt>
                <c:pt idx="10">
                  <c:v>3897</c:v>
                </c:pt>
                <c:pt idx="11">
                  <c:v>3915</c:v>
                </c:pt>
                <c:pt idx="12">
                  <c:v>3925</c:v>
                </c:pt>
                <c:pt idx="13">
                  <c:v>3925</c:v>
                </c:pt>
                <c:pt idx="14">
                  <c:v>3925</c:v>
                </c:pt>
                <c:pt idx="15">
                  <c:v>3927</c:v>
                </c:pt>
                <c:pt idx="16">
                  <c:v>3923</c:v>
                </c:pt>
                <c:pt idx="17">
                  <c:v>3922</c:v>
                </c:pt>
                <c:pt idx="18">
                  <c:v>3922</c:v>
                </c:pt>
                <c:pt idx="19">
                  <c:v>3920</c:v>
                </c:pt>
                <c:pt idx="20">
                  <c:v>3919</c:v>
                </c:pt>
                <c:pt idx="21">
                  <c:v>3920</c:v>
                </c:pt>
                <c:pt idx="22">
                  <c:v>3920</c:v>
                </c:pt>
                <c:pt idx="23">
                  <c:v>3918</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'18.2'!$C$56:$C$79</c:f>
              <c:numCache>
                <c:formatCode>#,##0</c:formatCode>
                <c:ptCount val="24"/>
                <c:pt idx="0">
                  <c:v>6596</c:v>
                </c:pt>
                <c:pt idx="1">
                  <c:v>6604</c:v>
                </c:pt>
                <c:pt idx="2">
                  <c:v>6477</c:v>
                </c:pt>
                <c:pt idx="3">
                  <c:v>6527</c:v>
                </c:pt>
                <c:pt idx="4">
                  <c:v>6484</c:v>
                </c:pt>
                <c:pt idx="5">
                  <c:v>6550</c:v>
                </c:pt>
                <c:pt idx="6">
                  <c:v>6536</c:v>
                </c:pt>
                <c:pt idx="7">
                  <c:v>6685</c:v>
                </c:pt>
                <c:pt idx="8">
                  <c:v>6894</c:v>
                </c:pt>
                <c:pt idx="9">
                  <c:v>6880</c:v>
                </c:pt>
                <c:pt idx="10">
                  <c:v>6864</c:v>
                </c:pt>
                <c:pt idx="11">
                  <c:v>6801</c:v>
                </c:pt>
                <c:pt idx="12">
                  <c:v>7006</c:v>
                </c:pt>
                <c:pt idx="13">
                  <c:v>6912</c:v>
                </c:pt>
                <c:pt idx="14">
                  <c:v>6784</c:v>
                </c:pt>
                <c:pt idx="15">
                  <c:v>6861</c:v>
                </c:pt>
                <c:pt idx="16">
                  <c:v>6830</c:v>
                </c:pt>
                <c:pt idx="17">
                  <c:v>6965</c:v>
                </c:pt>
                <c:pt idx="18">
                  <c:v>7034</c:v>
                </c:pt>
                <c:pt idx="19">
                  <c:v>6970</c:v>
                </c:pt>
                <c:pt idx="20">
                  <c:v>6925</c:v>
                </c:pt>
                <c:pt idx="21">
                  <c:v>6936</c:v>
                </c:pt>
                <c:pt idx="22">
                  <c:v>6941</c:v>
                </c:pt>
                <c:pt idx="23">
                  <c:v>6856</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'18.2'!$D$56:$D$79</c:f>
              <c:numCache>
                <c:formatCode>#,##0</c:formatCode>
                <c:ptCount val="24"/>
                <c:pt idx="0">
                  <c:v>713</c:v>
                </c:pt>
                <c:pt idx="1">
                  <c:v>717</c:v>
                </c:pt>
                <c:pt idx="2">
                  <c:v>717</c:v>
                </c:pt>
                <c:pt idx="3">
                  <c:v>714</c:v>
                </c:pt>
                <c:pt idx="4">
                  <c:v>719</c:v>
                </c:pt>
                <c:pt idx="5">
                  <c:v>708</c:v>
                </c:pt>
                <c:pt idx="6">
                  <c:v>743</c:v>
                </c:pt>
                <c:pt idx="7">
                  <c:v>770</c:v>
                </c:pt>
                <c:pt idx="8">
                  <c:v>796</c:v>
                </c:pt>
                <c:pt idx="9">
                  <c:v>805</c:v>
                </c:pt>
                <c:pt idx="10">
                  <c:v>819</c:v>
                </c:pt>
                <c:pt idx="11">
                  <c:v>796</c:v>
                </c:pt>
                <c:pt idx="12">
                  <c:v>862</c:v>
                </c:pt>
                <c:pt idx="13">
                  <c:v>776</c:v>
                </c:pt>
                <c:pt idx="14">
                  <c:v>762</c:v>
                </c:pt>
                <c:pt idx="15">
                  <c:v>762</c:v>
                </c:pt>
                <c:pt idx="16">
                  <c:v>781</c:v>
                </c:pt>
                <c:pt idx="17">
                  <c:v>778</c:v>
                </c:pt>
                <c:pt idx="18">
                  <c:v>782</c:v>
                </c:pt>
                <c:pt idx="19">
                  <c:v>776</c:v>
                </c:pt>
                <c:pt idx="20">
                  <c:v>768</c:v>
                </c:pt>
                <c:pt idx="21">
                  <c:v>735</c:v>
                </c:pt>
                <c:pt idx="22">
                  <c:v>735</c:v>
                </c:pt>
                <c:pt idx="23">
                  <c:v>719</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'18.2'!$H$56:$H$79</c:f>
              <c:numCache>
                <c:formatCode>#,##0</c:formatCode>
                <c:ptCount val="24"/>
                <c:pt idx="0">
                  <c:v>146</c:v>
                </c:pt>
                <c:pt idx="1">
                  <c:v>144</c:v>
                </c:pt>
                <c:pt idx="2">
                  <c:v>137</c:v>
                </c:pt>
                <c:pt idx="3">
                  <c:v>132</c:v>
                </c:pt>
                <c:pt idx="4">
                  <c:v>136</c:v>
                </c:pt>
                <c:pt idx="5">
                  <c:v>137</c:v>
                </c:pt>
                <c:pt idx="6">
                  <c:v>133</c:v>
                </c:pt>
                <c:pt idx="7">
                  <c:v>136</c:v>
                </c:pt>
                <c:pt idx="8">
                  <c:v>136</c:v>
                </c:pt>
                <c:pt idx="9">
                  <c:v>124</c:v>
                </c:pt>
                <c:pt idx="10">
                  <c:v>121</c:v>
                </c:pt>
                <c:pt idx="11">
                  <c:v>111</c:v>
                </c:pt>
                <c:pt idx="12">
                  <c:v>95</c:v>
                </c:pt>
                <c:pt idx="13">
                  <c:v>85</c:v>
                </c:pt>
                <c:pt idx="14">
                  <c:v>89</c:v>
                </c:pt>
                <c:pt idx="15">
                  <c:v>82</c:v>
                </c:pt>
                <c:pt idx="16">
                  <c:v>71</c:v>
                </c:pt>
                <c:pt idx="17">
                  <c:v>63</c:v>
                </c:pt>
                <c:pt idx="18">
                  <c:v>55</c:v>
                </c:pt>
                <c:pt idx="19">
                  <c:v>49</c:v>
                </c:pt>
                <c:pt idx="20">
                  <c:v>50</c:v>
                </c:pt>
                <c:pt idx="21">
                  <c:v>51</c:v>
                </c:pt>
                <c:pt idx="22">
                  <c:v>51</c:v>
                </c:pt>
                <c:pt idx="23">
                  <c:v>44</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'18.2'!$G$56:$G$79</c:f>
              <c:numCache>
                <c:formatCode>#,##0</c:formatCode>
                <c:ptCount val="24"/>
                <c:pt idx="0">
                  <c:v>0</c:v>
                </c:pt>
                <c:pt idx="1">
                  <c:v>0</c:v>
                </c:pt>
                <c:pt idx="2">
                  <c:v>0</c:v>
                </c:pt>
                <c:pt idx="3">
                  <c:v>0</c:v>
                </c:pt>
                <c:pt idx="4">
                  <c:v>0</c:v>
                </c:pt>
                <c:pt idx="5">
                  <c:v>0</c:v>
                </c:pt>
                <c:pt idx="6">
                  <c:v>1</c:v>
                </c:pt>
                <c:pt idx="7">
                  <c:v>19</c:v>
                </c:pt>
                <c:pt idx="8">
                  <c:v>122</c:v>
                </c:pt>
                <c:pt idx="9">
                  <c:v>254</c:v>
                </c:pt>
                <c:pt idx="10">
                  <c:v>318</c:v>
                </c:pt>
                <c:pt idx="11">
                  <c:v>357</c:v>
                </c:pt>
                <c:pt idx="12">
                  <c:v>348</c:v>
                </c:pt>
                <c:pt idx="13">
                  <c:v>329</c:v>
                </c:pt>
                <c:pt idx="14">
                  <c:v>234</c:v>
                </c:pt>
                <c:pt idx="15">
                  <c:v>146</c:v>
                </c:pt>
                <c:pt idx="16">
                  <c:v>53</c:v>
                </c:pt>
                <c:pt idx="17">
                  <c:v>4</c:v>
                </c:pt>
                <c:pt idx="18">
                  <c:v>0</c:v>
                </c:pt>
                <c:pt idx="19">
                  <c:v>0</c:v>
                </c:pt>
                <c:pt idx="20">
                  <c:v>0</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'18.2'!$E$56:$E$79</c:f>
              <c:numCache>
                <c:formatCode>#,##0</c:formatCode>
                <c:ptCount val="24"/>
                <c:pt idx="0">
                  <c:v>131</c:v>
                </c:pt>
                <c:pt idx="1">
                  <c:v>131</c:v>
                </c:pt>
                <c:pt idx="2">
                  <c:v>131</c:v>
                </c:pt>
                <c:pt idx="3">
                  <c:v>131</c:v>
                </c:pt>
                <c:pt idx="4">
                  <c:v>131</c:v>
                </c:pt>
                <c:pt idx="5">
                  <c:v>131</c:v>
                </c:pt>
                <c:pt idx="6">
                  <c:v>138</c:v>
                </c:pt>
                <c:pt idx="7">
                  <c:v>349</c:v>
                </c:pt>
                <c:pt idx="8">
                  <c:v>335</c:v>
                </c:pt>
                <c:pt idx="9">
                  <c:v>163</c:v>
                </c:pt>
                <c:pt idx="10">
                  <c:v>146</c:v>
                </c:pt>
                <c:pt idx="11">
                  <c:v>142</c:v>
                </c:pt>
                <c:pt idx="12">
                  <c:v>141</c:v>
                </c:pt>
                <c:pt idx="13">
                  <c:v>134</c:v>
                </c:pt>
                <c:pt idx="14">
                  <c:v>133</c:v>
                </c:pt>
                <c:pt idx="15">
                  <c:v>136</c:v>
                </c:pt>
                <c:pt idx="16">
                  <c:v>141</c:v>
                </c:pt>
                <c:pt idx="17">
                  <c:v>348</c:v>
                </c:pt>
                <c:pt idx="18">
                  <c:v>404</c:v>
                </c:pt>
                <c:pt idx="19">
                  <c:v>324</c:v>
                </c:pt>
                <c:pt idx="20">
                  <c:v>226</c:v>
                </c:pt>
                <c:pt idx="21">
                  <c:v>137</c:v>
                </c:pt>
                <c:pt idx="22">
                  <c:v>135</c:v>
                </c:pt>
                <c:pt idx="23">
                  <c:v>134</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'18.2'!$F$56:$F$79</c:f>
              <c:numCache>
                <c:formatCode>#,##0</c:formatCode>
                <c:ptCount val="24"/>
                <c:pt idx="0">
                  <c:v>0</c:v>
                </c:pt>
                <c:pt idx="1">
                  <c:v>0</c:v>
                </c:pt>
                <c:pt idx="2">
                  <c:v>0</c:v>
                </c:pt>
                <c:pt idx="3">
                  <c:v>0</c:v>
                </c:pt>
                <c:pt idx="4">
                  <c:v>0</c:v>
                </c:pt>
                <c:pt idx="5">
                  <c:v>0</c:v>
                </c:pt>
                <c:pt idx="6">
                  <c:v>0</c:v>
                </c:pt>
                <c:pt idx="7">
                  <c:v>0</c:v>
                </c:pt>
                <c:pt idx="8">
                  <c:v>21</c:v>
                </c:pt>
                <c:pt idx="9">
                  <c:v>75</c:v>
                </c:pt>
                <c:pt idx="10">
                  <c:v>0</c:v>
                </c:pt>
                <c:pt idx="11">
                  <c:v>109</c:v>
                </c:pt>
                <c:pt idx="12">
                  <c:v>84</c:v>
                </c:pt>
                <c:pt idx="13">
                  <c:v>198</c:v>
                </c:pt>
                <c:pt idx="14">
                  <c:v>218</c:v>
                </c:pt>
                <c:pt idx="15">
                  <c:v>161</c:v>
                </c:pt>
                <c:pt idx="16">
                  <c:v>23</c:v>
                </c:pt>
                <c:pt idx="17">
                  <c:v>629</c:v>
                </c:pt>
                <c:pt idx="18">
                  <c:v>695</c:v>
                </c:pt>
                <c:pt idx="19">
                  <c:v>554</c:v>
                </c:pt>
                <c:pt idx="20">
                  <c:v>752</c:v>
                </c:pt>
                <c:pt idx="21">
                  <c:v>67</c:v>
                </c:pt>
                <c:pt idx="22">
                  <c:v>0</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'18.2'!$L$56:$L$79</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44321920"/>
        <c:axId val="144352384"/>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'18.2'!$M$56:$M$79</c:f>
              <c:numCache>
                <c:formatCode>General</c:formatCode>
                <c:ptCount val="24"/>
                <c:pt idx="0">
                  <c:v>-1177</c:v>
                </c:pt>
                <c:pt idx="1">
                  <c:v>-571</c:v>
                </c:pt>
                <c:pt idx="2">
                  <c:v>-525</c:v>
                </c:pt>
                <c:pt idx="3">
                  <c:v>-607</c:v>
                </c:pt>
                <c:pt idx="4">
                  <c:v>-1180</c:v>
                </c:pt>
                <c:pt idx="5">
                  <c:v>-823</c:v>
                </c:pt>
                <c:pt idx="6">
                  <c:v>-270</c:v>
                </c:pt>
                <c:pt idx="7">
                  <c:v>-276</c:v>
                </c:pt>
                <c:pt idx="8">
                  <c:v>-424</c:v>
                </c:pt>
                <c:pt idx="9">
                  <c:v>-282</c:v>
                </c:pt>
                <c:pt idx="10">
                  <c:v>-197</c:v>
                </c:pt>
                <c:pt idx="11">
                  <c:v>-409</c:v>
                </c:pt>
                <c:pt idx="12">
                  <c:v>-505</c:v>
                </c:pt>
                <c:pt idx="13">
                  <c:v>-417</c:v>
                </c:pt>
                <c:pt idx="14">
                  <c:v>-368</c:v>
                </c:pt>
                <c:pt idx="15">
                  <c:v>-413</c:v>
                </c:pt>
                <c:pt idx="16">
                  <c:v>-435</c:v>
                </c:pt>
                <c:pt idx="17">
                  <c:v>-1326</c:v>
                </c:pt>
                <c:pt idx="18">
                  <c:v>-1542</c:v>
                </c:pt>
                <c:pt idx="19">
                  <c:v>-1415</c:v>
                </c:pt>
                <c:pt idx="20">
                  <c:v>-1755</c:v>
                </c:pt>
                <c:pt idx="21">
                  <c:v>-1528</c:v>
                </c:pt>
                <c:pt idx="22">
                  <c:v>-1998</c:v>
                </c:pt>
                <c:pt idx="23">
                  <c:v>-2281</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'18.2'!$J$56:$J$79</c:f>
              <c:numCache>
                <c:formatCode>#,##0</c:formatCode>
                <c:ptCount val="24"/>
                <c:pt idx="0">
                  <c:v>-410</c:v>
                </c:pt>
                <c:pt idx="1">
                  <c:v>-984</c:v>
                </c:pt>
                <c:pt idx="2">
                  <c:v>-876</c:v>
                </c:pt>
                <c:pt idx="3">
                  <c:v>-865</c:v>
                </c:pt>
                <c:pt idx="4">
                  <c:v>-179</c:v>
                </c:pt>
                <c:pt idx="5">
                  <c:v>-225</c:v>
                </c:pt>
                <c:pt idx="6">
                  <c:v>0</c:v>
                </c:pt>
                <c:pt idx="7">
                  <c:v>0</c:v>
                </c:pt>
                <c:pt idx="8">
                  <c:v>0</c:v>
                </c:pt>
                <c:pt idx="9">
                  <c:v>0</c:v>
                </c:pt>
                <c:pt idx="10">
                  <c:v>-95</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44355712"/>
        <c:axId val="144353920"/>
      </c:areaChart>
      <c:catAx>
        <c:axId val="144321920"/>
        <c:scaling>
          <c:orientation val="minMax"/>
        </c:scaling>
        <c:delete val="0"/>
        <c:axPos val="b"/>
        <c:numFmt formatCode="h:mm;@" sourceLinked="1"/>
        <c:majorTickMark val="none"/>
        <c:minorTickMark val="none"/>
        <c:tickLblPos val="low"/>
        <c:txPr>
          <a:bodyPr/>
          <a:lstStyle/>
          <a:p>
            <a:pPr>
              <a:defRPr sz="900"/>
            </a:pPr>
            <a:endParaRPr lang="cs-CZ"/>
          </a:p>
        </c:txPr>
        <c:crossAx val="144352384"/>
        <c:crosses val="autoZero"/>
        <c:auto val="1"/>
        <c:lblAlgn val="ctr"/>
        <c:lblOffset val="100"/>
        <c:noMultiLvlLbl val="0"/>
      </c:catAx>
      <c:valAx>
        <c:axId val="144352384"/>
        <c:scaling>
          <c:orientation val="minMax"/>
          <c:max val="14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144321920"/>
        <c:crosses val="autoZero"/>
        <c:crossBetween val="midCat"/>
        <c:majorUnit val="2000"/>
      </c:valAx>
      <c:valAx>
        <c:axId val="144353920"/>
        <c:scaling>
          <c:orientation val="minMax"/>
          <c:max val="10000"/>
          <c:min val="-2000"/>
        </c:scaling>
        <c:delete val="1"/>
        <c:axPos val="r"/>
        <c:numFmt formatCode="General" sourceLinked="1"/>
        <c:majorTickMark val="out"/>
        <c:minorTickMark val="none"/>
        <c:tickLblPos val="nextTo"/>
        <c:crossAx val="144355712"/>
        <c:crosses val="max"/>
        <c:crossBetween val="midCat"/>
      </c:valAx>
      <c:catAx>
        <c:axId val="144355712"/>
        <c:scaling>
          <c:orientation val="minMax"/>
        </c:scaling>
        <c:delete val="1"/>
        <c:axPos val="b"/>
        <c:numFmt formatCode="h:mm;@" sourceLinked="1"/>
        <c:majorTickMark val="out"/>
        <c:minorTickMark val="none"/>
        <c:tickLblPos val="nextTo"/>
        <c:crossAx val="144353920"/>
        <c:crosses val="autoZero"/>
        <c:auto val="1"/>
        <c:lblAlgn val="ctr"/>
        <c:lblOffset val="100"/>
        <c:noMultiLvlLbl val="0"/>
      </c:catAx>
    </c:plotArea>
    <c:legend>
      <c:legendPos val="b"/>
      <c:legendEntry>
        <c:idx val="7"/>
        <c:delete val="1"/>
      </c:legendEntry>
      <c:layout>
        <c:manualLayout>
          <c:xMode val="edge"/>
          <c:yMode val="edge"/>
          <c:x val="0"/>
          <c:y val="0.86326124727366826"/>
          <c:w val="1"/>
          <c:h val="0.13673875272633174"/>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18990117101484474"/>
          <c:y val="0"/>
        </c:manualLayout>
      </c:layout>
      <c:overlay val="0"/>
    </c:title>
    <c:autoTitleDeleted val="0"/>
    <c:plotArea>
      <c:layout>
        <c:manualLayout>
          <c:layoutTarget val="inner"/>
          <c:xMode val="edge"/>
          <c:yMode val="edge"/>
          <c:x val="9.8234982161152229E-2"/>
          <c:y val="0.11205749281339833"/>
          <c:w val="0.83019626272651392"/>
          <c:h val="0.60477535840754015"/>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'18.2'!$B$30:$B$53</c:f>
              <c:numCache>
                <c:formatCode>#,##0</c:formatCode>
                <c:ptCount val="24"/>
                <c:pt idx="0">
                  <c:v>3086</c:v>
                </c:pt>
                <c:pt idx="1">
                  <c:v>3087</c:v>
                </c:pt>
                <c:pt idx="2">
                  <c:v>3088</c:v>
                </c:pt>
                <c:pt idx="3">
                  <c:v>3090</c:v>
                </c:pt>
                <c:pt idx="4">
                  <c:v>3089</c:v>
                </c:pt>
                <c:pt idx="5">
                  <c:v>3089</c:v>
                </c:pt>
                <c:pt idx="6">
                  <c:v>3091</c:v>
                </c:pt>
                <c:pt idx="7">
                  <c:v>3092</c:v>
                </c:pt>
                <c:pt idx="8">
                  <c:v>3089</c:v>
                </c:pt>
                <c:pt idx="9">
                  <c:v>3093</c:v>
                </c:pt>
                <c:pt idx="10">
                  <c:v>3095</c:v>
                </c:pt>
                <c:pt idx="11">
                  <c:v>3094</c:v>
                </c:pt>
                <c:pt idx="12">
                  <c:v>3089</c:v>
                </c:pt>
                <c:pt idx="13">
                  <c:v>3088</c:v>
                </c:pt>
                <c:pt idx="14">
                  <c:v>3086</c:v>
                </c:pt>
                <c:pt idx="15">
                  <c:v>3084</c:v>
                </c:pt>
                <c:pt idx="16">
                  <c:v>3083</c:v>
                </c:pt>
                <c:pt idx="17">
                  <c:v>3084</c:v>
                </c:pt>
                <c:pt idx="18">
                  <c:v>3086</c:v>
                </c:pt>
                <c:pt idx="19">
                  <c:v>3088</c:v>
                </c:pt>
                <c:pt idx="20">
                  <c:v>3089</c:v>
                </c:pt>
                <c:pt idx="21">
                  <c:v>3090</c:v>
                </c:pt>
                <c:pt idx="22">
                  <c:v>3091</c:v>
                </c:pt>
                <c:pt idx="23">
                  <c:v>3095</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'18.2'!$C$30:$C$53</c:f>
              <c:numCache>
                <c:formatCode>#,##0</c:formatCode>
                <c:ptCount val="24"/>
                <c:pt idx="0">
                  <c:v>6416</c:v>
                </c:pt>
                <c:pt idx="1">
                  <c:v>6405</c:v>
                </c:pt>
                <c:pt idx="2">
                  <c:v>6486</c:v>
                </c:pt>
                <c:pt idx="3">
                  <c:v>6677</c:v>
                </c:pt>
                <c:pt idx="4">
                  <c:v>6690</c:v>
                </c:pt>
                <c:pt idx="5">
                  <c:v>6535</c:v>
                </c:pt>
                <c:pt idx="6">
                  <c:v>6512</c:v>
                </c:pt>
                <c:pt idx="7">
                  <c:v>6526</c:v>
                </c:pt>
                <c:pt idx="8">
                  <c:v>6504</c:v>
                </c:pt>
                <c:pt idx="9">
                  <c:v>6551</c:v>
                </c:pt>
                <c:pt idx="10">
                  <c:v>6685</c:v>
                </c:pt>
                <c:pt idx="11">
                  <c:v>6720</c:v>
                </c:pt>
                <c:pt idx="12">
                  <c:v>6800</c:v>
                </c:pt>
                <c:pt idx="13">
                  <c:v>6807</c:v>
                </c:pt>
                <c:pt idx="14">
                  <c:v>6662</c:v>
                </c:pt>
                <c:pt idx="15">
                  <c:v>6634</c:v>
                </c:pt>
                <c:pt idx="16">
                  <c:v>6831</c:v>
                </c:pt>
                <c:pt idx="17">
                  <c:v>6917</c:v>
                </c:pt>
                <c:pt idx="18">
                  <c:v>6984</c:v>
                </c:pt>
                <c:pt idx="19">
                  <c:v>7043</c:v>
                </c:pt>
                <c:pt idx="20">
                  <c:v>7067</c:v>
                </c:pt>
                <c:pt idx="21">
                  <c:v>7100</c:v>
                </c:pt>
                <c:pt idx="22">
                  <c:v>6988</c:v>
                </c:pt>
                <c:pt idx="23">
                  <c:v>6917</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'18.2'!$D$30:$D$53</c:f>
              <c:numCache>
                <c:formatCode>#,##0</c:formatCode>
                <c:ptCount val="24"/>
                <c:pt idx="0">
                  <c:v>698</c:v>
                </c:pt>
                <c:pt idx="1">
                  <c:v>712</c:v>
                </c:pt>
                <c:pt idx="2">
                  <c:v>713</c:v>
                </c:pt>
                <c:pt idx="3">
                  <c:v>708</c:v>
                </c:pt>
                <c:pt idx="4">
                  <c:v>705</c:v>
                </c:pt>
                <c:pt idx="5">
                  <c:v>704</c:v>
                </c:pt>
                <c:pt idx="6">
                  <c:v>761</c:v>
                </c:pt>
                <c:pt idx="7">
                  <c:v>765</c:v>
                </c:pt>
                <c:pt idx="8">
                  <c:v>764</c:v>
                </c:pt>
                <c:pt idx="9">
                  <c:v>741</c:v>
                </c:pt>
                <c:pt idx="10">
                  <c:v>737</c:v>
                </c:pt>
                <c:pt idx="11">
                  <c:v>740</c:v>
                </c:pt>
                <c:pt idx="12">
                  <c:v>743</c:v>
                </c:pt>
                <c:pt idx="13">
                  <c:v>747</c:v>
                </c:pt>
                <c:pt idx="14">
                  <c:v>749</c:v>
                </c:pt>
                <c:pt idx="15">
                  <c:v>743</c:v>
                </c:pt>
                <c:pt idx="16">
                  <c:v>756</c:v>
                </c:pt>
                <c:pt idx="17">
                  <c:v>771</c:v>
                </c:pt>
                <c:pt idx="18">
                  <c:v>788</c:v>
                </c:pt>
                <c:pt idx="19">
                  <c:v>792</c:v>
                </c:pt>
                <c:pt idx="20">
                  <c:v>785</c:v>
                </c:pt>
                <c:pt idx="21">
                  <c:v>784</c:v>
                </c:pt>
                <c:pt idx="22">
                  <c:v>740</c:v>
                </c:pt>
                <c:pt idx="23">
                  <c:v>723</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'18.2'!$H$30:$H$53</c:f>
              <c:numCache>
                <c:formatCode>#,##0</c:formatCode>
                <c:ptCount val="24"/>
                <c:pt idx="0">
                  <c:v>92</c:v>
                </c:pt>
                <c:pt idx="1">
                  <c:v>83</c:v>
                </c:pt>
                <c:pt idx="2">
                  <c:v>79</c:v>
                </c:pt>
                <c:pt idx="3">
                  <c:v>79</c:v>
                </c:pt>
                <c:pt idx="4">
                  <c:v>81</c:v>
                </c:pt>
                <c:pt idx="5">
                  <c:v>82</c:v>
                </c:pt>
                <c:pt idx="6">
                  <c:v>78</c:v>
                </c:pt>
                <c:pt idx="7">
                  <c:v>77</c:v>
                </c:pt>
                <c:pt idx="8">
                  <c:v>77</c:v>
                </c:pt>
                <c:pt idx="9">
                  <c:v>74</c:v>
                </c:pt>
                <c:pt idx="10">
                  <c:v>81</c:v>
                </c:pt>
                <c:pt idx="11">
                  <c:v>95</c:v>
                </c:pt>
                <c:pt idx="12">
                  <c:v>99</c:v>
                </c:pt>
                <c:pt idx="13">
                  <c:v>102</c:v>
                </c:pt>
                <c:pt idx="14">
                  <c:v>103</c:v>
                </c:pt>
                <c:pt idx="15">
                  <c:v>103</c:v>
                </c:pt>
                <c:pt idx="16">
                  <c:v>103</c:v>
                </c:pt>
                <c:pt idx="17">
                  <c:v>106</c:v>
                </c:pt>
                <c:pt idx="18">
                  <c:v>121</c:v>
                </c:pt>
                <c:pt idx="19">
                  <c:v>139</c:v>
                </c:pt>
                <c:pt idx="20">
                  <c:v>167</c:v>
                </c:pt>
                <c:pt idx="21">
                  <c:v>197</c:v>
                </c:pt>
                <c:pt idx="22">
                  <c:v>199</c:v>
                </c:pt>
                <c:pt idx="23">
                  <c:v>195</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'18.2'!$G$30:$G$53</c:f>
              <c:numCache>
                <c:formatCode>#,##0</c:formatCode>
                <c:ptCount val="24"/>
                <c:pt idx="0">
                  <c:v>0</c:v>
                </c:pt>
                <c:pt idx="1">
                  <c:v>0</c:v>
                </c:pt>
                <c:pt idx="2">
                  <c:v>0</c:v>
                </c:pt>
                <c:pt idx="3">
                  <c:v>0</c:v>
                </c:pt>
                <c:pt idx="4">
                  <c:v>0</c:v>
                </c:pt>
                <c:pt idx="5">
                  <c:v>0</c:v>
                </c:pt>
                <c:pt idx="6">
                  <c:v>1</c:v>
                </c:pt>
                <c:pt idx="7">
                  <c:v>83</c:v>
                </c:pt>
                <c:pt idx="8">
                  <c:v>398</c:v>
                </c:pt>
                <c:pt idx="9">
                  <c:v>760</c:v>
                </c:pt>
                <c:pt idx="10">
                  <c:v>1014</c:v>
                </c:pt>
                <c:pt idx="11">
                  <c:v>1079</c:v>
                </c:pt>
                <c:pt idx="12">
                  <c:v>1094</c:v>
                </c:pt>
                <c:pt idx="13">
                  <c:v>1029</c:v>
                </c:pt>
                <c:pt idx="14">
                  <c:v>901</c:v>
                </c:pt>
                <c:pt idx="15">
                  <c:v>629</c:v>
                </c:pt>
                <c:pt idx="16">
                  <c:v>264</c:v>
                </c:pt>
                <c:pt idx="17">
                  <c:v>22</c:v>
                </c:pt>
                <c:pt idx="18">
                  <c:v>1</c:v>
                </c:pt>
                <c:pt idx="19">
                  <c:v>0</c:v>
                </c:pt>
                <c:pt idx="20">
                  <c:v>0</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'18.2'!$E$30:$E$53</c:f>
              <c:numCache>
                <c:formatCode>#,##0</c:formatCode>
                <c:ptCount val="24"/>
                <c:pt idx="0">
                  <c:v>129</c:v>
                </c:pt>
                <c:pt idx="1">
                  <c:v>128</c:v>
                </c:pt>
                <c:pt idx="2">
                  <c:v>128</c:v>
                </c:pt>
                <c:pt idx="3">
                  <c:v>128</c:v>
                </c:pt>
                <c:pt idx="4">
                  <c:v>128</c:v>
                </c:pt>
                <c:pt idx="5">
                  <c:v>132</c:v>
                </c:pt>
                <c:pt idx="6">
                  <c:v>246</c:v>
                </c:pt>
                <c:pt idx="7">
                  <c:v>678</c:v>
                </c:pt>
                <c:pt idx="8">
                  <c:v>816</c:v>
                </c:pt>
                <c:pt idx="9">
                  <c:v>580</c:v>
                </c:pt>
                <c:pt idx="10">
                  <c:v>285</c:v>
                </c:pt>
                <c:pt idx="11">
                  <c:v>250</c:v>
                </c:pt>
                <c:pt idx="12">
                  <c:v>153</c:v>
                </c:pt>
                <c:pt idx="13">
                  <c:v>158</c:v>
                </c:pt>
                <c:pt idx="14">
                  <c:v>158</c:v>
                </c:pt>
                <c:pt idx="15">
                  <c:v>162</c:v>
                </c:pt>
                <c:pt idx="16">
                  <c:v>313</c:v>
                </c:pt>
                <c:pt idx="17">
                  <c:v>297</c:v>
                </c:pt>
                <c:pt idx="18">
                  <c:v>418</c:v>
                </c:pt>
                <c:pt idx="19">
                  <c:v>408</c:v>
                </c:pt>
                <c:pt idx="20">
                  <c:v>264</c:v>
                </c:pt>
                <c:pt idx="21">
                  <c:v>152</c:v>
                </c:pt>
                <c:pt idx="22">
                  <c:v>136</c:v>
                </c:pt>
                <c:pt idx="23">
                  <c:v>129</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'18.2'!$F$30:$F$53</c:f>
              <c:numCache>
                <c:formatCode>#,##0</c:formatCode>
                <c:ptCount val="24"/>
                <c:pt idx="0">
                  <c:v>0</c:v>
                </c:pt>
                <c:pt idx="1">
                  <c:v>0</c:v>
                </c:pt>
                <c:pt idx="2">
                  <c:v>0</c:v>
                </c:pt>
                <c:pt idx="3">
                  <c:v>0</c:v>
                </c:pt>
                <c:pt idx="4">
                  <c:v>0</c:v>
                </c:pt>
                <c:pt idx="5">
                  <c:v>0</c:v>
                </c:pt>
                <c:pt idx="6">
                  <c:v>213</c:v>
                </c:pt>
                <c:pt idx="7">
                  <c:v>761</c:v>
                </c:pt>
                <c:pt idx="8">
                  <c:v>350</c:v>
                </c:pt>
                <c:pt idx="9">
                  <c:v>229</c:v>
                </c:pt>
                <c:pt idx="10">
                  <c:v>97</c:v>
                </c:pt>
                <c:pt idx="11">
                  <c:v>0</c:v>
                </c:pt>
                <c:pt idx="12">
                  <c:v>280</c:v>
                </c:pt>
                <c:pt idx="13">
                  <c:v>4</c:v>
                </c:pt>
                <c:pt idx="14">
                  <c:v>55</c:v>
                </c:pt>
                <c:pt idx="15">
                  <c:v>96</c:v>
                </c:pt>
                <c:pt idx="16">
                  <c:v>173</c:v>
                </c:pt>
                <c:pt idx="17">
                  <c:v>674</c:v>
                </c:pt>
                <c:pt idx="18">
                  <c:v>444</c:v>
                </c:pt>
                <c:pt idx="19">
                  <c:v>108</c:v>
                </c:pt>
                <c:pt idx="20">
                  <c:v>332</c:v>
                </c:pt>
                <c:pt idx="21">
                  <c:v>35</c:v>
                </c:pt>
                <c:pt idx="22">
                  <c:v>0</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'18.2'!$L$30:$L$53</c:f>
              <c:numCache>
                <c:formatCode>General</c:formatCode>
                <c:ptCount val="24"/>
                <c:pt idx="0">
                  <c:v>0</c:v>
                </c:pt>
                <c:pt idx="1">
                  <c:v>174</c:v>
                </c:pt>
                <c:pt idx="2">
                  <c:v>190</c:v>
                </c:pt>
                <c:pt idx="3">
                  <c:v>134</c:v>
                </c:pt>
                <c:pt idx="4">
                  <c:v>51</c:v>
                </c:pt>
                <c:pt idx="5">
                  <c:v>393</c:v>
                </c:pt>
                <c:pt idx="6">
                  <c:v>327</c:v>
                </c:pt>
                <c:pt idx="7">
                  <c:v>0</c:v>
                </c:pt>
                <c:pt idx="8">
                  <c:v>0</c:v>
                </c:pt>
                <c:pt idx="9">
                  <c:v>0</c:v>
                </c:pt>
                <c:pt idx="10">
                  <c:v>0</c:v>
                </c:pt>
                <c:pt idx="11">
                  <c:v>0</c:v>
                </c:pt>
                <c:pt idx="12">
                  <c:v>0</c:v>
                </c:pt>
                <c:pt idx="13">
                  <c:v>0</c:v>
                </c:pt>
                <c:pt idx="14">
                  <c:v>74</c:v>
                </c:pt>
                <c:pt idx="15">
                  <c:v>167</c:v>
                </c:pt>
                <c:pt idx="16">
                  <c:v>0</c:v>
                </c:pt>
                <c:pt idx="17">
                  <c:v>0</c:v>
                </c:pt>
                <c:pt idx="18">
                  <c:v>0</c:v>
                </c:pt>
                <c:pt idx="19">
                  <c:v>149</c:v>
                </c:pt>
                <c:pt idx="20">
                  <c:v>0</c:v>
                </c:pt>
                <c:pt idx="21">
                  <c:v>0</c:v>
                </c:pt>
                <c:pt idx="22">
                  <c:v>0</c:v>
                </c:pt>
                <c:pt idx="23">
                  <c:v>0</c:v>
                </c:pt>
              </c:numCache>
            </c:numRef>
          </c:val>
        </c:ser>
        <c:dLbls>
          <c:showLegendKey val="0"/>
          <c:showVal val="0"/>
          <c:showCatName val="0"/>
          <c:showSerName val="0"/>
          <c:showPercent val="0"/>
          <c:showBubbleSize val="0"/>
        </c:dLbls>
        <c:axId val="144864384"/>
        <c:axId val="144865920"/>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'18.2'!$M$30:$M$53</c:f>
              <c:numCache>
                <c:formatCode>General</c:formatCode>
                <c:ptCount val="24"/>
                <c:pt idx="0">
                  <c:v>-11</c:v>
                </c:pt>
                <c:pt idx="1">
                  <c:v>0</c:v>
                </c:pt>
                <c:pt idx="2">
                  <c:v>0</c:v>
                </c:pt>
                <c:pt idx="3">
                  <c:v>0</c:v>
                </c:pt>
                <c:pt idx="4">
                  <c:v>0</c:v>
                </c:pt>
                <c:pt idx="5">
                  <c:v>0</c:v>
                </c:pt>
                <c:pt idx="6">
                  <c:v>0</c:v>
                </c:pt>
                <c:pt idx="7">
                  <c:v>-313</c:v>
                </c:pt>
                <c:pt idx="8">
                  <c:v>-155</c:v>
                </c:pt>
                <c:pt idx="9">
                  <c:v>-59</c:v>
                </c:pt>
                <c:pt idx="10">
                  <c:v>-82</c:v>
                </c:pt>
                <c:pt idx="11">
                  <c:v>-240</c:v>
                </c:pt>
                <c:pt idx="12">
                  <c:v>-395</c:v>
                </c:pt>
                <c:pt idx="13">
                  <c:v>-40</c:v>
                </c:pt>
                <c:pt idx="14">
                  <c:v>0</c:v>
                </c:pt>
                <c:pt idx="15">
                  <c:v>0</c:v>
                </c:pt>
                <c:pt idx="16">
                  <c:v>-63</c:v>
                </c:pt>
                <c:pt idx="17">
                  <c:v>-302</c:v>
                </c:pt>
                <c:pt idx="18">
                  <c:v>-92</c:v>
                </c:pt>
                <c:pt idx="19">
                  <c:v>0</c:v>
                </c:pt>
                <c:pt idx="20">
                  <c:v>-203</c:v>
                </c:pt>
                <c:pt idx="21">
                  <c:v>-353</c:v>
                </c:pt>
                <c:pt idx="22">
                  <c:v>-624</c:v>
                </c:pt>
                <c:pt idx="23">
                  <c:v>-862</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'18.2'!$J$30:$J$53</c:f>
              <c:numCache>
                <c:formatCode>#,##0</c:formatCode>
                <c:ptCount val="24"/>
                <c:pt idx="0">
                  <c:v>-744</c:v>
                </c:pt>
                <c:pt idx="1">
                  <c:v>-804</c:v>
                </c:pt>
                <c:pt idx="2">
                  <c:v>-891</c:v>
                </c:pt>
                <c:pt idx="3">
                  <c:v>-1058</c:v>
                </c:pt>
                <c:pt idx="4">
                  <c:v>-858</c:v>
                </c:pt>
                <c:pt idx="5">
                  <c:v>-582</c:v>
                </c:pt>
                <c:pt idx="6">
                  <c:v>-5</c:v>
                </c:pt>
                <c:pt idx="7">
                  <c:v>0</c:v>
                </c:pt>
                <c:pt idx="8">
                  <c:v>0</c:v>
                </c:pt>
                <c:pt idx="9">
                  <c:v>0</c:v>
                </c:pt>
                <c:pt idx="10">
                  <c:v>0</c:v>
                </c:pt>
                <c:pt idx="11">
                  <c:v>0</c:v>
                </c:pt>
                <c:pt idx="12">
                  <c:v>0</c:v>
                </c:pt>
                <c:pt idx="13">
                  <c:v>0</c:v>
                </c:pt>
                <c:pt idx="14">
                  <c:v>-23</c:v>
                </c:pt>
                <c:pt idx="15">
                  <c:v>0</c:v>
                </c:pt>
                <c:pt idx="16">
                  <c:v>0</c:v>
                </c:pt>
                <c:pt idx="17">
                  <c:v>0</c:v>
                </c:pt>
                <c:pt idx="18">
                  <c:v>0</c:v>
                </c:pt>
                <c:pt idx="19">
                  <c:v>0</c:v>
                </c:pt>
                <c:pt idx="20">
                  <c:v>0</c:v>
                </c:pt>
                <c:pt idx="21">
                  <c:v>0</c:v>
                </c:pt>
                <c:pt idx="22">
                  <c:v>0</c:v>
                </c:pt>
                <c:pt idx="23">
                  <c:v>-22</c:v>
                </c:pt>
              </c:numCache>
            </c:numRef>
          </c:val>
        </c:ser>
        <c:dLbls>
          <c:showLegendKey val="0"/>
          <c:showVal val="0"/>
          <c:showCatName val="0"/>
          <c:showSerName val="0"/>
          <c:showPercent val="0"/>
          <c:showBubbleSize val="0"/>
        </c:dLbls>
        <c:axId val="144873344"/>
        <c:axId val="144871808"/>
      </c:areaChart>
      <c:catAx>
        <c:axId val="144864384"/>
        <c:scaling>
          <c:orientation val="minMax"/>
        </c:scaling>
        <c:delete val="0"/>
        <c:axPos val="b"/>
        <c:numFmt formatCode="h:mm;@" sourceLinked="1"/>
        <c:majorTickMark val="none"/>
        <c:minorTickMark val="none"/>
        <c:tickLblPos val="low"/>
        <c:txPr>
          <a:bodyPr/>
          <a:lstStyle/>
          <a:p>
            <a:pPr>
              <a:defRPr sz="900"/>
            </a:pPr>
            <a:endParaRPr lang="cs-CZ"/>
          </a:p>
        </c:txPr>
        <c:crossAx val="144865920"/>
        <c:crosses val="autoZero"/>
        <c:auto val="1"/>
        <c:lblAlgn val="ctr"/>
        <c:lblOffset val="100"/>
        <c:noMultiLvlLbl val="0"/>
      </c:catAx>
      <c:valAx>
        <c:axId val="144865920"/>
        <c:scaling>
          <c:orientation val="minMax"/>
          <c:max val="14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144864384"/>
        <c:crosses val="autoZero"/>
        <c:crossBetween val="midCat"/>
        <c:majorUnit val="2000"/>
      </c:valAx>
      <c:valAx>
        <c:axId val="144871808"/>
        <c:scaling>
          <c:orientation val="minMax"/>
          <c:max val="10000"/>
          <c:min val="-2000"/>
        </c:scaling>
        <c:delete val="1"/>
        <c:axPos val="r"/>
        <c:numFmt formatCode="General" sourceLinked="1"/>
        <c:majorTickMark val="out"/>
        <c:minorTickMark val="none"/>
        <c:tickLblPos val="nextTo"/>
        <c:crossAx val="144873344"/>
        <c:crosses val="max"/>
        <c:crossBetween val="midCat"/>
      </c:valAx>
      <c:catAx>
        <c:axId val="144873344"/>
        <c:scaling>
          <c:orientation val="minMax"/>
        </c:scaling>
        <c:delete val="1"/>
        <c:axPos val="b"/>
        <c:numFmt formatCode="h:mm;@" sourceLinked="1"/>
        <c:majorTickMark val="out"/>
        <c:minorTickMark val="none"/>
        <c:tickLblPos val="nextTo"/>
        <c:crossAx val="144871808"/>
        <c:crosses val="autoZero"/>
        <c:auto val="1"/>
        <c:lblAlgn val="ctr"/>
        <c:lblOffset val="100"/>
        <c:noMultiLvlLbl val="0"/>
      </c:catAx>
    </c:plotArea>
    <c:legend>
      <c:legendPos val="b"/>
      <c:legendEntry>
        <c:idx val="7"/>
        <c:delete val="1"/>
      </c:legendEntry>
      <c:layout>
        <c:manualLayout>
          <c:xMode val="edge"/>
          <c:yMode val="edge"/>
          <c:x val="0"/>
          <c:y val="0.86445002676167759"/>
          <c:w val="1"/>
          <c:h val="0.1355499732383224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maxima</a:t>
            </a:r>
            <a:r>
              <a:rPr lang="cs-CZ" sz="1000"/>
              <a:t> (MW)</a:t>
            </a:r>
            <a:endParaRPr lang="en-US" sz="1000"/>
          </a:p>
        </c:rich>
      </c:tx>
      <c:layout>
        <c:manualLayout>
          <c:xMode val="edge"/>
          <c:yMode val="edge"/>
          <c:x val="0.20044027479395057"/>
          <c:y val="0"/>
        </c:manualLayout>
      </c:layout>
      <c:overlay val="0"/>
    </c:title>
    <c:autoTitleDeleted val="0"/>
    <c:plotArea>
      <c:layout>
        <c:manualLayout>
          <c:layoutTarget val="inner"/>
          <c:xMode val="edge"/>
          <c:yMode val="edge"/>
          <c:x val="0.14505066856691629"/>
          <c:y val="8.8738934552766227E-2"/>
          <c:w val="0.82911129698588504"/>
          <c:h val="0.64071543585905011"/>
        </c:manualLayout>
      </c:layout>
      <c:areaChart>
        <c:grouping val="stacked"/>
        <c:varyColors val="0"/>
        <c:ser>
          <c:idx val="0"/>
          <c:order val="0"/>
          <c:tx>
            <c:v>JE</c:v>
          </c:tx>
          <c:spPr>
            <a:solidFill>
              <a:schemeClr val="accent4"/>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'18.2'!$B$4:$B$27</c:f>
              <c:numCache>
                <c:formatCode>#,##0</c:formatCode>
                <c:ptCount val="24"/>
                <c:pt idx="0">
                  <c:v>3116</c:v>
                </c:pt>
                <c:pt idx="1">
                  <c:v>3114</c:v>
                </c:pt>
                <c:pt idx="2">
                  <c:v>3113</c:v>
                </c:pt>
                <c:pt idx="3">
                  <c:v>3114</c:v>
                </c:pt>
                <c:pt idx="4">
                  <c:v>3112</c:v>
                </c:pt>
                <c:pt idx="5">
                  <c:v>3111</c:v>
                </c:pt>
                <c:pt idx="6">
                  <c:v>3114</c:v>
                </c:pt>
                <c:pt idx="7">
                  <c:v>3113</c:v>
                </c:pt>
                <c:pt idx="8">
                  <c:v>3111</c:v>
                </c:pt>
                <c:pt idx="9">
                  <c:v>3113</c:v>
                </c:pt>
                <c:pt idx="10">
                  <c:v>3114</c:v>
                </c:pt>
                <c:pt idx="11">
                  <c:v>3110</c:v>
                </c:pt>
                <c:pt idx="12">
                  <c:v>3112</c:v>
                </c:pt>
                <c:pt idx="13">
                  <c:v>3112</c:v>
                </c:pt>
                <c:pt idx="14">
                  <c:v>3110</c:v>
                </c:pt>
                <c:pt idx="15">
                  <c:v>3108</c:v>
                </c:pt>
                <c:pt idx="16">
                  <c:v>3111</c:v>
                </c:pt>
                <c:pt idx="17">
                  <c:v>3109</c:v>
                </c:pt>
                <c:pt idx="18">
                  <c:v>3106</c:v>
                </c:pt>
                <c:pt idx="19">
                  <c:v>3106</c:v>
                </c:pt>
                <c:pt idx="20">
                  <c:v>3106</c:v>
                </c:pt>
                <c:pt idx="21">
                  <c:v>3102</c:v>
                </c:pt>
                <c:pt idx="22">
                  <c:v>3100</c:v>
                </c:pt>
                <c:pt idx="23">
                  <c:v>3100</c:v>
                </c:pt>
              </c:numCache>
            </c:numRef>
          </c:val>
        </c:ser>
        <c:ser>
          <c:idx val="1"/>
          <c:order val="1"/>
          <c:tx>
            <c:v>PE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'18.2'!$C$4:$C$27</c:f>
              <c:numCache>
                <c:formatCode>#,##0</c:formatCode>
                <c:ptCount val="24"/>
                <c:pt idx="0">
                  <c:v>5272</c:v>
                </c:pt>
                <c:pt idx="1">
                  <c:v>5130</c:v>
                </c:pt>
                <c:pt idx="2">
                  <c:v>4971</c:v>
                </c:pt>
                <c:pt idx="3">
                  <c:v>4951</c:v>
                </c:pt>
                <c:pt idx="4">
                  <c:v>4908</c:v>
                </c:pt>
                <c:pt idx="5">
                  <c:v>5618</c:v>
                </c:pt>
                <c:pt idx="6">
                  <c:v>6162</c:v>
                </c:pt>
                <c:pt idx="7">
                  <c:v>6452</c:v>
                </c:pt>
                <c:pt idx="8">
                  <c:v>6496</c:v>
                </c:pt>
                <c:pt idx="9">
                  <c:v>6406</c:v>
                </c:pt>
                <c:pt idx="10">
                  <c:v>6398</c:v>
                </c:pt>
                <c:pt idx="11">
                  <c:v>6354</c:v>
                </c:pt>
                <c:pt idx="12">
                  <c:v>6398</c:v>
                </c:pt>
                <c:pt idx="13">
                  <c:v>6470</c:v>
                </c:pt>
                <c:pt idx="14">
                  <c:v>6112</c:v>
                </c:pt>
                <c:pt idx="15">
                  <c:v>6158</c:v>
                </c:pt>
                <c:pt idx="16">
                  <c:v>6134</c:v>
                </c:pt>
                <c:pt idx="17">
                  <c:v>6359</c:v>
                </c:pt>
                <c:pt idx="18">
                  <c:v>6437</c:v>
                </c:pt>
                <c:pt idx="19">
                  <c:v>6588</c:v>
                </c:pt>
                <c:pt idx="20">
                  <c:v>6531</c:v>
                </c:pt>
                <c:pt idx="21">
                  <c:v>6365</c:v>
                </c:pt>
                <c:pt idx="22">
                  <c:v>6354</c:v>
                </c:pt>
                <c:pt idx="23">
                  <c:v>6110</c:v>
                </c:pt>
              </c:numCache>
            </c:numRef>
          </c:val>
        </c:ser>
        <c:ser>
          <c:idx val="2"/>
          <c:order val="2"/>
          <c:tx>
            <c:v>PSE + PPE</c:v>
          </c:tx>
          <c:spPr>
            <a:solidFill>
              <a:schemeClr val="accent6"/>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'18.2'!$D$4:$D$27</c:f>
              <c:numCache>
                <c:formatCode>#,##0</c:formatCode>
                <c:ptCount val="24"/>
                <c:pt idx="0">
                  <c:v>670</c:v>
                </c:pt>
                <c:pt idx="1">
                  <c:v>663</c:v>
                </c:pt>
                <c:pt idx="2">
                  <c:v>663</c:v>
                </c:pt>
                <c:pt idx="3">
                  <c:v>663</c:v>
                </c:pt>
                <c:pt idx="4">
                  <c:v>670</c:v>
                </c:pt>
                <c:pt idx="5">
                  <c:v>686</c:v>
                </c:pt>
                <c:pt idx="6">
                  <c:v>765</c:v>
                </c:pt>
                <c:pt idx="7">
                  <c:v>764</c:v>
                </c:pt>
                <c:pt idx="8">
                  <c:v>761</c:v>
                </c:pt>
                <c:pt idx="9">
                  <c:v>767</c:v>
                </c:pt>
                <c:pt idx="10">
                  <c:v>774</c:v>
                </c:pt>
                <c:pt idx="11">
                  <c:v>778</c:v>
                </c:pt>
                <c:pt idx="12">
                  <c:v>791</c:v>
                </c:pt>
                <c:pt idx="13">
                  <c:v>716</c:v>
                </c:pt>
                <c:pt idx="14">
                  <c:v>643</c:v>
                </c:pt>
                <c:pt idx="15">
                  <c:v>656</c:v>
                </c:pt>
                <c:pt idx="16">
                  <c:v>649</c:v>
                </c:pt>
                <c:pt idx="17">
                  <c:v>648</c:v>
                </c:pt>
                <c:pt idx="18">
                  <c:v>652</c:v>
                </c:pt>
                <c:pt idx="19">
                  <c:v>657</c:v>
                </c:pt>
                <c:pt idx="20">
                  <c:v>651</c:v>
                </c:pt>
                <c:pt idx="21">
                  <c:v>644</c:v>
                </c:pt>
                <c:pt idx="22">
                  <c:v>594</c:v>
                </c:pt>
                <c:pt idx="23">
                  <c:v>575</c:v>
                </c:pt>
              </c:numCache>
            </c:numRef>
          </c:val>
        </c:ser>
        <c:ser>
          <c:idx val="6"/>
          <c:order val="3"/>
          <c:tx>
            <c:v>VTE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'18.2'!$H$4:$H$27</c:f>
              <c:numCache>
                <c:formatCode>#,##0</c:formatCode>
                <c:ptCount val="24"/>
                <c:pt idx="0">
                  <c:v>138</c:v>
                </c:pt>
                <c:pt idx="1">
                  <c:v>128</c:v>
                </c:pt>
                <c:pt idx="2">
                  <c:v>125</c:v>
                </c:pt>
                <c:pt idx="3">
                  <c:v>126</c:v>
                </c:pt>
                <c:pt idx="4">
                  <c:v>113</c:v>
                </c:pt>
                <c:pt idx="5">
                  <c:v>111</c:v>
                </c:pt>
                <c:pt idx="6">
                  <c:v>94</c:v>
                </c:pt>
                <c:pt idx="7">
                  <c:v>115</c:v>
                </c:pt>
                <c:pt idx="8">
                  <c:v>115</c:v>
                </c:pt>
                <c:pt idx="9">
                  <c:v>96</c:v>
                </c:pt>
                <c:pt idx="10">
                  <c:v>88</c:v>
                </c:pt>
                <c:pt idx="11">
                  <c:v>93</c:v>
                </c:pt>
                <c:pt idx="12">
                  <c:v>98</c:v>
                </c:pt>
                <c:pt idx="13">
                  <c:v>94</c:v>
                </c:pt>
                <c:pt idx="14">
                  <c:v>114</c:v>
                </c:pt>
                <c:pt idx="15">
                  <c:v>139</c:v>
                </c:pt>
                <c:pt idx="16">
                  <c:v>163</c:v>
                </c:pt>
                <c:pt idx="17">
                  <c:v>161</c:v>
                </c:pt>
                <c:pt idx="18">
                  <c:v>175</c:v>
                </c:pt>
                <c:pt idx="19">
                  <c:v>178</c:v>
                </c:pt>
                <c:pt idx="20">
                  <c:v>169</c:v>
                </c:pt>
                <c:pt idx="21">
                  <c:v>124</c:v>
                </c:pt>
                <c:pt idx="22">
                  <c:v>99</c:v>
                </c:pt>
                <c:pt idx="23">
                  <c:v>111</c:v>
                </c:pt>
              </c:numCache>
            </c:numRef>
          </c:val>
        </c:ser>
        <c:ser>
          <c:idx val="5"/>
          <c:order val="4"/>
          <c:tx>
            <c:v>FVE</c:v>
          </c:tx>
          <c:spPr>
            <a:solidFill>
              <a:srgbClr val="FFFF00"/>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'18.2'!$G$4:$G$27</c:f>
              <c:numCache>
                <c:formatCode>#,##0</c:formatCode>
                <c:ptCount val="24"/>
                <c:pt idx="0">
                  <c:v>0</c:v>
                </c:pt>
                <c:pt idx="1">
                  <c:v>0</c:v>
                </c:pt>
                <c:pt idx="2">
                  <c:v>0</c:v>
                </c:pt>
                <c:pt idx="3">
                  <c:v>0</c:v>
                </c:pt>
                <c:pt idx="4">
                  <c:v>0</c:v>
                </c:pt>
                <c:pt idx="5">
                  <c:v>0</c:v>
                </c:pt>
                <c:pt idx="6">
                  <c:v>0</c:v>
                </c:pt>
                <c:pt idx="7">
                  <c:v>0</c:v>
                </c:pt>
                <c:pt idx="8">
                  <c:v>7</c:v>
                </c:pt>
                <c:pt idx="9">
                  <c:v>44</c:v>
                </c:pt>
                <c:pt idx="10">
                  <c:v>78</c:v>
                </c:pt>
                <c:pt idx="11">
                  <c:v>127</c:v>
                </c:pt>
                <c:pt idx="12">
                  <c:v>110</c:v>
                </c:pt>
                <c:pt idx="13">
                  <c:v>91</c:v>
                </c:pt>
                <c:pt idx="14">
                  <c:v>55</c:v>
                </c:pt>
                <c:pt idx="15">
                  <c:v>18</c:v>
                </c:pt>
                <c:pt idx="16">
                  <c:v>2</c:v>
                </c:pt>
                <c:pt idx="17">
                  <c:v>0</c:v>
                </c:pt>
                <c:pt idx="18">
                  <c:v>0</c:v>
                </c:pt>
                <c:pt idx="19">
                  <c:v>0</c:v>
                </c:pt>
                <c:pt idx="20">
                  <c:v>0</c:v>
                </c:pt>
                <c:pt idx="21">
                  <c:v>0</c:v>
                </c:pt>
                <c:pt idx="22">
                  <c:v>0</c:v>
                </c:pt>
                <c:pt idx="23">
                  <c:v>0</c:v>
                </c:pt>
              </c:numCache>
            </c:numRef>
          </c:val>
        </c:ser>
        <c:ser>
          <c:idx val="3"/>
          <c:order val="5"/>
          <c:tx>
            <c:v>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'18.2'!$E$4:$E$27</c:f>
              <c:numCache>
                <c:formatCode>#,##0</c:formatCode>
                <c:ptCount val="24"/>
                <c:pt idx="0">
                  <c:v>127</c:v>
                </c:pt>
                <c:pt idx="1">
                  <c:v>122</c:v>
                </c:pt>
                <c:pt idx="2">
                  <c:v>121</c:v>
                </c:pt>
                <c:pt idx="3">
                  <c:v>122</c:v>
                </c:pt>
                <c:pt idx="4">
                  <c:v>130</c:v>
                </c:pt>
                <c:pt idx="5">
                  <c:v>130</c:v>
                </c:pt>
                <c:pt idx="6">
                  <c:v>160</c:v>
                </c:pt>
                <c:pt idx="7">
                  <c:v>362</c:v>
                </c:pt>
                <c:pt idx="8">
                  <c:v>525</c:v>
                </c:pt>
                <c:pt idx="9">
                  <c:v>575</c:v>
                </c:pt>
                <c:pt idx="10">
                  <c:v>419</c:v>
                </c:pt>
                <c:pt idx="11">
                  <c:v>424</c:v>
                </c:pt>
                <c:pt idx="12">
                  <c:v>361</c:v>
                </c:pt>
                <c:pt idx="13">
                  <c:v>274</c:v>
                </c:pt>
                <c:pt idx="14">
                  <c:v>316</c:v>
                </c:pt>
                <c:pt idx="15">
                  <c:v>279</c:v>
                </c:pt>
                <c:pt idx="16">
                  <c:v>310</c:v>
                </c:pt>
                <c:pt idx="17">
                  <c:v>337</c:v>
                </c:pt>
                <c:pt idx="18">
                  <c:v>347</c:v>
                </c:pt>
                <c:pt idx="19">
                  <c:v>234</c:v>
                </c:pt>
                <c:pt idx="20">
                  <c:v>208</c:v>
                </c:pt>
                <c:pt idx="21">
                  <c:v>202</c:v>
                </c:pt>
                <c:pt idx="22">
                  <c:v>272</c:v>
                </c:pt>
                <c:pt idx="23">
                  <c:v>180</c:v>
                </c:pt>
              </c:numCache>
            </c:numRef>
          </c:val>
        </c:ser>
        <c:ser>
          <c:idx val="4"/>
          <c:order val="6"/>
          <c:tx>
            <c:v>PVE</c:v>
          </c:tx>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'18.2'!$F$4:$F$27</c:f>
              <c:numCache>
                <c:formatCode>#,##0</c:formatCode>
                <c:ptCount val="24"/>
                <c:pt idx="0">
                  <c:v>0</c:v>
                </c:pt>
                <c:pt idx="1">
                  <c:v>0</c:v>
                </c:pt>
                <c:pt idx="2">
                  <c:v>0</c:v>
                </c:pt>
                <c:pt idx="3">
                  <c:v>0</c:v>
                </c:pt>
                <c:pt idx="4">
                  <c:v>0</c:v>
                </c:pt>
                <c:pt idx="5">
                  <c:v>0</c:v>
                </c:pt>
                <c:pt idx="6">
                  <c:v>0</c:v>
                </c:pt>
                <c:pt idx="7">
                  <c:v>25</c:v>
                </c:pt>
                <c:pt idx="8">
                  <c:v>291</c:v>
                </c:pt>
                <c:pt idx="9">
                  <c:v>374</c:v>
                </c:pt>
                <c:pt idx="10">
                  <c:v>141</c:v>
                </c:pt>
                <c:pt idx="11">
                  <c:v>239</c:v>
                </c:pt>
                <c:pt idx="12">
                  <c:v>540</c:v>
                </c:pt>
                <c:pt idx="13">
                  <c:v>462</c:v>
                </c:pt>
                <c:pt idx="14">
                  <c:v>643</c:v>
                </c:pt>
                <c:pt idx="15">
                  <c:v>583</c:v>
                </c:pt>
                <c:pt idx="16">
                  <c:v>628</c:v>
                </c:pt>
                <c:pt idx="17">
                  <c:v>537</c:v>
                </c:pt>
                <c:pt idx="18">
                  <c:v>351</c:v>
                </c:pt>
                <c:pt idx="19">
                  <c:v>244</c:v>
                </c:pt>
                <c:pt idx="20">
                  <c:v>68</c:v>
                </c:pt>
                <c:pt idx="21">
                  <c:v>56</c:v>
                </c:pt>
                <c:pt idx="22">
                  <c:v>22</c:v>
                </c:pt>
                <c:pt idx="23">
                  <c:v>0</c:v>
                </c:pt>
              </c:numCache>
            </c:numRef>
          </c:val>
        </c:ser>
        <c:ser>
          <c:idx val="10"/>
          <c:order val="9"/>
          <c:tx>
            <c:v>+</c:v>
          </c:tx>
          <c:spPr>
            <a:solidFill>
              <a:schemeClr val="accent3">
                <a:lumMod val="60000"/>
                <a:lumOff val="40000"/>
              </a:schemeClr>
            </a:solidFill>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'18.2'!$L$4:$L$27</c:f>
              <c:numCache>
                <c:formatCode>General</c:formatCode>
                <c:ptCount val="24"/>
                <c:pt idx="0">
                  <c:v>6</c:v>
                </c:pt>
                <c:pt idx="1">
                  <c:v>255</c:v>
                </c:pt>
                <c:pt idx="2">
                  <c:v>390</c:v>
                </c:pt>
                <c:pt idx="3">
                  <c:v>262</c:v>
                </c:pt>
                <c:pt idx="4">
                  <c:v>505</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44690176"/>
        <c:axId val="144704256"/>
      </c:areaChart>
      <c:areaChart>
        <c:grouping val="stacked"/>
        <c:varyColors val="0"/>
        <c:ser>
          <c:idx val="8"/>
          <c:order val="7"/>
          <c:tx>
            <c:v>Import / export</c:v>
          </c:tx>
          <c:spPr>
            <a:solidFill>
              <a:schemeClr val="accent3">
                <a:lumMod val="60000"/>
                <a:lumOff val="40000"/>
              </a:schemeClr>
            </a:solidFill>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'18.2'!$M$4:$M$27</c:f>
              <c:numCache>
                <c:formatCode>General</c:formatCode>
                <c:ptCount val="24"/>
                <c:pt idx="0">
                  <c:v>0</c:v>
                </c:pt>
                <c:pt idx="1">
                  <c:v>0</c:v>
                </c:pt>
                <c:pt idx="2">
                  <c:v>0</c:v>
                </c:pt>
                <c:pt idx="3">
                  <c:v>0</c:v>
                </c:pt>
                <c:pt idx="4">
                  <c:v>0</c:v>
                </c:pt>
                <c:pt idx="5">
                  <c:v>-479</c:v>
                </c:pt>
                <c:pt idx="6">
                  <c:v>-212</c:v>
                </c:pt>
                <c:pt idx="7">
                  <c:v>-201</c:v>
                </c:pt>
                <c:pt idx="8">
                  <c:v>-527</c:v>
                </c:pt>
                <c:pt idx="9">
                  <c:v>-442</c:v>
                </c:pt>
                <c:pt idx="10">
                  <c:v>-162</c:v>
                </c:pt>
                <c:pt idx="11">
                  <c:v>-303</c:v>
                </c:pt>
                <c:pt idx="12">
                  <c:v>-492</c:v>
                </c:pt>
                <c:pt idx="13">
                  <c:v>-320</c:v>
                </c:pt>
                <c:pt idx="14">
                  <c:v>-257</c:v>
                </c:pt>
                <c:pt idx="15">
                  <c:v>-220</c:v>
                </c:pt>
                <c:pt idx="16">
                  <c:v>-312</c:v>
                </c:pt>
                <c:pt idx="17">
                  <c:v>-316</c:v>
                </c:pt>
                <c:pt idx="18">
                  <c:v>-456</c:v>
                </c:pt>
                <c:pt idx="19">
                  <c:v>-499</c:v>
                </c:pt>
                <c:pt idx="20">
                  <c:v>-533</c:v>
                </c:pt>
                <c:pt idx="21">
                  <c:v>-851</c:v>
                </c:pt>
                <c:pt idx="22">
                  <c:v>-1337</c:v>
                </c:pt>
                <c:pt idx="23">
                  <c:v>-1389</c:v>
                </c:pt>
              </c:numCache>
            </c:numRef>
          </c:val>
        </c:ser>
        <c:ser>
          <c:idx val="9"/>
          <c:order val="8"/>
          <c:tx>
            <c:v>Čerpání PVE</c:v>
          </c:tx>
          <c:spPr>
            <a:ln w="25400">
              <a:noFill/>
            </a:ln>
          </c:spPr>
          <c:cat>
            <c:numRef>
              <c:f>'18.2'!$A$4:$A$27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'18.2'!$J$4:$J$27</c:f>
              <c:numCache>
                <c:formatCode>#,##0</c:formatCode>
                <c:ptCount val="24"/>
                <c:pt idx="0">
                  <c:v>-1008</c:v>
                </c:pt>
                <c:pt idx="1">
                  <c:v>-1030</c:v>
                </c:pt>
                <c:pt idx="2">
                  <c:v>-1106</c:v>
                </c:pt>
                <c:pt idx="3">
                  <c:v>-1097</c:v>
                </c:pt>
                <c:pt idx="4">
                  <c:v>-1087</c:v>
                </c:pt>
                <c:pt idx="5">
                  <c:v>-246</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-25</c:v>
                </c:pt>
              </c:numCache>
            </c:numRef>
          </c:val>
        </c:ser>
        <c:dLbls>
          <c:showLegendKey val="0"/>
          <c:showVal val="0"/>
          <c:showCatName val="0"/>
          <c:showSerName val="0"/>
          <c:showPercent val="0"/>
          <c:showBubbleSize val="0"/>
        </c:dLbls>
        <c:axId val="144711680"/>
        <c:axId val="144705792"/>
      </c:areaChart>
      <c:catAx>
        <c:axId val="144690176"/>
        <c:scaling>
          <c:orientation val="minMax"/>
        </c:scaling>
        <c:delete val="0"/>
        <c:axPos val="b"/>
        <c:numFmt formatCode="h:mm;@" sourceLinked="1"/>
        <c:majorTickMark val="none"/>
        <c:minorTickMark val="none"/>
        <c:tickLblPos val="low"/>
        <c:txPr>
          <a:bodyPr/>
          <a:lstStyle/>
          <a:p>
            <a:pPr>
              <a:defRPr sz="900"/>
            </a:pPr>
            <a:endParaRPr lang="cs-CZ"/>
          </a:p>
        </c:txPr>
        <c:crossAx val="144704256"/>
        <c:crosses val="autoZero"/>
        <c:auto val="1"/>
        <c:lblAlgn val="ctr"/>
        <c:lblOffset val="100"/>
        <c:noMultiLvlLbl val="0"/>
      </c:catAx>
      <c:valAx>
        <c:axId val="144704256"/>
        <c:scaling>
          <c:orientation val="minMax"/>
          <c:max val="14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144690176"/>
        <c:crosses val="autoZero"/>
        <c:crossBetween val="midCat"/>
        <c:majorUnit val="2000"/>
      </c:valAx>
      <c:valAx>
        <c:axId val="144705792"/>
        <c:scaling>
          <c:orientation val="minMax"/>
          <c:max val="10000"/>
          <c:min val="-2000"/>
        </c:scaling>
        <c:delete val="1"/>
        <c:axPos val="r"/>
        <c:numFmt formatCode="General" sourceLinked="1"/>
        <c:majorTickMark val="out"/>
        <c:minorTickMark val="none"/>
        <c:tickLblPos val="nextTo"/>
        <c:crossAx val="144711680"/>
        <c:crosses val="max"/>
        <c:crossBetween val="midCat"/>
      </c:valAx>
      <c:catAx>
        <c:axId val="144711680"/>
        <c:scaling>
          <c:orientation val="minMax"/>
        </c:scaling>
        <c:delete val="1"/>
        <c:axPos val="b"/>
        <c:numFmt formatCode="h:mm;@" sourceLinked="1"/>
        <c:majorTickMark val="out"/>
        <c:minorTickMark val="none"/>
        <c:tickLblPos val="nextTo"/>
        <c:crossAx val="144705792"/>
        <c:crosses val="autoZero"/>
        <c:auto val="1"/>
        <c:lblAlgn val="ctr"/>
        <c:lblOffset val="100"/>
        <c:noMultiLvlLbl val="0"/>
      </c:catAx>
    </c:plotArea>
    <c:legend>
      <c:legendPos val="b"/>
      <c:legendEntry>
        <c:idx val="7"/>
        <c:delete val="1"/>
      </c:legendEntry>
      <c:layout>
        <c:manualLayout>
          <c:xMode val="edge"/>
          <c:yMode val="edge"/>
          <c:x val="0"/>
          <c:y val="0.88040206052691927"/>
          <c:w val="1"/>
          <c:h val="0.11959793947308069"/>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8655529164107518"/>
          <c:y val="0"/>
        </c:manualLayout>
      </c:layout>
      <c:overlay val="0"/>
    </c:title>
    <c:autoTitleDeleted val="0"/>
    <c:plotArea>
      <c:layout>
        <c:manualLayout>
          <c:layoutTarget val="inner"/>
          <c:xMode val="edge"/>
          <c:yMode val="edge"/>
          <c:x val="0.13730440257845716"/>
          <c:y val="0.10613146689997084"/>
          <c:w val="0.83894336870191888"/>
          <c:h val="0.5999054081474321"/>
        </c:manualLayout>
      </c:layout>
      <c:areaChart>
        <c:grouping val="stacked"/>
        <c:varyColors val="0"/>
        <c:ser>
          <c:idx val="0"/>
          <c:order val="0"/>
          <c:tx>
            <c:v>JE</c:v>
          </c:tx>
          <c:spPr>
            <a:solidFill>
              <a:schemeClr val="accent4"/>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('18.3'!$B$56:$B$57,'18.3'!$B$59:$B$79)</c:f>
              <c:numCache>
                <c:formatCode>#,##0</c:formatCode>
                <c:ptCount val="23"/>
                <c:pt idx="0">
                  <c:v>3689</c:v>
                </c:pt>
                <c:pt idx="1">
                  <c:v>3690</c:v>
                </c:pt>
                <c:pt idx="2">
                  <c:v>3691</c:v>
                </c:pt>
                <c:pt idx="3">
                  <c:v>3691</c:v>
                </c:pt>
                <c:pt idx="4">
                  <c:v>3690</c:v>
                </c:pt>
                <c:pt idx="5">
                  <c:v>3689</c:v>
                </c:pt>
                <c:pt idx="6">
                  <c:v>3689</c:v>
                </c:pt>
                <c:pt idx="7">
                  <c:v>3690</c:v>
                </c:pt>
                <c:pt idx="8">
                  <c:v>3690</c:v>
                </c:pt>
                <c:pt idx="9">
                  <c:v>3685</c:v>
                </c:pt>
                <c:pt idx="10">
                  <c:v>3680</c:v>
                </c:pt>
                <c:pt idx="11">
                  <c:v>3678</c:v>
                </c:pt>
                <c:pt idx="12">
                  <c:v>3679</c:v>
                </c:pt>
                <c:pt idx="13">
                  <c:v>3682</c:v>
                </c:pt>
                <c:pt idx="14">
                  <c:v>3682</c:v>
                </c:pt>
                <c:pt idx="15">
                  <c:v>3684</c:v>
                </c:pt>
                <c:pt idx="16">
                  <c:v>3684</c:v>
                </c:pt>
                <c:pt idx="17">
                  <c:v>3682</c:v>
                </c:pt>
                <c:pt idx="18">
                  <c:v>3685</c:v>
                </c:pt>
                <c:pt idx="19">
                  <c:v>3686</c:v>
                </c:pt>
                <c:pt idx="20">
                  <c:v>3687</c:v>
                </c:pt>
                <c:pt idx="21">
                  <c:v>3688</c:v>
                </c:pt>
                <c:pt idx="22">
                  <c:v>3691</c:v>
                </c:pt>
              </c:numCache>
            </c:numRef>
          </c:val>
        </c:ser>
        <c:ser>
          <c:idx val="1"/>
          <c:order val="1"/>
          <c:tx>
            <c:v>PE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('18.3'!$C$56:$C$57,'18.3'!$C$59:$C$79)</c:f>
              <c:numCache>
                <c:formatCode>#,##0</c:formatCode>
                <c:ptCount val="23"/>
                <c:pt idx="0">
                  <c:v>4540</c:v>
                </c:pt>
                <c:pt idx="1">
                  <c:v>4222</c:v>
                </c:pt>
                <c:pt idx="2">
                  <c:v>4196</c:v>
                </c:pt>
                <c:pt idx="3">
                  <c:v>4300</c:v>
                </c:pt>
                <c:pt idx="4">
                  <c:v>4529</c:v>
                </c:pt>
                <c:pt idx="5">
                  <c:v>4728</c:v>
                </c:pt>
                <c:pt idx="6">
                  <c:v>4887</c:v>
                </c:pt>
                <c:pt idx="7">
                  <c:v>5099</c:v>
                </c:pt>
                <c:pt idx="8">
                  <c:v>5147</c:v>
                </c:pt>
                <c:pt idx="9">
                  <c:v>5131</c:v>
                </c:pt>
                <c:pt idx="10">
                  <c:v>5160</c:v>
                </c:pt>
                <c:pt idx="11">
                  <c:v>5092</c:v>
                </c:pt>
                <c:pt idx="12">
                  <c:v>5096</c:v>
                </c:pt>
                <c:pt idx="13">
                  <c:v>5192</c:v>
                </c:pt>
                <c:pt idx="14">
                  <c:v>5196</c:v>
                </c:pt>
                <c:pt idx="15">
                  <c:v>5218</c:v>
                </c:pt>
                <c:pt idx="16">
                  <c:v>5142</c:v>
                </c:pt>
                <c:pt idx="17">
                  <c:v>5014</c:v>
                </c:pt>
                <c:pt idx="18">
                  <c:v>5168</c:v>
                </c:pt>
                <c:pt idx="19">
                  <c:v>5175</c:v>
                </c:pt>
                <c:pt idx="20">
                  <c:v>5188</c:v>
                </c:pt>
                <c:pt idx="21">
                  <c:v>5127</c:v>
                </c:pt>
                <c:pt idx="22">
                  <c:v>4963</c:v>
                </c:pt>
              </c:numCache>
            </c:numRef>
          </c:val>
        </c:ser>
        <c:ser>
          <c:idx val="2"/>
          <c:order val="2"/>
          <c:tx>
            <c:v>PSE + PPE</c:v>
          </c:tx>
          <c:spPr>
            <a:solidFill>
              <a:schemeClr val="accent6"/>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('18.3'!$D$56:$D$57,'18.3'!$D$59:$D$79)</c:f>
              <c:numCache>
                <c:formatCode>#,##0</c:formatCode>
                <c:ptCount val="23"/>
                <c:pt idx="0">
                  <c:v>652</c:v>
                </c:pt>
                <c:pt idx="1">
                  <c:v>651</c:v>
                </c:pt>
                <c:pt idx="2">
                  <c:v>654</c:v>
                </c:pt>
                <c:pt idx="3">
                  <c:v>653</c:v>
                </c:pt>
                <c:pt idx="4">
                  <c:v>659</c:v>
                </c:pt>
                <c:pt idx="5">
                  <c:v>697</c:v>
                </c:pt>
                <c:pt idx="6">
                  <c:v>708</c:v>
                </c:pt>
                <c:pt idx="7">
                  <c:v>717</c:v>
                </c:pt>
                <c:pt idx="8">
                  <c:v>722</c:v>
                </c:pt>
                <c:pt idx="9">
                  <c:v>720</c:v>
                </c:pt>
                <c:pt idx="10">
                  <c:v>717</c:v>
                </c:pt>
                <c:pt idx="11">
                  <c:v>725</c:v>
                </c:pt>
                <c:pt idx="12">
                  <c:v>726</c:v>
                </c:pt>
                <c:pt idx="13">
                  <c:v>742</c:v>
                </c:pt>
                <c:pt idx="14">
                  <c:v>742</c:v>
                </c:pt>
                <c:pt idx="15">
                  <c:v>746</c:v>
                </c:pt>
                <c:pt idx="16">
                  <c:v>754</c:v>
                </c:pt>
                <c:pt idx="17">
                  <c:v>771</c:v>
                </c:pt>
                <c:pt idx="18">
                  <c:v>762</c:v>
                </c:pt>
                <c:pt idx="19">
                  <c:v>745</c:v>
                </c:pt>
                <c:pt idx="20">
                  <c:v>730</c:v>
                </c:pt>
                <c:pt idx="21">
                  <c:v>700</c:v>
                </c:pt>
                <c:pt idx="22">
                  <c:v>699</c:v>
                </c:pt>
              </c:numCache>
            </c:numRef>
          </c:val>
        </c:ser>
        <c:ser>
          <c:idx val="6"/>
          <c:order val="3"/>
          <c:tx>
            <c:v>VTE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('18.3'!$H$56:$H$57,'18.3'!$H$59:$H$79)</c:f>
              <c:numCache>
                <c:formatCode>#,##0</c:formatCode>
                <c:ptCount val="23"/>
                <c:pt idx="0">
                  <c:v>145</c:v>
                </c:pt>
                <c:pt idx="1">
                  <c:v>142</c:v>
                </c:pt>
                <c:pt idx="2">
                  <c:v>125</c:v>
                </c:pt>
                <c:pt idx="3">
                  <c:v>100</c:v>
                </c:pt>
                <c:pt idx="4">
                  <c:v>77</c:v>
                </c:pt>
                <c:pt idx="5">
                  <c:v>56</c:v>
                </c:pt>
                <c:pt idx="6">
                  <c:v>60</c:v>
                </c:pt>
                <c:pt idx="7">
                  <c:v>59</c:v>
                </c:pt>
                <c:pt idx="8">
                  <c:v>40</c:v>
                </c:pt>
                <c:pt idx="9">
                  <c:v>39</c:v>
                </c:pt>
                <c:pt idx="10">
                  <c:v>40</c:v>
                </c:pt>
                <c:pt idx="11">
                  <c:v>52</c:v>
                </c:pt>
                <c:pt idx="12">
                  <c:v>64</c:v>
                </c:pt>
                <c:pt idx="13">
                  <c:v>63</c:v>
                </c:pt>
                <c:pt idx="14">
                  <c:v>68</c:v>
                </c:pt>
                <c:pt idx="15">
                  <c:v>97</c:v>
                </c:pt>
                <c:pt idx="16">
                  <c:v>104</c:v>
                </c:pt>
                <c:pt idx="17">
                  <c:v>139</c:v>
                </c:pt>
                <c:pt idx="18">
                  <c:v>165</c:v>
                </c:pt>
                <c:pt idx="19">
                  <c:v>159</c:v>
                </c:pt>
                <c:pt idx="20">
                  <c:v>139</c:v>
                </c:pt>
                <c:pt idx="21">
                  <c:v>144</c:v>
                </c:pt>
                <c:pt idx="22">
                  <c:v>156</c:v>
                </c:pt>
              </c:numCache>
            </c:numRef>
          </c:val>
        </c:ser>
        <c:ser>
          <c:idx val="5"/>
          <c:order val="4"/>
          <c:tx>
            <c:v>FVE</c:v>
          </c:tx>
          <c:spPr>
            <a:solidFill>
              <a:srgbClr val="FFFF00"/>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('18.3'!$G$56:$G$57,'18.3'!$G$59:$G$79)</c:f>
              <c:numCache>
                <c:formatCode>#,##0</c:formatCode>
                <c:ptCount val="23"/>
                <c:pt idx="0">
                  <c:v>0</c:v>
                </c:pt>
                <c:pt idx="1">
                  <c:v>0</c:v>
                </c:pt>
                <c:pt idx="2">
                  <c:v>0</c:v>
                </c:pt>
                <c:pt idx="3">
                  <c:v>0</c:v>
                </c:pt>
                <c:pt idx="4">
                  <c:v>0</c:v>
                </c:pt>
                <c:pt idx="5">
                  <c:v>1</c:v>
                </c:pt>
                <c:pt idx="6">
                  <c:v>33</c:v>
                </c:pt>
                <c:pt idx="7">
                  <c:v>178</c:v>
                </c:pt>
                <c:pt idx="8">
                  <c:v>322</c:v>
                </c:pt>
                <c:pt idx="9">
                  <c:v>436</c:v>
                </c:pt>
                <c:pt idx="10">
                  <c:v>485</c:v>
                </c:pt>
                <c:pt idx="11">
                  <c:v>461</c:v>
                </c:pt>
                <c:pt idx="12">
                  <c:v>361</c:v>
                </c:pt>
                <c:pt idx="13">
                  <c:v>282</c:v>
                </c:pt>
                <c:pt idx="14">
                  <c:v>211</c:v>
                </c:pt>
                <c:pt idx="15">
                  <c:v>139</c:v>
                </c:pt>
                <c:pt idx="16">
                  <c:v>91</c:v>
                </c:pt>
                <c:pt idx="17">
                  <c:v>32</c:v>
                </c:pt>
                <c:pt idx="18">
                  <c:v>4</c:v>
                </c:pt>
                <c:pt idx="19">
                  <c:v>0</c:v>
                </c:pt>
                <c:pt idx="20">
                  <c:v>0</c:v>
                </c:pt>
                <c:pt idx="21">
                  <c:v>0</c:v>
                </c:pt>
                <c:pt idx="22">
                  <c:v>0</c:v>
                </c:pt>
              </c:numCache>
            </c:numRef>
          </c:val>
        </c:ser>
        <c:ser>
          <c:idx val="3"/>
          <c:order val="5"/>
          <c:tx>
            <c:v>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('18.3'!$E$56:$E$57,'18.3'!$E$59:$E$79)</c:f>
              <c:numCache>
                <c:formatCode>#,##0</c:formatCode>
                <c:ptCount val="23"/>
                <c:pt idx="0">
                  <c:v>156</c:v>
                </c:pt>
                <c:pt idx="1">
                  <c:v>148</c:v>
                </c:pt>
                <c:pt idx="2">
                  <c:v>147</c:v>
                </c:pt>
                <c:pt idx="3">
                  <c:v>147</c:v>
                </c:pt>
                <c:pt idx="4">
                  <c:v>148</c:v>
                </c:pt>
                <c:pt idx="5">
                  <c:v>157</c:v>
                </c:pt>
                <c:pt idx="6">
                  <c:v>167</c:v>
                </c:pt>
                <c:pt idx="7">
                  <c:v>209</c:v>
                </c:pt>
                <c:pt idx="8">
                  <c:v>231</c:v>
                </c:pt>
                <c:pt idx="9">
                  <c:v>249</c:v>
                </c:pt>
                <c:pt idx="10">
                  <c:v>153</c:v>
                </c:pt>
                <c:pt idx="11">
                  <c:v>155</c:v>
                </c:pt>
                <c:pt idx="12">
                  <c:v>154</c:v>
                </c:pt>
                <c:pt idx="13">
                  <c:v>154</c:v>
                </c:pt>
                <c:pt idx="14">
                  <c:v>155</c:v>
                </c:pt>
                <c:pt idx="15">
                  <c:v>160</c:v>
                </c:pt>
                <c:pt idx="16">
                  <c:v>260</c:v>
                </c:pt>
                <c:pt idx="17">
                  <c:v>354</c:v>
                </c:pt>
                <c:pt idx="18">
                  <c:v>349</c:v>
                </c:pt>
                <c:pt idx="19">
                  <c:v>244</c:v>
                </c:pt>
                <c:pt idx="20">
                  <c:v>240</c:v>
                </c:pt>
                <c:pt idx="21">
                  <c:v>236</c:v>
                </c:pt>
                <c:pt idx="22">
                  <c:v>154</c:v>
                </c:pt>
              </c:numCache>
            </c:numRef>
          </c:val>
        </c:ser>
        <c:ser>
          <c:idx val="4"/>
          <c:order val="6"/>
          <c:tx>
            <c:v>PVE</c:v>
          </c:tx>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('18.3'!$F$56:$F$57,'18.3'!$F$59:$F$79)</c:f>
              <c:numCache>
                <c:formatCode>#,##0</c:formatCode>
                <c:ptCount val="23"/>
                <c:pt idx="0">
                  <c:v>0</c:v>
                </c:pt>
                <c:pt idx="1">
                  <c:v>0</c:v>
                </c:pt>
                <c:pt idx="2">
                  <c:v>0</c:v>
                </c:pt>
                <c:pt idx="3">
                  <c:v>0</c:v>
                </c:pt>
                <c:pt idx="4">
                  <c:v>0</c:v>
                </c:pt>
                <c:pt idx="5">
                  <c:v>0</c:v>
                </c:pt>
                <c:pt idx="6">
                  <c:v>0</c:v>
                </c:pt>
                <c:pt idx="7">
                  <c:v>550</c:v>
                </c:pt>
                <c:pt idx="8">
                  <c:v>561</c:v>
                </c:pt>
                <c:pt idx="9">
                  <c:v>453</c:v>
                </c:pt>
                <c:pt idx="10">
                  <c:v>420</c:v>
                </c:pt>
                <c:pt idx="11">
                  <c:v>12</c:v>
                </c:pt>
                <c:pt idx="12">
                  <c:v>0</c:v>
                </c:pt>
                <c:pt idx="13">
                  <c:v>0</c:v>
                </c:pt>
                <c:pt idx="14">
                  <c:v>0</c:v>
                </c:pt>
                <c:pt idx="15">
                  <c:v>0</c:v>
                </c:pt>
                <c:pt idx="16">
                  <c:v>0</c:v>
                </c:pt>
                <c:pt idx="17">
                  <c:v>154</c:v>
                </c:pt>
                <c:pt idx="18">
                  <c:v>583</c:v>
                </c:pt>
                <c:pt idx="19">
                  <c:v>740</c:v>
                </c:pt>
                <c:pt idx="20">
                  <c:v>695</c:v>
                </c:pt>
                <c:pt idx="21">
                  <c:v>437</c:v>
                </c:pt>
                <c:pt idx="22">
                  <c:v>130</c:v>
                </c:pt>
              </c:numCache>
            </c:numRef>
          </c:val>
        </c:ser>
        <c:ser>
          <c:idx val="10"/>
          <c:order val="9"/>
          <c:tx>
            <c:v>+</c:v>
          </c:tx>
          <c:spPr>
            <a:solidFill>
              <a:schemeClr val="accent3">
                <a:lumMod val="60000"/>
                <a:lumOff val="40000"/>
              </a:schemeClr>
            </a:solidFill>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('18.3'!$L$56:$L$57,'18.3'!$L$59:$L$79)</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145245312"/>
        <c:axId val="145246848"/>
      </c:areaChart>
      <c:areaChart>
        <c:grouping val="stacked"/>
        <c:varyColors val="0"/>
        <c:ser>
          <c:idx val="8"/>
          <c:order val="7"/>
          <c:tx>
            <c:v>Import / export</c:v>
          </c:tx>
          <c:spPr>
            <a:solidFill>
              <a:schemeClr val="accent3">
                <a:lumMod val="60000"/>
                <a:lumOff val="40000"/>
              </a:schemeClr>
            </a:solidFill>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('18.3'!$M$56:$M$57,'18.3'!$M$59:$M$79)</c:f>
              <c:numCache>
                <c:formatCode>General</c:formatCode>
                <c:ptCount val="23"/>
                <c:pt idx="0">
                  <c:v>-1717</c:v>
                </c:pt>
                <c:pt idx="1">
                  <c:v>-1078</c:v>
                </c:pt>
                <c:pt idx="2">
                  <c:v>-1241</c:v>
                </c:pt>
                <c:pt idx="3">
                  <c:v>-1222</c:v>
                </c:pt>
                <c:pt idx="4">
                  <c:v>-1720</c:v>
                </c:pt>
                <c:pt idx="5">
                  <c:v>-2318</c:v>
                </c:pt>
                <c:pt idx="6">
                  <c:v>-2215</c:v>
                </c:pt>
                <c:pt idx="7">
                  <c:v>-2772</c:v>
                </c:pt>
                <c:pt idx="8">
                  <c:v>-2600</c:v>
                </c:pt>
                <c:pt idx="9">
                  <c:v>-2347</c:v>
                </c:pt>
                <c:pt idx="10">
                  <c:v>-2199</c:v>
                </c:pt>
                <c:pt idx="11">
                  <c:v>-1899</c:v>
                </c:pt>
                <c:pt idx="12">
                  <c:v>-1880</c:v>
                </c:pt>
                <c:pt idx="13">
                  <c:v>-1680</c:v>
                </c:pt>
                <c:pt idx="14">
                  <c:v>-1630</c:v>
                </c:pt>
                <c:pt idx="15">
                  <c:v>-1857</c:v>
                </c:pt>
                <c:pt idx="16">
                  <c:v>-2018</c:v>
                </c:pt>
                <c:pt idx="17">
                  <c:v>-2137</c:v>
                </c:pt>
                <c:pt idx="18">
                  <c:v>-2622</c:v>
                </c:pt>
                <c:pt idx="19">
                  <c:v>-2701</c:v>
                </c:pt>
                <c:pt idx="20">
                  <c:v>-3035</c:v>
                </c:pt>
                <c:pt idx="21">
                  <c:v>-2947</c:v>
                </c:pt>
                <c:pt idx="22">
                  <c:v>-2736</c:v>
                </c:pt>
              </c:numCache>
            </c:numRef>
          </c:val>
        </c:ser>
        <c:ser>
          <c:idx val="9"/>
          <c:order val="8"/>
          <c:tx>
            <c:v>Čerpání PVE</c:v>
          </c:tx>
          <c:spPr>
            <a:ln w="25400">
              <a:noFill/>
            </a:ln>
          </c:spPr>
          <c:cat>
            <c:numRef>
              <c:f>('18.3'!$A$4:$A$5,'18.3'!$A$7:$A$27)</c:f>
              <c:numCache>
                <c:formatCode>h:mm;@</c:formatCode>
                <c:ptCount val="23"/>
                <c:pt idx="0">
                  <c:v>0</c:v>
                </c:pt>
                <c:pt idx="1">
                  <c:v>4.1666666666666699E-2</c:v>
                </c:pt>
                <c:pt idx="2">
                  <c:v>0.125</c:v>
                </c:pt>
                <c:pt idx="3">
                  <c:v>0.16666666666666699</c:v>
                </c:pt>
                <c:pt idx="4">
                  <c:v>0.20833333333333301</c:v>
                </c:pt>
                <c:pt idx="5">
                  <c:v>0.25</c:v>
                </c:pt>
                <c:pt idx="6">
                  <c:v>0.29166666666666702</c:v>
                </c:pt>
                <c:pt idx="7">
                  <c:v>0.33333333333333298</c:v>
                </c:pt>
                <c:pt idx="8">
                  <c:v>0.375</c:v>
                </c:pt>
                <c:pt idx="9">
                  <c:v>0.41666666666666702</c:v>
                </c:pt>
                <c:pt idx="10">
                  <c:v>0.45833333333333298</c:v>
                </c:pt>
                <c:pt idx="11">
                  <c:v>0.5</c:v>
                </c:pt>
                <c:pt idx="12">
                  <c:v>0.54166666666666696</c:v>
                </c:pt>
                <c:pt idx="13">
                  <c:v>0.58333333333333304</c:v>
                </c:pt>
                <c:pt idx="14">
                  <c:v>0.625</c:v>
                </c:pt>
                <c:pt idx="15">
                  <c:v>0.66666666666666696</c:v>
                </c:pt>
                <c:pt idx="16">
                  <c:v>0.70833333333333304</c:v>
                </c:pt>
                <c:pt idx="17">
                  <c:v>0.75</c:v>
                </c:pt>
                <c:pt idx="18">
                  <c:v>0.79166666666666696</c:v>
                </c:pt>
                <c:pt idx="19">
                  <c:v>0.83333333333333304</c:v>
                </c:pt>
                <c:pt idx="20">
                  <c:v>0.875</c:v>
                </c:pt>
                <c:pt idx="21">
                  <c:v>0.91666666666666696</c:v>
                </c:pt>
                <c:pt idx="22">
                  <c:v>0.95833333333333304</c:v>
                </c:pt>
              </c:numCache>
            </c:numRef>
          </c:cat>
          <c:val>
            <c:numRef>
              <c:f>('18.3'!$J$56:$J$57,'18.3'!$J$59:$J$79)</c:f>
              <c:numCache>
                <c:formatCode>#,##0</c:formatCode>
                <c:ptCount val="23"/>
                <c:pt idx="0">
                  <c:v>-717</c:v>
                </c:pt>
                <c:pt idx="1">
                  <c:v>-1112</c:v>
                </c:pt>
                <c:pt idx="2">
                  <c:v>-876</c:v>
                </c:pt>
                <c:pt idx="3">
                  <c:v>-923</c:v>
                </c:pt>
                <c:pt idx="4">
                  <c:v>-602</c:v>
                </c:pt>
                <c:pt idx="5">
                  <c:v>-25</c:v>
                </c:pt>
                <c:pt idx="6">
                  <c:v>0</c:v>
                </c:pt>
                <c:pt idx="7">
                  <c:v>0</c:v>
                </c:pt>
                <c:pt idx="8">
                  <c:v>0</c:v>
                </c:pt>
                <c:pt idx="9">
                  <c:v>0</c:v>
                </c:pt>
                <c:pt idx="10">
                  <c:v>0</c:v>
                </c:pt>
                <c:pt idx="11">
                  <c:v>0</c:v>
                </c:pt>
                <c:pt idx="12">
                  <c:v>0</c:v>
                </c:pt>
                <c:pt idx="13">
                  <c:v>-212</c:v>
                </c:pt>
                <c:pt idx="14">
                  <c:v>-213</c:v>
                </c:pt>
                <c:pt idx="15">
                  <c:v>0</c:v>
                </c:pt>
                <c:pt idx="16">
                  <c:v>0</c:v>
                </c:pt>
                <c:pt idx="17">
                  <c:v>0</c:v>
                </c:pt>
                <c:pt idx="18">
                  <c:v>0</c:v>
                </c:pt>
                <c:pt idx="19">
                  <c:v>0</c:v>
                </c:pt>
                <c:pt idx="20">
                  <c:v>0</c:v>
                </c:pt>
                <c:pt idx="21">
                  <c:v>0</c:v>
                </c:pt>
                <c:pt idx="22">
                  <c:v>0</c:v>
                </c:pt>
              </c:numCache>
            </c:numRef>
          </c:val>
        </c:ser>
        <c:dLbls>
          <c:showLegendKey val="0"/>
          <c:showVal val="0"/>
          <c:showCatName val="0"/>
          <c:showSerName val="0"/>
          <c:showPercent val="0"/>
          <c:showBubbleSize val="0"/>
        </c:dLbls>
        <c:axId val="145258368"/>
        <c:axId val="145256832"/>
      </c:areaChart>
      <c:catAx>
        <c:axId val="145245312"/>
        <c:scaling>
          <c:orientation val="minMax"/>
        </c:scaling>
        <c:delete val="0"/>
        <c:axPos val="b"/>
        <c:numFmt formatCode="h:mm;@" sourceLinked="1"/>
        <c:majorTickMark val="none"/>
        <c:minorTickMark val="none"/>
        <c:tickLblPos val="low"/>
        <c:txPr>
          <a:bodyPr/>
          <a:lstStyle/>
          <a:p>
            <a:pPr>
              <a:defRPr sz="900"/>
            </a:pPr>
            <a:endParaRPr lang="cs-CZ"/>
          </a:p>
        </c:txPr>
        <c:crossAx val="145246848"/>
        <c:crosses val="autoZero"/>
        <c:auto val="1"/>
        <c:lblAlgn val="ctr"/>
        <c:lblOffset val="100"/>
        <c:noMultiLvlLbl val="0"/>
      </c:catAx>
      <c:valAx>
        <c:axId val="145246848"/>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145245312"/>
        <c:crosses val="autoZero"/>
        <c:crossBetween val="midCat"/>
      </c:valAx>
      <c:valAx>
        <c:axId val="145256832"/>
        <c:scaling>
          <c:orientation val="minMax"/>
          <c:max val="14000"/>
          <c:min val="-4000"/>
        </c:scaling>
        <c:delete val="1"/>
        <c:axPos val="r"/>
        <c:numFmt formatCode="General" sourceLinked="1"/>
        <c:majorTickMark val="out"/>
        <c:minorTickMark val="none"/>
        <c:tickLblPos val="nextTo"/>
        <c:crossAx val="145258368"/>
        <c:crosses val="max"/>
        <c:crossBetween val="midCat"/>
      </c:valAx>
      <c:catAx>
        <c:axId val="145258368"/>
        <c:scaling>
          <c:orientation val="minMax"/>
        </c:scaling>
        <c:delete val="1"/>
        <c:axPos val="b"/>
        <c:numFmt formatCode="h:mm;@" sourceLinked="1"/>
        <c:majorTickMark val="out"/>
        <c:minorTickMark val="none"/>
        <c:tickLblPos val="nextTo"/>
        <c:crossAx val="145256832"/>
        <c:crosses val="autoZero"/>
        <c:auto val="1"/>
        <c:lblAlgn val="ctr"/>
        <c:lblOffset val="100"/>
        <c:noMultiLvlLbl val="0"/>
      </c:catAx>
    </c:plotArea>
    <c:legend>
      <c:legendPos val="b"/>
      <c:legendEntry>
        <c:idx val="7"/>
        <c:delete val="1"/>
      </c:legendEntry>
      <c:layout>
        <c:manualLayout>
          <c:xMode val="edge"/>
          <c:yMode val="edge"/>
          <c:x val="0"/>
          <c:y val="0.87446676454088634"/>
          <c:w val="1"/>
          <c:h val="0.12553323545911363"/>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9464817376719096"/>
          <c:y val="0"/>
        </c:manualLayout>
      </c:layout>
      <c:overlay val="0"/>
    </c:title>
    <c:autoTitleDeleted val="0"/>
    <c:plotArea>
      <c:layout>
        <c:manualLayout>
          <c:layoutTarget val="inner"/>
          <c:xMode val="edge"/>
          <c:yMode val="edge"/>
          <c:x val="9.0605281482671815E-2"/>
          <c:y val="0.10613146689997084"/>
          <c:w val="0.82765037799641883"/>
          <c:h val="0.6094530898446556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'18.3'!$B$30:$B$53</c:f>
              <c:numCache>
                <c:formatCode>#,##0</c:formatCode>
                <c:ptCount val="24"/>
                <c:pt idx="0">
                  <c:v>3101</c:v>
                </c:pt>
                <c:pt idx="1">
                  <c:v>3100</c:v>
                </c:pt>
                <c:pt idx="2">
                  <c:v>3100</c:v>
                </c:pt>
                <c:pt idx="3">
                  <c:v>3101</c:v>
                </c:pt>
                <c:pt idx="4">
                  <c:v>3102</c:v>
                </c:pt>
                <c:pt idx="5">
                  <c:v>3099</c:v>
                </c:pt>
                <c:pt idx="6">
                  <c:v>3101</c:v>
                </c:pt>
                <c:pt idx="7">
                  <c:v>3103</c:v>
                </c:pt>
                <c:pt idx="8">
                  <c:v>3103</c:v>
                </c:pt>
                <c:pt idx="9">
                  <c:v>3099</c:v>
                </c:pt>
                <c:pt idx="10">
                  <c:v>3101</c:v>
                </c:pt>
                <c:pt idx="11">
                  <c:v>3104</c:v>
                </c:pt>
                <c:pt idx="12">
                  <c:v>3101</c:v>
                </c:pt>
                <c:pt idx="13">
                  <c:v>3098</c:v>
                </c:pt>
                <c:pt idx="14">
                  <c:v>3098</c:v>
                </c:pt>
                <c:pt idx="15">
                  <c:v>3100</c:v>
                </c:pt>
                <c:pt idx="16">
                  <c:v>3099</c:v>
                </c:pt>
                <c:pt idx="17">
                  <c:v>3101</c:v>
                </c:pt>
                <c:pt idx="18">
                  <c:v>3101</c:v>
                </c:pt>
                <c:pt idx="19">
                  <c:v>3103</c:v>
                </c:pt>
                <c:pt idx="20">
                  <c:v>3106</c:v>
                </c:pt>
                <c:pt idx="21">
                  <c:v>3102</c:v>
                </c:pt>
                <c:pt idx="22">
                  <c:v>3103</c:v>
                </c:pt>
                <c:pt idx="23">
                  <c:v>3107</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'18.3'!$C$30:$C$53</c:f>
              <c:numCache>
                <c:formatCode>#,##0</c:formatCode>
                <c:ptCount val="24"/>
                <c:pt idx="0">
                  <c:v>4815</c:v>
                </c:pt>
                <c:pt idx="1">
                  <c:v>4816</c:v>
                </c:pt>
                <c:pt idx="2">
                  <c:v>4781</c:v>
                </c:pt>
                <c:pt idx="3">
                  <c:v>4857</c:v>
                </c:pt>
                <c:pt idx="4">
                  <c:v>4832</c:v>
                </c:pt>
                <c:pt idx="5">
                  <c:v>4888</c:v>
                </c:pt>
                <c:pt idx="6">
                  <c:v>4850</c:v>
                </c:pt>
                <c:pt idx="7">
                  <c:v>4864</c:v>
                </c:pt>
                <c:pt idx="8">
                  <c:v>4890</c:v>
                </c:pt>
                <c:pt idx="9">
                  <c:v>4860</c:v>
                </c:pt>
                <c:pt idx="10">
                  <c:v>4796</c:v>
                </c:pt>
                <c:pt idx="11">
                  <c:v>4503</c:v>
                </c:pt>
                <c:pt idx="12">
                  <c:v>4505</c:v>
                </c:pt>
                <c:pt idx="13">
                  <c:v>4441</c:v>
                </c:pt>
                <c:pt idx="14">
                  <c:v>4451</c:v>
                </c:pt>
                <c:pt idx="15">
                  <c:v>4493</c:v>
                </c:pt>
                <c:pt idx="16">
                  <c:v>4810</c:v>
                </c:pt>
                <c:pt idx="17">
                  <c:v>5028</c:v>
                </c:pt>
                <c:pt idx="18">
                  <c:v>5024</c:v>
                </c:pt>
                <c:pt idx="19">
                  <c:v>4988</c:v>
                </c:pt>
                <c:pt idx="20">
                  <c:v>4953</c:v>
                </c:pt>
                <c:pt idx="21">
                  <c:v>4924</c:v>
                </c:pt>
                <c:pt idx="22">
                  <c:v>4946</c:v>
                </c:pt>
                <c:pt idx="23">
                  <c:v>4863</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'18.3'!$D$30:$D$53</c:f>
              <c:numCache>
                <c:formatCode>#,##0</c:formatCode>
                <c:ptCount val="24"/>
                <c:pt idx="0">
                  <c:v>671</c:v>
                </c:pt>
                <c:pt idx="1">
                  <c:v>672</c:v>
                </c:pt>
                <c:pt idx="2">
                  <c:v>665</c:v>
                </c:pt>
                <c:pt idx="3">
                  <c:v>665</c:v>
                </c:pt>
                <c:pt idx="4">
                  <c:v>666</c:v>
                </c:pt>
                <c:pt idx="5">
                  <c:v>668</c:v>
                </c:pt>
                <c:pt idx="6">
                  <c:v>690</c:v>
                </c:pt>
                <c:pt idx="7">
                  <c:v>707</c:v>
                </c:pt>
                <c:pt idx="8">
                  <c:v>716</c:v>
                </c:pt>
                <c:pt idx="9">
                  <c:v>717</c:v>
                </c:pt>
                <c:pt idx="10">
                  <c:v>713</c:v>
                </c:pt>
                <c:pt idx="11">
                  <c:v>701</c:v>
                </c:pt>
                <c:pt idx="12">
                  <c:v>678</c:v>
                </c:pt>
                <c:pt idx="13">
                  <c:v>683</c:v>
                </c:pt>
                <c:pt idx="14">
                  <c:v>697</c:v>
                </c:pt>
                <c:pt idx="15">
                  <c:v>709</c:v>
                </c:pt>
                <c:pt idx="16">
                  <c:v>719</c:v>
                </c:pt>
                <c:pt idx="17">
                  <c:v>739</c:v>
                </c:pt>
                <c:pt idx="18">
                  <c:v>747</c:v>
                </c:pt>
                <c:pt idx="19">
                  <c:v>738</c:v>
                </c:pt>
                <c:pt idx="20">
                  <c:v>732</c:v>
                </c:pt>
                <c:pt idx="21">
                  <c:v>718</c:v>
                </c:pt>
                <c:pt idx="22">
                  <c:v>683</c:v>
                </c:pt>
                <c:pt idx="23">
                  <c:v>676</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'18.3'!$H$30:$H$53</c:f>
              <c:numCache>
                <c:formatCode>#,##0</c:formatCode>
                <c:ptCount val="24"/>
                <c:pt idx="0">
                  <c:v>23</c:v>
                </c:pt>
                <c:pt idx="1">
                  <c:v>19</c:v>
                </c:pt>
                <c:pt idx="2">
                  <c:v>23</c:v>
                </c:pt>
                <c:pt idx="3">
                  <c:v>34</c:v>
                </c:pt>
                <c:pt idx="4">
                  <c:v>41</c:v>
                </c:pt>
                <c:pt idx="5">
                  <c:v>27</c:v>
                </c:pt>
                <c:pt idx="6">
                  <c:v>27</c:v>
                </c:pt>
                <c:pt idx="7">
                  <c:v>22</c:v>
                </c:pt>
                <c:pt idx="8">
                  <c:v>14</c:v>
                </c:pt>
                <c:pt idx="9">
                  <c:v>12</c:v>
                </c:pt>
                <c:pt idx="10">
                  <c:v>9</c:v>
                </c:pt>
                <c:pt idx="11">
                  <c:v>5</c:v>
                </c:pt>
                <c:pt idx="12">
                  <c:v>5</c:v>
                </c:pt>
                <c:pt idx="13">
                  <c:v>5</c:v>
                </c:pt>
                <c:pt idx="14">
                  <c:v>5</c:v>
                </c:pt>
                <c:pt idx="15">
                  <c:v>6</c:v>
                </c:pt>
                <c:pt idx="16">
                  <c:v>10</c:v>
                </c:pt>
                <c:pt idx="17">
                  <c:v>15</c:v>
                </c:pt>
                <c:pt idx="18">
                  <c:v>18</c:v>
                </c:pt>
                <c:pt idx="19">
                  <c:v>18</c:v>
                </c:pt>
                <c:pt idx="20">
                  <c:v>20</c:v>
                </c:pt>
                <c:pt idx="21">
                  <c:v>17</c:v>
                </c:pt>
                <c:pt idx="22">
                  <c:v>13</c:v>
                </c:pt>
                <c:pt idx="23">
                  <c:v>13</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'18.3'!$G$30:$G$53</c:f>
              <c:numCache>
                <c:formatCode>#,##0</c:formatCode>
                <c:ptCount val="24"/>
                <c:pt idx="0">
                  <c:v>0</c:v>
                </c:pt>
                <c:pt idx="1">
                  <c:v>0</c:v>
                </c:pt>
                <c:pt idx="2">
                  <c:v>0</c:v>
                </c:pt>
                <c:pt idx="3">
                  <c:v>0</c:v>
                </c:pt>
                <c:pt idx="4">
                  <c:v>0</c:v>
                </c:pt>
                <c:pt idx="5">
                  <c:v>0</c:v>
                </c:pt>
                <c:pt idx="6">
                  <c:v>0</c:v>
                </c:pt>
                <c:pt idx="7">
                  <c:v>2</c:v>
                </c:pt>
                <c:pt idx="8">
                  <c:v>71</c:v>
                </c:pt>
                <c:pt idx="9">
                  <c:v>258</c:v>
                </c:pt>
                <c:pt idx="10">
                  <c:v>479</c:v>
                </c:pt>
                <c:pt idx="11">
                  <c:v>658</c:v>
                </c:pt>
                <c:pt idx="12">
                  <c:v>699</c:v>
                </c:pt>
                <c:pt idx="13">
                  <c:v>682</c:v>
                </c:pt>
                <c:pt idx="14">
                  <c:v>587</c:v>
                </c:pt>
                <c:pt idx="15">
                  <c:v>288</c:v>
                </c:pt>
                <c:pt idx="16">
                  <c:v>46</c:v>
                </c:pt>
                <c:pt idx="17">
                  <c:v>0</c:v>
                </c:pt>
                <c:pt idx="18">
                  <c:v>0</c:v>
                </c:pt>
                <c:pt idx="19">
                  <c:v>0</c:v>
                </c:pt>
                <c:pt idx="20">
                  <c:v>0</c:v>
                </c:pt>
                <c:pt idx="21">
                  <c:v>0</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'18.3'!$E$30:$E$53</c:f>
              <c:numCache>
                <c:formatCode>#,##0</c:formatCode>
                <c:ptCount val="24"/>
                <c:pt idx="0">
                  <c:v>239</c:v>
                </c:pt>
                <c:pt idx="1">
                  <c:v>184</c:v>
                </c:pt>
                <c:pt idx="2">
                  <c:v>140</c:v>
                </c:pt>
                <c:pt idx="3">
                  <c:v>139</c:v>
                </c:pt>
                <c:pt idx="4">
                  <c:v>138</c:v>
                </c:pt>
                <c:pt idx="5">
                  <c:v>138</c:v>
                </c:pt>
                <c:pt idx="6">
                  <c:v>148</c:v>
                </c:pt>
                <c:pt idx="7">
                  <c:v>223</c:v>
                </c:pt>
                <c:pt idx="8">
                  <c:v>223</c:v>
                </c:pt>
                <c:pt idx="9">
                  <c:v>235</c:v>
                </c:pt>
                <c:pt idx="10">
                  <c:v>272</c:v>
                </c:pt>
                <c:pt idx="11">
                  <c:v>274</c:v>
                </c:pt>
                <c:pt idx="12">
                  <c:v>269</c:v>
                </c:pt>
                <c:pt idx="13">
                  <c:v>299</c:v>
                </c:pt>
                <c:pt idx="14">
                  <c:v>265</c:v>
                </c:pt>
                <c:pt idx="15">
                  <c:v>268</c:v>
                </c:pt>
                <c:pt idx="16">
                  <c:v>305</c:v>
                </c:pt>
                <c:pt idx="17">
                  <c:v>310</c:v>
                </c:pt>
                <c:pt idx="18">
                  <c:v>328</c:v>
                </c:pt>
                <c:pt idx="19">
                  <c:v>382</c:v>
                </c:pt>
                <c:pt idx="20">
                  <c:v>397</c:v>
                </c:pt>
                <c:pt idx="21">
                  <c:v>273</c:v>
                </c:pt>
                <c:pt idx="22">
                  <c:v>165</c:v>
                </c:pt>
                <c:pt idx="23">
                  <c:v>140</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'18.3'!$F$30:$F$53</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21</c:v>
                </c:pt>
                <c:pt idx="17">
                  <c:v>53</c:v>
                </c:pt>
                <c:pt idx="18">
                  <c:v>125</c:v>
                </c:pt>
                <c:pt idx="19">
                  <c:v>49</c:v>
                </c:pt>
                <c:pt idx="20">
                  <c:v>34</c:v>
                </c:pt>
                <c:pt idx="21">
                  <c:v>75</c:v>
                </c:pt>
                <c:pt idx="22">
                  <c:v>96</c:v>
                </c:pt>
                <c:pt idx="23">
                  <c:v>0</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'18.3'!$L$30:$L$53</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45320576"/>
        <c:axId val="145334656"/>
      </c:areaChart>
      <c:areaChart>
        <c:grouping val="stacked"/>
        <c:varyColors val="0"/>
        <c:ser>
          <c:idx val="8"/>
          <c:order val="7"/>
          <c:tx>
            <c:v>Import / export</c:v>
          </c:tx>
          <c:spPr>
            <a:solidFill>
              <a:schemeClr val="accent3">
                <a:lumMod val="60000"/>
                <a:lumOff val="40000"/>
              </a:schemeClr>
            </a:solidFill>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'18.3'!$M$30:$M$53</c:f>
              <c:numCache>
                <c:formatCode>General</c:formatCode>
                <c:ptCount val="24"/>
                <c:pt idx="0">
                  <c:v>-1480</c:v>
                </c:pt>
                <c:pt idx="1">
                  <c:v>-1192</c:v>
                </c:pt>
                <c:pt idx="2">
                  <c:v>-985</c:v>
                </c:pt>
                <c:pt idx="3">
                  <c:v>-524</c:v>
                </c:pt>
                <c:pt idx="4">
                  <c:v>-517</c:v>
                </c:pt>
                <c:pt idx="5">
                  <c:v>-529</c:v>
                </c:pt>
                <c:pt idx="6">
                  <c:v>-406</c:v>
                </c:pt>
                <c:pt idx="7">
                  <c:v>-718</c:v>
                </c:pt>
                <c:pt idx="8">
                  <c:v>-906</c:v>
                </c:pt>
                <c:pt idx="9">
                  <c:v>-680</c:v>
                </c:pt>
                <c:pt idx="10">
                  <c:v>-563</c:v>
                </c:pt>
                <c:pt idx="11">
                  <c:v>-512</c:v>
                </c:pt>
                <c:pt idx="12">
                  <c:v>-641</c:v>
                </c:pt>
                <c:pt idx="13">
                  <c:v>-686</c:v>
                </c:pt>
                <c:pt idx="14">
                  <c:v>-524</c:v>
                </c:pt>
                <c:pt idx="15">
                  <c:v>-277</c:v>
                </c:pt>
                <c:pt idx="16">
                  <c:v>-364</c:v>
                </c:pt>
                <c:pt idx="17">
                  <c:v>-221</c:v>
                </c:pt>
                <c:pt idx="18">
                  <c:v>-247</c:v>
                </c:pt>
                <c:pt idx="19">
                  <c:v>-334</c:v>
                </c:pt>
                <c:pt idx="20">
                  <c:v>-389</c:v>
                </c:pt>
                <c:pt idx="21">
                  <c:v>-596</c:v>
                </c:pt>
                <c:pt idx="22">
                  <c:v>-567</c:v>
                </c:pt>
                <c:pt idx="23">
                  <c:v>-547</c:v>
                </c:pt>
              </c:numCache>
            </c:numRef>
          </c:val>
        </c:ser>
        <c:ser>
          <c:idx val="9"/>
          <c:order val="8"/>
          <c:tx>
            <c:v>Čerpání PVE</c:v>
          </c:tx>
          <c:spPr>
            <a:ln w="25400">
              <a:noFill/>
            </a:ln>
          </c:spPr>
          <c:cat>
            <c:numLit>
              <c:formatCode>General</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0.875000000000001</c:v>
              </c:pt>
              <c:pt idx="22">
                <c:v>0.91666666666666796</c:v>
              </c:pt>
              <c:pt idx="23">
                <c:v>0.95833333333333504</c:v>
              </c:pt>
            </c:numLit>
          </c:cat>
          <c:val>
            <c:numRef>
              <c:f>'18.3'!$J$30:$J$53</c:f>
              <c:numCache>
                <c:formatCode>#,##0</c:formatCode>
                <c:ptCount val="24"/>
                <c:pt idx="0">
                  <c:v>-208</c:v>
                </c:pt>
                <c:pt idx="1">
                  <c:v>-529</c:v>
                </c:pt>
                <c:pt idx="2">
                  <c:v>-581</c:v>
                </c:pt>
                <c:pt idx="3">
                  <c:v>-1108</c:v>
                </c:pt>
                <c:pt idx="4">
                  <c:v>-1106</c:v>
                </c:pt>
                <c:pt idx="5">
                  <c:v>-1099</c:v>
                </c:pt>
                <c:pt idx="6">
                  <c:v>-980</c:v>
                </c:pt>
                <c:pt idx="7">
                  <c:v>-514</c:v>
                </c:pt>
                <c:pt idx="8">
                  <c:v>-108</c:v>
                </c:pt>
                <c:pt idx="9">
                  <c:v>0</c:v>
                </c:pt>
                <c:pt idx="10">
                  <c:v>0</c:v>
                </c:pt>
                <c:pt idx="11">
                  <c:v>0</c:v>
                </c:pt>
                <c:pt idx="12">
                  <c:v>0</c:v>
                </c:pt>
                <c:pt idx="13">
                  <c:v>0</c:v>
                </c:pt>
                <c:pt idx="14">
                  <c:v>-27</c:v>
                </c:pt>
                <c:pt idx="15">
                  <c:v>0</c:v>
                </c:pt>
                <c:pt idx="16">
                  <c:v>0</c:v>
                </c:pt>
                <c:pt idx="17">
                  <c:v>0</c:v>
                </c:pt>
                <c:pt idx="18">
                  <c:v>0</c:v>
                </c:pt>
                <c:pt idx="19">
                  <c:v>0</c:v>
                </c:pt>
                <c:pt idx="20">
                  <c:v>0</c:v>
                </c:pt>
                <c:pt idx="21">
                  <c:v>0</c:v>
                </c:pt>
                <c:pt idx="22">
                  <c:v>0</c:v>
                </c:pt>
                <c:pt idx="23">
                  <c:v>-98</c:v>
                </c:pt>
              </c:numCache>
            </c:numRef>
          </c:val>
        </c:ser>
        <c:dLbls>
          <c:showLegendKey val="0"/>
          <c:showVal val="0"/>
          <c:showCatName val="0"/>
          <c:showSerName val="0"/>
          <c:showPercent val="0"/>
          <c:showBubbleSize val="0"/>
        </c:dLbls>
        <c:axId val="145337728"/>
        <c:axId val="145336192"/>
      </c:areaChart>
      <c:catAx>
        <c:axId val="145320576"/>
        <c:scaling>
          <c:orientation val="minMax"/>
        </c:scaling>
        <c:delete val="0"/>
        <c:axPos val="b"/>
        <c:numFmt formatCode="h:mm;@" sourceLinked="1"/>
        <c:majorTickMark val="none"/>
        <c:minorTickMark val="none"/>
        <c:tickLblPos val="low"/>
        <c:txPr>
          <a:bodyPr/>
          <a:lstStyle/>
          <a:p>
            <a:pPr>
              <a:defRPr sz="900"/>
            </a:pPr>
            <a:endParaRPr lang="cs-CZ"/>
          </a:p>
        </c:txPr>
        <c:crossAx val="145334656"/>
        <c:crosses val="autoZero"/>
        <c:auto val="1"/>
        <c:lblAlgn val="ctr"/>
        <c:lblOffset val="100"/>
        <c:noMultiLvlLbl val="0"/>
      </c:catAx>
      <c:valAx>
        <c:axId val="145334656"/>
        <c:scaling>
          <c:orientation val="minMax"/>
          <c:max val="12000"/>
        </c:scaling>
        <c:delete val="0"/>
        <c:axPos val="l"/>
        <c:majorGridlines/>
        <c:numFmt formatCode="#,##0" sourceLinked="0"/>
        <c:majorTickMark val="out"/>
        <c:minorTickMark val="none"/>
        <c:tickLblPos val="nextTo"/>
        <c:spPr>
          <a:ln>
            <a:noFill/>
          </a:ln>
        </c:spPr>
        <c:txPr>
          <a:bodyPr/>
          <a:lstStyle/>
          <a:p>
            <a:pPr>
              <a:defRPr sz="900"/>
            </a:pPr>
            <a:endParaRPr lang="cs-CZ"/>
          </a:p>
        </c:txPr>
        <c:crossAx val="145320576"/>
        <c:crosses val="autoZero"/>
        <c:crossBetween val="midCat"/>
      </c:valAx>
      <c:valAx>
        <c:axId val="145336192"/>
        <c:scaling>
          <c:orientation val="minMax"/>
          <c:max val="14000"/>
          <c:min val="-4000"/>
        </c:scaling>
        <c:delete val="1"/>
        <c:axPos val="r"/>
        <c:numFmt formatCode="General" sourceLinked="1"/>
        <c:majorTickMark val="out"/>
        <c:minorTickMark val="none"/>
        <c:tickLblPos val="nextTo"/>
        <c:crossAx val="145337728"/>
        <c:crosses val="max"/>
        <c:crossBetween val="midCat"/>
      </c:valAx>
      <c:catAx>
        <c:axId val="145337728"/>
        <c:scaling>
          <c:orientation val="minMax"/>
        </c:scaling>
        <c:delete val="1"/>
        <c:axPos val="b"/>
        <c:numFmt formatCode="General" sourceLinked="1"/>
        <c:majorTickMark val="out"/>
        <c:minorTickMark val="none"/>
        <c:tickLblPos val="nextTo"/>
        <c:crossAx val="145336192"/>
        <c:crosses val="autoZero"/>
        <c:auto val="1"/>
        <c:lblAlgn val="ctr"/>
        <c:lblOffset val="100"/>
        <c:noMultiLvlLbl val="0"/>
      </c:catAx>
    </c:plotArea>
    <c:legend>
      <c:legendPos val="b"/>
      <c:legendEntry>
        <c:idx val="7"/>
        <c:delete val="1"/>
      </c:legendEntry>
      <c:layout>
        <c:manualLayout>
          <c:xMode val="edge"/>
          <c:yMode val="edge"/>
          <c:x val="0"/>
          <c:y val="0.87636924503459757"/>
          <c:w val="1"/>
          <c:h val="0.12363075496540241"/>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Zatížení brutto ve dni m</a:t>
            </a:r>
            <a:r>
              <a:rPr lang="cs-CZ" sz="1000"/>
              <a:t>inima (MW)</a:t>
            </a:r>
            <a:endParaRPr lang="en-US" sz="1000"/>
          </a:p>
        </c:rich>
      </c:tx>
      <c:layout>
        <c:manualLayout>
          <c:xMode val="edge"/>
          <c:yMode val="edge"/>
          <c:x val="0.15724604156659444"/>
          <c:y val="0"/>
        </c:manualLayout>
      </c:layout>
      <c:overlay val="0"/>
    </c:title>
    <c:autoTitleDeleted val="0"/>
    <c:plotArea>
      <c:layout>
        <c:manualLayout>
          <c:layoutTarget val="inner"/>
          <c:xMode val="edge"/>
          <c:yMode val="edge"/>
          <c:x val="0.13854215591472119"/>
          <c:y val="0.10613151735420105"/>
          <c:w val="0.82995120907692177"/>
          <c:h val="0.62184325581728883"/>
        </c:manualLayout>
      </c:layout>
      <c:areaChart>
        <c:grouping val="stacked"/>
        <c:varyColors val="0"/>
        <c:ser>
          <c:idx val="0"/>
          <c:order val="0"/>
          <c:tx>
            <c:v>JE</c:v>
          </c:tx>
          <c:spPr>
            <a:solidFill>
              <a:schemeClr val="accent4"/>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'18.3'!$B$4:$B$27</c:f>
              <c:numCache>
                <c:formatCode>#,##0</c:formatCode>
                <c:ptCount val="24"/>
                <c:pt idx="0">
                  <c:v>2379</c:v>
                </c:pt>
                <c:pt idx="1">
                  <c:v>2381</c:v>
                </c:pt>
                <c:pt idx="2">
                  <c:v>2384</c:v>
                </c:pt>
                <c:pt idx="3">
                  <c:v>2385</c:v>
                </c:pt>
                <c:pt idx="4">
                  <c:v>2385</c:v>
                </c:pt>
                <c:pt idx="5">
                  <c:v>2385</c:v>
                </c:pt>
                <c:pt idx="6">
                  <c:v>2385</c:v>
                </c:pt>
                <c:pt idx="7">
                  <c:v>2386</c:v>
                </c:pt>
                <c:pt idx="8">
                  <c:v>2388</c:v>
                </c:pt>
                <c:pt idx="9">
                  <c:v>2389</c:v>
                </c:pt>
                <c:pt idx="10">
                  <c:v>2388</c:v>
                </c:pt>
                <c:pt idx="11">
                  <c:v>2386</c:v>
                </c:pt>
                <c:pt idx="12">
                  <c:v>2386</c:v>
                </c:pt>
                <c:pt idx="13">
                  <c:v>2439</c:v>
                </c:pt>
                <c:pt idx="14">
                  <c:v>2524</c:v>
                </c:pt>
                <c:pt idx="15">
                  <c:v>2592</c:v>
                </c:pt>
                <c:pt idx="16">
                  <c:v>2593</c:v>
                </c:pt>
                <c:pt idx="17">
                  <c:v>2594</c:v>
                </c:pt>
                <c:pt idx="18">
                  <c:v>2594</c:v>
                </c:pt>
                <c:pt idx="19">
                  <c:v>2595</c:v>
                </c:pt>
                <c:pt idx="20">
                  <c:v>2595</c:v>
                </c:pt>
                <c:pt idx="21">
                  <c:v>2598</c:v>
                </c:pt>
                <c:pt idx="22">
                  <c:v>2601</c:v>
                </c:pt>
                <c:pt idx="23">
                  <c:v>2603</c:v>
                </c:pt>
              </c:numCache>
            </c:numRef>
          </c:val>
        </c:ser>
        <c:ser>
          <c:idx val="1"/>
          <c:order val="1"/>
          <c:tx>
            <c:v>PE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'18.3'!$C$4:$C$27</c:f>
              <c:numCache>
                <c:formatCode>#,##0</c:formatCode>
                <c:ptCount val="24"/>
                <c:pt idx="0">
                  <c:v>2862</c:v>
                </c:pt>
                <c:pt idx="1">
                  <c:v>2913</c:v>
                </c:pt>
                <c:pt idx="2">
                  <c:v>2889</c:v>
                </c:pt>
                <c:pt idx="3">
                  <c:v>2869</c:v>
                </c:pt>
                <c:pt idx="4">
                  <c:v>2898</c:v>
                </c:pt>
                <c:pt idx="5">
                  <c:v>2947</c:v>
                </c:pt>
                <c:pt idx="6">
                  <c:v>2790</c:v>
                </c:pt>
                <c:pt idx="7">
                  <c:v>2848</c:v>
                </c:pt>
                <c:pt idx="8">
                  <c:v>2743</c:v>
                </c:pt>
                <c:pt idx="9">
                  <c:v>2774</c:v>
                </c:pt>
                <c:pt idx="10">
                  <c:v>2923</c:v>
                </c:pt>
                <c:pt idx="11">
                  <c:v>2953</c:v>
                </c:pt>
                <c:pt idx="12">
                  <c:v>2957</c:v>
                </c:pt>
                <c:pt idx="13">
                  <c:v>2904</c:v>
                </c:pt>
                <c:pt idx="14">
                  <c:v>2889</c:v>
                </c:pt>
                <c:pt idx="15">
                  <c:v>2903</c:v>
                </c:pt>
                <c:pt idx="16">
                  <c:v>2994</c:v>
                </c:pt>
                <c:pt idx="17">
                  <c:v>3238</c:v>
                </c:pt>
                <c:pt idx="18">
                  <c:v>3476</c:v>
                </c:pt>
                <c:pt idx="19">
                  <c:v>3682</c:v>
                </c:pt>
                <c:pt idx="20">
                  <c:v>3839</c:v>
                </c:pt>
                <c:pt idx="21">
                  <c:v>3901</c:v>
                </c:pt>
                <c:pt idx="22">
                  <c:v>3945</c:v>
                </c:pt>
                <c:pt idx="23">
                  <c:v>3592</c:v>
                </c:pt>
              </c:numCache>
            </c:numRef>
          </c:val>
        </c:ser>
        <c:ser>
          <c:idx val="2"/>
          <c:order val="2"/>
          <c:tx>
            <c:v>PSE + PPE</c:v>
          </c:tx>
          <c:spPr>
            <a:solidFill>
              <a:schemeClr val="accent6"/>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'18.3'!$D$4:$D$27</c:f>
              <c:numCache>
                <c:formatCode>#,##0</c:formatCode>
                <c:ptCount val="24"/>
                <c:pt idx="0">
                  <c:v>642</c:v>
                </c:pt>
                <c:pt idx="1">
                  <c:v>656</c:v>
                </c:pt>
                <c:pt idx="2">
                  <c:v>653</c:v>
                </c:pt>
                <c:pt idx="3">
                  <c:v>646</c:v>
                </c:pt>
                <c:pt idx="4">
                  <c:v>653</c:v>
                </c:pt>
                <c:pt idx="5">
                  <c:v>656</c:v>
                </c:pt>
                <c:pt idx="6">
                  <c:v>643</c:v>
                </c:pt>
                <c:pt idx="7">
                  <c:v>661</c:v>
                </c:pt>
                <c:pt idx="8">
                  <c:v>627</c:v>
                </c:pt>
                <c:pt idx="9">
                  <c:v>635</c:v>
                </c:pt>
                <c:pt idx="10">
                  <c:v>684</c:v>
                </c:pt>
                <c:pt idx="11">
                  <c:v>691</c:v>
                </c:pt>
                <c:pt idx="12">
                  <c:v>703</c:v>
                </c:pt>
                <c:pt idx="13">
                  <c:v>697</c:v>
                </c:pt>
                <c:pt idx="14">
                  <c:v>705</c:v>
                </c:pt>
                <c:pt idx="15">
                  <c:v>700</c:v>
                </c:pt>
                <c:pt idx="16">
                  <c:v>704</c:v>
                </c:pt>
                <c:pt idx="17">
                  <c:v>719</c:v>
                </c:pt>
                <c:pt idx="18">
                  <c:v>713</c:v>
                </c:pt>
                <c:pt idx="19">
                  <c:v>725</c:v>
                </c:pt>
                <c:pt idx="20">
                  <c:v>719</c:v>
                </c:pt>
                <c:pt idx="21">
                  <c:v>708</c:v>
                </c:pt>
                <c:pt idx="22">
                  <c:v>681</c:v>
                </c:pt>
                <c:pt idx="23">
                  <c:v>662</c:v>
                </c:pt>
              </c:numCache>
            </c:numRef>
          </c:val>
        </c:ser>
        <c:ser>
          <c:idx val="6"/>
          <c:order val="3"/>
          <c:tx>
            <c:v>VTE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'18.3'!$H$4:$H$27</c:f>
              <c:numCache>
                <c:formatCode>#,##0</c:formatCode>
                <c:ptCount val="24"/>
                <c:pt idx="0">
                  <c:v>123</c:v>
                </c:pt>
                <c:pt idx="1">
                  <c:v>125</c:v>
                </c:pt>
                <c:pt idx="2">
                  <c:v>128</c:v>
                </c:pt>
                <c:pt idx="3">
                  <c:v>142</c:v>
                </c:pt>
                <c:pt idx="4">
                  <c:v>145</c:v>
                </c:pt>
                <c:pt idx="5">
                  <c:v>131</c:v>
                </c:pt>
                <c:pt idx="6">
                  <c:v>126</c:v>
                </c:pt>
                <c:pt idx="7">
                  <c:v>143</c:v>
                </c:pt>
                <c:pt idx="8">
                  <c:v>151</c:v>
                </c:pt>
                <c:pt idx="9">
                  <c:v>179</c:v>
                </c:pt>
                <c:pt idx="10">
                  <c:v>170</c:v>
                </c:pt>
                <c:pt idx="11">
                  <c:v>178</c:v>
                </c:pt>
                <c:pt idx="12">
                  <c:v>166</c:v>
                </c:pt>
                <c:pt idx="13">
                  <c:v>145</c:v>
                </c:pt>
                <c:pt idx="14">
                  <c:v>150</c:v>
                </c:pt>
                <c:pt idx="15">
                  <c:v>102</c:v>
                </c:pt>
                <c:pt idx="16">
                  <c:v>70</c:v>
                </c:pt>
                <c:pt idx="17">
                  <c:v>52</c:v>
                </c:pt>
                <c:pt idx="18">
                  <c:v>52</c:v>
                </c:pt>
                <c:pt idx="19">
                  <c:v>59</c:v>
                </c:pt>
                <c:pt idx="20">
                  <c:v>68</c:v>
                </c:pt>
                <c:pt idx="21">
                  <c:v>89</c:v>
                </c:pt>
                <c:pt idx="22">
                  <c:v>80</c:v>
                </c:pt>
                <c:pt idx="23">
                  <c:v>88</c:v>
                </c:pt>
              </c:numCache>
            </c:numRef>
          </c:val>
        </c:ser>
        <c:ser>
          <c:idx val="5"/>
          <c:order val="4"/>
          <c:tx>
            <c:v>FVE</c:v>
          </c:tx>
          <c:spPr>
            <a:solidFill>
              <a:srgbClr val="FFFF00"/>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'18.3'!$G$4:$G$27</c:f>
              <c:numCache>
                <c:formatCode>#,##0</c:formatCode>
                <c:ptCount val="24"/>
                <c:pt idx="0">
                  <c:v>0</c:v>
                </c:pt>
                <c:pt idx="1">
                  <c:v>0</c:v>
                </c:pt>
                <c:pt idx="2">
                  <c:v>0</c:v>
                </c:pt>
                <c:pt idx="3">
                  <c:v>0</c:v>
                </c:pt>
                <c:pt idx="4">
                  <c:v>0</c:v>
                </c:pt>
                <c:pt idx="5">
                  <c:v>0</c:v>
                </c:pt>
                <c:pt idx="6">
                  <c:v>0</c:v>
                </c:pt>
                <c:pt idx="7">
                  <c:v>2</c:v>
                </c:pt>
                <c:pt idx="8">
                  <c:v>10</c:v>
                </c:pt>
                <c:pt idx="9">
                  <c:v>51</c:v>
                </c:pt>
                <c:pt idx="10">
                  <c:v>113</c:v>
                </c:pt>
                <c:pt idx="11">
                  <c:v>149</c:v>
                </c:pt>
                <c:pt idx="12">
                  <c:v>193</c:v>
                </c:pt>
                <c:pt idx="13">
                  <c:v>169</c:v>
                </c:pt>
                <c:pt idx="14">
                  <c:v>117</c:v>
                </c:pt>
                <c:pt idx="15">
                  <c:v>32</c:v>
                </c:pt>
                <c:pt idx="16">
                  <c:v>2</c:v>
                </c:pt>
                <c:pt idx="17">
                  <c:v>0</c:v>
                </c:pt>
                <c:pt idx="18">
                  <c:v>0</c:v>
                </c:pt>
                <c:pt idx="19">
                  <c:v>0</c:v>
                </c:pt>
                <c:pt idx="20">
                  <c:v>0</c:v>
                </c:pt>
                <c:pt idx="21">
                  <c:v>0</c:v>
                </c:pt>
                <c:pt idx="22">
                  <c:v>0</c:v>
                </c:pt>
                <c:pt idx="23">
                  <c:v>0</c:v>
                </c:pt>
              </c:numCache>
            </c:numRef>
          </c:val>
        </c:ser>
        <c:ser>
          <c:idx val="3"/>
          <c:order val="5"/>
          <c:tx>
            <c:v>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'18.3'!$E$4:$E$27</c:f>
              <c:numCache>
                <c:formatCode>#,##0</c:formatCode>
                <c:ptCount val="24"/>
                <c:pt idx="0">
                  <c:v>109</c:v>
                </c:pt>
                <c:pt idx="1">
                  <c:v>109</c:v>
                </c:pt>
                <c:pt idx="2">
                  <c:v>109</c:v>
                </c:pt>
                <c:pt idx="3">
                  <c:v>109</c:v>
                </c:pt>
                <c:pt idx="4">
                  <c:v>109</c:v>
                </c:pt>
                <c:pt idx="5">
                  <c:v>108</c:v>
                </c:pt>
                <c:pt idx="6">
                  <c:v>114</c:v>
                </c:pt>
                <c:pt idx="7">
                  <c:v>127</c:v>
                </c:pt>
                <c:pt idx="8">
                  <c:v>125</c:v>
                </c:pt>
                <c:pt idx="9">
                  <c:v>119</c:v>
                </c:pt>
                <c:pt idx="10">
                  <c:v>118</c:v>
                </c:pt>
                <c:pt idx="11">
                  <c:v>117</c:v>
                </c:pt>
                <c:pt idx="12">
                  <c:v>116</c:v>
                </c:pt>
                <c:pt idx="13">
                  <c:v>114</c:v>
                </c:pt>
                <c:pt idx="14">
                  <c:v>111</c:v>
                </c:pt>
                <c:pt idx="15">
                  <c:v>118</c:v>
                </c:pt>
                <c:pt idx="16">
                  <c:v>160</c:v>
                </c:pt>
                <c:pt idx="17">
                  <c:v>215</c:v>
                </c:pt>
                <c:pt idx="18">
                  <c:v>160</c:v>
                </c:pt>
                <c:pt idx="19">
                  <c:v>210</c:v>
                </c:pt>
                <c:pt idx="20">
                  <c:v>163</c:v>
                </c:pt>
                <c:pt idx="21">
                  <c:v>154</c:v>
                </c:pt>
                <c:pt idx="22">
                  <c:v>169</c:v>
                </c:pt>
                <c:pt idx="23">
                  <c:v>117</c:v>
                </c:pt>
              </c:numCache>
            </c:numRef>
          </c:val>
        </c:ser>
        <c:ser>
          <c:idx val="4"/>
          <c:order val="6"/>
          <c:tx>
            <c:v>PVE</c:v>
          </c:tx>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'18.3'!$F$4:$F$27</c:f>
              <c:numCache>
                <c:formatCode>#,##0</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276</c:v>
                </c:pt>
                <c:pt idx="17">
                  <c:v>906</c:v>
                </c:pt>
                <c:pt idx="18">
                  <c:v>752</c:v>
                </c:pt>
                <c:pt idx="19">
                  <c:v>810</c:v>
                </c:pt>
                <c:pt idx="20">
                  <c:v>679</c:v>
                </c:pt>
                <c:pt idx="21">
                  <c:v>467</c:v>
                </c:pt>
                <c:pt idx="22">
                  <c:v>210</c:v>
                </c:pt>
                <c:pt idx="23">
                  <c:v>239</c:v>
                </c:pt>
              </c:numCache>
            </c:numRef>
          </c:val>
        </c:ser>
        <c:ser>
          <c:idx val="10"/>
          <c:order val="9"/>
          <c:tx>
            <c:v>+</c:v>
          </c:tx>
          <c:spPr>
            <a:solidFill>
              <a:schemeClr val="accent3">
                <a:lumMod val="60000"/>
                <a:lumOff val="40000"/>
              </a:schemeClr>
            </a:solidFill>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'18.3'!$L$4:$L$27</c:f>
              <c:numCache>
                <c:formatCode>General</c:formatCode>
                <c:ptCount val="24"/>
                <c:pt idx="0">
                  <c:v>0</c:v>
                </c:pt>
                <c:pt idx="1">
                  <c:v>0</c:v>
                </c:pt>
                <c:pt idx="2">
                  <c:v>265</c:v>
                </c:pt>
                <c:pt idx="3">
                  <c:v>652</c:v>
                </c:pt>
                <c:pt idx="4">
                  <c:v>623</c:v>
                </c:pt>
                <c:pt idx="5">
                  <c:v>574</c:v>
                </c:pt>
                <c:pt idx="6">
                  <c:v>729</c:v>
                </c:pt>
                <c:pt idx="7">
                  <c:v>377</c:v>
                </c:pt>
                <c:pt idx="8">
                  <c:v>22</c:v>
                </c:pt>
                <c:pt idx="9">
                  <c:v>260</c:v>
                </c:pt>
                <c:pt idx="10">
                  <c:v>429</c:v>
                </c:pt>
                <c:pt idx="11">
                  <c:v>392</c:v>
                </c:pt>
                <c:pt idx="12">
                  <c:v>537</c:v>
                </c:pt>
                <c:pt idx="13">
                  <c:v>568</c:v>
                </c:pt>
                <c:pt idx="14">
                  <c:v>445</c:v>
                </c:pt>
                <c:pt idx="15">
                  <c:v>663</c:v>
                </c:pt>
                <c:pt idx="16">
                  <c:v>487</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45396096"/>
        <c:axId val="145397632"/>
      </c:areaChart>
      <c:areaChart>
        <c:grouping val="stacked"/>
        <c:varyColors val="0"/>
        <c:ser>
          <c:idx val="8"/>
          <c:order val="7"/>
          <c:tx>
            <c:v>Import / export</c:v>
          </c:tx>
          <c:spPr>
            <a:solidFill>
              <a:schemeClr val="accent3">
                <a:lumMod val="60000"/>
                <a:lumOff val="40000"/>
              </a:schemeClr>
            </a:solidFill>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'18.3'!$M$4:$M$27</c:f>
              <c:numCache>
                <c:formatCode>General</c:formatCode>
                <c:ptCount val="24"/>
                <c:pt idx="0">
                  <c:v>-152</c:v>
                </c:pt>
                <c:pt idx="1">
                  <c:v>-31</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-407</c:v>
                </c:pt>
                <c:pt idx="18">
                  <c:v>-414</c:v>
                </c:pt>
                <c:pt idx="19">
                  <c:v>-684</c:v>
                </c:pt>
                <c:pt idx="20">
                  <c:v>-772</c:v>
                </c:pt>
                <c:pt idx="21">
                  <c:v>-937</c:v>
                </c:pt>
                <c:pt idx="22">
                  <c:v>-843</c:v>
                </c:pt>
                <c:pt idx="23">
                  <c:v>-825</c:v>
                </c:pt>
              </c:numCache>
            </c:numRef>
          </c:val>
        </c:ser>
        <c:ser>
          <c:idx val="9"/>
          <c:order val="8"/>
          <c:tx>
            <c:v>Čerpání PVE</c:v>
          </c:tx>
          <c:spPr>
            <a:ln w="25400">
              <a:noFill/>
            </a:ln>
          </c:spPr>
          <c:cat>
            <c:numRef>
              <c:f>'18.3'!$A$4:$A$27</c:f>
              <c:numCache>
                <c:formatCode>h:mm;@</c:formatCode>
                <c:ptCount val="24"/>
                <c:pt idx="0">
                  <c:v>0</c:v>
                </c:pt>
                <c:pt idx="1">
                  <c:v>4.1666666666666699E-2</c:v>
                </c:pt>
                <c:pt idx="2">
                  <c:v>8.3333333333333301E-2</c:v>
                </c:pt>
                <c:pt idx="3">
                  <c:v>0.125</c:v>
                </c:pt>
                <c:pt idx="4">
                  <c:v>0.16666666666666699</c:v>
                </c:pt>
                <c:pt idx="5">
                  <c:v>0.20833333333333301</c:v>
                </c:pt>
                <c:pt idx="6">
                  <c:v>0.25</c:v>
                </c:pt>
                <c:pt idx="7">
                  <c:v>0.29166666666666702</c:v>
                </c:pt>
                <c:pt idx="8">
                  <c:v>0.33333333333333298</c:v>
                </c:pt>
                <c:pt idx="9">
                  <c:v>0.375</c:v>
                </c:pt>
                <c:pt idx="10">
                  <c:v>0.41666666666666702</c:v>
                </c:pt>
                <c:pt idx="11">
                  <c:v>0.45833333333333298</c:v>
                </c:pt>
                <c:pt idx="12">
                  <c:v>0.5</c:v>
                </c:pt>
                <c:pt idx="13">
                  <c:v>0.54166666666666696</c:v>
                </c:pt>
                <c:pt idx="14">
                  <c:v>0.58333333333333304</c:v>
                </c:pt>
                <c:pt idx="15">
                  <c:v>0.625</c:v>
                </c:pt>
                <c:pt idx="16">
                  <c:v>0.66666666666666696</c:v>
                </c:pt>
                <c:pt idx="17">
                  <c:v>0.70833333333333304</c:v>
                </c:pt>
                <c:pt idx="18">
                  <c:v>0.75</c:v>
                </c:pt>
                <c:pt idx="19">
                  <c:v>0.79166666666666696</c:v>
                </c:pt>
                <c:pt idx="20">
                  <c:v>0.83333333333333304</c:v>
                </c:pt>
                <c:pt idx="21">
                  <c:v>0.875</c:v>
                </c:pt>
                <c:pt idx="22">
                  <c:v>0.91666666666666696</c:v>
                </c:pt>
                <c:pt idx="23">
                  <c:v>0.95833333333333304</c:v>
                </c:pt>
              </c:numCache>
            </c:numRef>
          </c:cat>
          <c:val>
            <c:numRef>
              <c:f>'18.3'!$J$4:$J$27</c:f>
              <c:numCache>
                <c:formatCode>#,##0</c:formatCode>
                <c:ptCount val="24"/>
                <c:pt idx="0">
                  <c:v>0</c:v>
                </c:pt>
                <c:pt idx="1">
                  <c:v>-211</c:v>
                </c:pt>
                <c:pt idx="2">
                  <c:v>-521</c:v>
                </c:pt>
                <c:pt idx="3">
                  <c:v>-1057</c:v>
                </c:pt>
                <c:pt idx="4">
                  <c:v>-1107</c:v>
                </c:pt>
                <c:pt idx="5">
                  <c:v>-1101</c:v>
                </c:pt>
                <c:pt idx="6">
                  <c:v>-1092</c:v>
                </c:pt>
                <c:pt idx="7">
                  <c:v>-821</c:v>
                </c:pt>
                <c:pt idx="8">
                  <c:v>-326</c:v>
                </c:pt>
                <c:pt idx="9">
                  <c:v>-209</c:v>
                </c:pt>
                <c:pt idx="10">
                  <c:v>-191</c:v>
                </c:pt>
                <c:pt idx="11">
                  <c:v>-38</c:v>
                </c:pt>
                <c:pt idx="12">
                  <c:v>-137</c:v>
                </c:pt>
                <c:pt idx="13">
                  <c:v>-62</c:v>
                </c:pt>
                <c:pt idx="14">
                  <c:v>0</c:v>
                </c:pt>
                <c:pt idx="15">
                  <c:v>-70</c:v>
                </c:pt>
                <c:pt idx="16">
                  <c:v>0</c:v>
                </c:pt>
                <c:pt idx="17">
                  <c:v>0</c:v>
                </c:pt>
                <c:pt idx="18">
                  <c:v>0</c:v>
                </c:pt>
                <c:pt idx="19">
                  <c:v>0</c:v>
                </c:pt>
                <c:pt idx="20">
                  <c:v>0</c:v>
                </c:pt>
                <c:pt idx="21">
                  <c:v>0</c:v>
                </c:pt>
                <c:pt idx="22">
                  <c:v>0</c:v>
                </c:pt>
                <c:pt idx="23">
                  <c:v>0</c:v>
                </c:pt>
              </c:numCache>
            </c:numRef>
          </c:val>
        </c:ser>
        <c:dLbls>
          <c:showLegendKey val="0"/>
          <c:showVal val="0"/>
          <c:showCatName val="0"/>
          <c:showSerName val="0"/>
          <c:showPercent val="0"/>
          <c:showBubbleSize val="0"/>
        </c:dLbls>
        <c:axId val="145413248"/>
        <c:axId val="145399168"/>
      </c:areaChart>
      <c:catAx>
        <c:axId val="145396096"/>
        <c:scaling>
          <c:orientation val="minMax"/>
        </c:scaling>
        <c:delete val="0"/>
        <c:axPos val="b"/>
        <c:numFmt formatCode="h:mm;@" sourceLinked="1"/>
        <c:majorTickMark val="none"/>
        <c:minorTickMark val="none"/>
        <c:tickLblPos val="low"/>
        <c:txPr>
          <a:bodyPr/>
          <a:lstStyle/>
          <a:p>
            <a:pPr>
              <a:defRPr sz="900"/>
            </a:pPr>
            <a:endParaRPr lang="cs-CZ"/>
          </a:p>
        </c:txPr>
        <c:crossAx val="145397632"/>
        <c:crosses val="autoZero"/>
        <c:auto val="1"/>
        <c:lblAlgn val="ctr"/>
        <c:lblOffset val="100"/>
        <c:noMultiLvlLbl val="0"/>
      </c:catAx>
      <c:valAx>
        <c:axId val="145397632"/>
        <c:scaling>
          <c:orientation val="minMax"/>
          <c:max val="12000"/>
          <c:min val="-4000"/>
        </c:scaling>
        <c:delete val="0"/>
        <c:axPos val="l"/>
        <c:majorGridlines/>
        <c:numFmt formatCode="#,##0" sourceLinked="0"/>
        <c:majorTickMark val="out"/>
        <c:minorTickMark val="none"/>
        <c:tickLblPos val="nextTo"/>
        <c:spPr>
          <a:ln>
            <a:noFill/>
          </a:ln>
        </c:spPr>
        <c:txPr>
          <a:bodyPr/>
          <a:lstStyle/>
          <a:p>
            <a:pPr>
              <a:defRPr sz="900"/>
            </a:pPr>
            <a:endParaRPr lang="cs-CZ"/>
          </a:p>
        </c:txPr>
        <c:crossAx val="145396096"/>
        <c:crosses val="autoZero"/>
        <c:crossBetween val="midCat"/>
      </c:valAx>
      <c:valAx>
        <c:axId val="145399168"/>
        <c:scaling>
          <c:orientation val="minMax"/>
          <c:max val="14000"/>
          <c:min val="-4000"/>
        </c:scaling>
        <c:delete val="1"/>
        <c:axPos val="r"/>
        <c:numFmt formatCode="General" sourceLinked="1"/>
        <c:majorTickMark val="out"/>
        <c:minorTickMark val="none"/>
        <c:tickLblPos val="nextTo"/>
        <c:crossAx val="145413248"/>
        <c:crosses val="max"/>
        <c:crossBetween val="midCat"/>
      </c:valAx>
      <c:catAx>
        <c:axId val="145413248"/>
        <c:scaling>
          <c:orientation val="minMax"/>
        </c:scaling>
        <c:delete val="1"/>
        <c:axPos val="b"/>
        <c:numFmt formatCode="h:mm;@" sourceLinked="1"/>
        <c:majorTickMark val="out"/>
        <c:minorTickMark val="none"/>
        <c:tickLblPos val="nextTo"/>
        <c:crossAx val="145399168"/>
        <c:crosses val="autoZero"/>
        <c:auto val="1"/>
        <c:lblAlgn val="ctr"/>
        <c:lblOffset val="100"/>
        <c:noMultiLvlLbl val="0"/>
      </c:catAx>
    </c:plotArea>
    <c:legend>
      <c:legendPos val="b"/>
      <c:legendEntry>
        <c:idx val="7"/>
        <c:delete val="1"/>
      </c:legendEntry>
      <c:layout>
        <c:manualLayout>
          <c:xMode val="edge"/>
          <c:yMode val="edge"/>
          <c:x val="0"/>
          <c:y val="0.88071506360801144"/>
          <c:w val="1"/>
          <c:h val="0.1192849363919886"/>
        </c:manualLayout>
      </c:layout>
      <c:overlay val="0"/>
      <c:txPr>
        <a:bodyPr/>
        <a:lstStyle/>
        <a:p>
          <a:pPr>
            <a:defRPr sz="900"/>
          </a:pPr>
          <a:endParaRPr lang="cs-CZ"/>
        </a:p>
      </c:txPr>
    </c:legend>
    <c:plotVisOnly val="1"/>
    <c:dispBlanksAs val="zero"/>
    <c:showDLblsOverMax val="0"/>
  </c:chart>
  <c:spPr>
    <a:ln>
      <a:noFill/>
    </a:ln>
  </c:spPr>
  <c:printSettings>
    <c:headerFooter/>
    <c:pageMargins b="0.78740157499999996" l="0.7" r="0.7" t="0.78740157499999996" header="0.3" footer="0.3"/>
    <c:pageSetup orientation="portrait"/>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Struktura</a:t>
            </a:r>
            <a:r>
              <a:rPr lang="en-US" sz="1000"/>
              <a:t> paliv na výrobě elektřiny brutto</a:t>
            </a:r>
            <a:r>
              <a:rPr lang="cs-CZ" sz="1000"/>
              <a:t> </a:t>
            </a:r>
            <a:r>
              <a:rPr lang="en-US" sz="1000"/>
              <a:t>(GWh)</a:t>
            </a:r>
          </a:p>
        </c:rich>
      </c:tx>
      <c:layout>
        <c:manualLayout>
          <c:xMode val="edge"/>
          <c:yMode val="edge"/>
          <c:x val="0.22545064102564102"/>
          <c:y val="0"/>
        </c:manualLayout>
      </c:layout>
      <c:overlay val="0"/>
      <c:spPr>
        <a:solidFill>
          <a:sysClr val="window" lastClr="FFFFFF"/>
        </a:solidFill>
      </c:spPr>
    </c:title>
    <c:autoTitleDeleted val="0"/>
    <c:plotArea>
      <c:layout>
        <c:manualLayout>
          <c:layoutTarget val="inner"/>
          <c:xMode val="edge"/>
          <c:yMode val="edge"/>
          <c:x val="8.1164516129032263E-2"/>
          <c:y val="7.2147476410809486E-2"/>
          <c:w val="0.9188354838709677"/>
          <c:h val="0.66345598552758223"/>
        </c:manualLayout>
      </c:layout>
      <c:barChart>
        <c:barDir val="col"/>
        <c:grouping val="stacked"/>
        <c:varyColors val="0"/>
        <c:ser>
          <c:idx val="0"/>
          <c:order val="0"/>
          <c:tx>
            <c:strRef>
              <c:f>'19'!$A$8</c:f>
              <c:strCache>
                <c:ptCount val="1"/>
                <c:pt idx="0">
                  <c:v>Biomasa</c:v>
                </c:pt>
              </c:strCache>
            </c:strRef>
          </c:tx>
          <c:invertIfNegative val="0"/>
          <c:cat>
            <c:strRef>
              <c:f>'19'!$B$7:$E$7</c:f>
              <c:strCache>
                <c:ptCount val="4"/>
                <c:pt idx="0">
                  <c:v>JE</c:v>
                </c:pt>
                <c:pt idx="1">
                  <c:v>PE</c:v>
                </c:pt>
                <c:pt idx="2">
                  <c:v>PPE</c:v>
                </c:pt>
                <c:pt idx="3">
                  <c:v>PSE</c:v>
                </c:pt>
              </c:strCache>
            </c:strRef>
          </c:cat>
          <c:val>
            <c:numRef>
              <c:f>'19'!$B$8:$E$8</c:f>
              <c:numCache>
                <c:formatCode>#,##0.0</c:formatCode>
                <c:ptCount val="4"/>
                <c:pt idx="1">
                  <c:v>523.78331500000002</c:v>
                </c:pt>
                <c:pt idx="2">
                  <c:v>0</c:v>
                </c:pt>
                <c:pt idx="3">
                  <c:v>0.83780300000000008</c:v>
                </c:pt>
              </c:numCache>
            </c:numRef>
          </c:val>
        </c:ser>
        <c:ser>
          <c:idx val="1"/>
          <c:order val="1"/>
          <c:tx>
            <c:strRef>
              <c:f>'19'!$A$9</c:f>
              <c:strCache>
                <c:ptCount val="1"/>
                <c:pt idx="0">
                  <c:v>Bioplyn</c:v>
                </c:pt>
              </c:strCache>
            </c:strRef>
          </c:tx>
          <c:invertIfNegative val="0"/>
          <c:cat>
            <c:strRef>
              <c:f>'19'!$B$7:$E$7</c:f>
              <c:strCache>
                <c:ptCount val="4"/>
                <c:pt idx="0">
                  <c:v>JE</c:v>
                </c:pt>
                <c:pt idx="1">
                  <c:v>PE</c:v>
                </c:pt>
                <c:pt idx="2">
                  <c:v>PPE</c:v>
                </c:pt>
                <c:pt idx="3">
                  <c:v>PSE</c:v>
                </c:pt>
              </c:strCache>
            </c:strRef>
          </c:cat>
          <c:val>
            <c:numRef>
              <c:f>'19'!$B$9:$E$9</c:f>
              <c:numCache>
                <c:formatCode>#,##0.0</c:formatCode>
                <c:ptCount val="4"/>
                <c:pt idx="1">
                  <c:v>3.1082860000000005</c:v>
                </c:pt>
                <c:pt idx="2">
                  <c:v>0</c:v>
                </c:pt>
                <c:pt idx="3">
                  <c:v>652.57324600000004</c:v>
                </c:pt>
              </c:numCache>
            </c:numRef>
          </c:val>
        </c:ser>
        <c:ser>
          <c:idx val="2"/>
          <c:order val="2"/>
          <c:tx>
            <c:strRef>
              <c:f>'19'!$A$10</c:f>
              <c:strCache>
                <c:ptCount val="1"/>
                <c:pt idx="0">
                  <c:v>Černé uhlí</c:v>
                </c:pt>
              </c:strCache>
            </c:strRef>
          </c:tx>
          <c:invertIfNegative val="0"/>
          <c:cat>
            <c:strRef>
              <c:f>'19'!$B$7:$E$7</c:f>
              <c:strCache>
                <c:ptCount val="4"/>
                <c:pt idx="0">
                  <c:v>JE</c:v>
                </c:pt>
                <c:pt idx="1">
                  <c:v>PE</c:v>
                </c:pt>
                <c:pt idx="2">
                  <c:v>PPE</c:v>
                </c:pt>
                <c:pt idx="3">
                  <c:v>PSE</c:v>
                </c:pt>
              </c:strCache>
            </c:strRef>
          </c:cat>
          <c:val>
            <c:numRef>
              <c:f>'19'!$B$10:$E$10</c:f>
              <c:numCache>
                <c:formatCode>#,##0.0</c:formatCode>
                <c:ptCount val="4"/>
                <c:pt idx="1">
                  <c:v>1099.4032169999998</c:v>
                </c:pt>
                <c:pt idx="2">
                  <c:v>0</c:v>
                </c:pt>
                <c:pt idx="3">
                  <c:v>0</c:v>
                </c:pt>
              </c:numCache>
            </c:numRef>
          </c:val>
        </c:ser>
        <c:ser>
          <c:idx val="3"/>
          <c:order val="3"/>
          <c:tx>
            <c:strRef>
              <c:f>'19'!$A$11</c:f>
              <c:strCache>
                <c:ptCount val="1"/>
                <c:pt idx="0">
                  <c:v>Hnědé uhlí</c:v>
                </c:pt>
              </c:strCache>
            </c:strRef>
          </c:tx>
          <c:invertIfNegative val="0"/>
          <c:cat>
            <c:strRef>
              <c:f>'19'!$B$7:$E$7</c:f>
              <c:strCache>
                <c:ptCount val="4"/>
                <c:pt idx="0">
                  <c:v>JE</c:v>
                </c:pt>
                <c:pt idx="1">
                  <c:v>PE</c:v>
                </c:pt>
                <c:pt idx="2">
                  <c:v>PPE</c:v>
                </c:pt>
                <c:pt idx="3">
                  <c:v>PSE</c:v>
                </c:pt>
              </c:strCache>
            </c:strRef>
          </c:cat>
          <c:val>
            <c:numRef>
              <c:f>'19'!$B$11:$E$11</c:f>
              <c:numCache>
                <c:formatCode>#,##0.0</c:formatCode>
                <c:ptCount val="4"/>
                <c:pt idx="1">
                  <c:v>10399.009167000002</c:v>
                </c:pt>
                <c:pt idx="2">
                  <c:v>0</c:v>
                </c:pt>
                <c:pt idx="3">
                  <c:v>0</c:v>
                </c:pt>
              </c:numCache>
            </c:numRef>
          </c:val>
        </c:ser>
        <c:ser>
          <c:idx val="4"/>
          <c:order val="4"/>
          <c:tx>
            <c:strRef>
              <c:f>'19'!$A$12</c:f>
              <c:strCache>
                <c:ptCount val="1"/>
                <c:pt idx="0">
                  <c:v>Koks</c:v>
                </c:pt>
              </c:strCache>
            </c:strRef>
          </c:tx>
          <c:invertIfNegative val="0"/>
          <c:cat>
            <c:strRef>
              <c:f>'19'!$B$7:$E$7</c:f>
              <c:strCache>
                <c:ptCount val="4"/>
                <c:pt idx="0">
                  <c:v>JE</c:v>
                </c:pt>
                <c:pt idx="1">
                  <c:v>PE</c:v>
                </c:pt>
                <c:pt idx="2">
                  <c:v>PPE</c:v>
                </c:pt>
                <c:pt idx="3">
                  <c:v>PSE</c:v>
                </c:pt>
              </c:strCache>
            </c:strRef>
          </c:cat>
          <c:val>
            <c:numRef>
              <c:f>'19'!$B$12:$E$12</c:f>
              <c:numCache>
                <c:formatCode>#,##0.0</c:formatCode>
                <c:ptCount val="4"/>
                <c:pt idx="1">
                  <c:v>0</c:v>
                </c:pt>
                <c:pt idx="2">
                  <c:v>0</c:v>
                </c:pt>
                <c:pt idx="3">
                  <c:v>0</c:v>
                </c:pt>
              </c:numCache>
            </c:numRef>
          </c:val>
        </c:ser>
        <c:ser>
          <c:idx val="5"/>
          <c:order val="5"/>
          <c:tx>
            <c:strRef>
              <c:f>'19'!$A$13</c:f>
              <c:strCache>
                <c:ptCount val="1"/>
                <c:pt idx="0">
                  <c:v>Odpadní teplo</c:v>
                </c:pt>
              </c:strCache>
            </c:strRef>
          </c:tx>
          <c:invertIfNegative val="0"/>
          <c:cat>
            <c:strRef>
              <c:f>'19'!$B$7:$E$7</c:f>
              <c:strCache>
                <c:ptCount val="4"/>
                <c:pt idx="0">
                  <c:v>JE</c:v>
                </c:pt>
                <c:pt idx="1">
                  <c:v>PE</c:v>
                </c:pt>
                <c:pt idx="2">
                  <c:v>PPE</c:v>
                </c:pt>
                <c:pt idx="3">
                  <c:v>PSE</c:v>
                </c:pt>
              </c:strCache>
            </c:strRef>
          </c:cat>
          <c:val>
            <c:numRef>
              <c:f>'19'!$B$13:$E$13</c:f>
              <c:numCache>
                <c:formatCode>#,##0.0</c:formatCode>
                <c:ptCount val="4"/>
                <c:pt idx="1">
                  <c:v>11.926863999999998</c:v>
                </c:pt>
                <c:pt idx="2">
                  <c:v>0</c:v>
                </c:pt>
                <c:pt idx="3">
                  <c:v>0.18761699999999998</c:v>
                </c:pt>
              </c:numCache>
            </c:numRef>
          </c:val>
        </c:ser>
        <c:ser>
          <c:idx val="6"/>
          <c:order val="6"/>
          <c:tx>
            <c:strRef>
              <c:f>'19'!$A$14</c:f>
              <c:strCache>
                <c:ptCount val="1"/>
                <c:pt idx="0">
                  <c:v>Ostatní kapalná paliva</c:v>
                </c:pt>
              </c:strCache>
            </c:strRef>
          </c:tx>
          <c:invertIfNegative val="0"/>
          <c:cat>
            <c:strRef>
              <c:f>'19'!$B$7:$E$7</c:f>
              <c:strCache>
                <c:ptCount val="4"/>
                <c:pt idx="0">
                  <c:v>JE</c:v>
                </c:pt>
                <c:pt idx="1">
                  <c:v>PE</c:v>
                </c:pt>
                <c:pt idx="2">
                  <c:v>PPE</c:v>
                </c:pt>
                <c:pt idx="3">
                  <c:v>PSE</c:v>
                </c:pt>
              </c:strCache>
            </c:strRef>
          </c:cat>
          <c:val>
            <c:numRef>
              <c:f>'19'!$B$14:$E$14</c:f>
              <c:numCache>
                <c:formatCode>#,##0.0</c:formatCode>
                <c:ptCount val="4"/>
                <c:pt idx="1">
                  <c:v>7.7561030000000004</c:v>
                </c:pt>
                <c:pt idx="2">
                  <c:v>0</c:v>
                </c:pt>
                <c:pt idx="3">
                  <c:v>2.2343999999999999E-2</c:v>
                </c:pt>
              </c:numCache>
            </c:numRef>
          </c:val>
        </c:ser>
        <c:ser>
          <c:idx val="7"/>
          <c:order val="7"/>
          <c:tx>
            <c:strRef>
              <c:f>'19'!$A$15</c:f>
              <c:strCache>
                <c:ptCount val="1"/>
                <c:pt idx="0">
                  <c:v>Ostatní pevná paliva</c:v>
                </c:pt>
              </c:strCache>
            </c:strRef>
          </c:tx>
          <c:invertIfNegative val="0"/>
          <c:cat>
            <c:strRef>
              <c:f>'19'!$B$7:$E$7</c:f>
              <c:strCache>
                <c:ptCount val="4"/>
                <c:pt idx="0">
                  <c:v>JE</c:v>
                </c:pt>
                <c:pt idx="1">
                  <c:v>PE</c:v>
                </c:pt>
                <c:pt idx="2">
                  <c:v>PPE</c:v>
                </c:pt>
                <c:pt idx="3">
                  <c:v>PSE</c:v>
                </c:pt>
              </c:strCache>
            </c:strRef>
          </c:cat>
          <c:val>
            <c:numRef>
              <c:f>'19'!$B$15:$E$15</c:f>
              <c:numCache>
                <c:formatCode>#,##0.0</c:formatCode>
                <c:ptCount val="4"/>
                <c:pt idx="1">
                  <c:v>47.893439999999998</c:v>
                </c:pt>
                <c:pt idx="2">
                  <c:v>0</c:v>
                </c:pt>
                <c:pt idx="3">
                  <c:v>0</c:v>
                </c:pt>
              </c:numCache>
            </c:numRef>
          </c:val>
        </c:ser>
        <c:ser>
          <c:idx val="8"/>
          <c:order val="8"/>
          <c:tx>
            <c:strRef>
              <c:f>'19'!$A$16</c:f>
              <c:strCache>
                <c:ptCount val="1"/>
                <c:pt idx="0">
                  <c:v>Ostatní plyny</c:v>
                </c:pt>
              </c:strCache>
            </c:strRef>
          </c:tx>
          <c:invertIfNegative val="0"/>
          <c:cat>
            <c:strRef>
              <c:f>'19'!$B$7:$E$7</c:f>
              <c:strCache>
                <c:ptCount val="4"/>
                <c:pt idx="0">
                  <c:v>JE</c:v>
                </c:pt>
                <c:pt idx="1">
                  <c:v>PE</c:v>
                </c:pt>
                <c:pt idx="2">
                  <c:v>PPE</c:v>
                </c:pt>
                <c:pt idx="3">
                  <c:v>PSE</c:v>
                </c:pt>
              </c:strCache>
            </c:strRef>
          </c:cat>
          <c:val>
            <c:numRef>
              <c:f>'19'!$B$16:$E$16</c:f>
              <c:numCache>
                <c:formatCode>#,##0.0</c:formatCode>
                <c:ptCount val="4"/>
                <c:pt idx="1">
                  <c:v>223.77540099999999</c:v>
                </c:pt>
                <c:pt idx="2">
                  <c:v>445.78068000000002</c:v>
                </c:pt>
                <c:pt idx="3">
                  <c:v>62.083787999999998</c:v>
                </c:pt>
              </c:numCache>
            </c:numRef>
          </c:val>
        </c:ser>
        <c:ser>
          <c:idx val="9"/>
          <c:order val="9"/>
          <c:tx>
            <c:strRef>
              <c:f>'19'!$A$17</c:f>
              <c:strCache>
                <c:ptCount val="1"/>
                <c:pt idx="0">
                  <c:v>Ostatní</c:v>
                </c:pt>
              </c:strCache>
            </c:strRef>
          </c:tx>
          <c:invertIfNegative val="0"/>
          <c:cat>
            <c:strRef>
              <c:f>'19'!$B$7:$E$7</c:f>
              <c:strCache>
                <c:ptCount val="4"/>
                <c:pt idx="0">
                  <c:v>JE</c:v>
                </c:pt>
                <c:pt idx="1">
                  <c:v>PE</c:v>
                </c:pt>
                <c:pt idx="2">
                  <c:v>PPE</c:v>
                </c:pt>
                <c:pt idx="3">
                  <c:v>PSE</c:v>
                </c:pt>
              </c:strCache>
            </c:strRef>
          </c:cat>
          <c:val>
            <c:numRef>
              <c:f>'19'!$B$17:$E$17</c:f>
              <c:numCache>
                <c:formatCode>#,##0.0</c:formatCode>
                <c:ptCount val="4"/>
                <c:pt idx="1">
                  <c:v>0</c:v>
                </c:pt>
                <c:pt idx="2">
                  <c:v>0</c:v>
                </c:pt>
                <c:pt idx="3">
                  <c:v>0.18942300000000001</c:v>
                </c:pt>
              </c:numCache>
            </c:numRef>
          </c:val>
        </c:ser>
        <c:ser>
          <c:idx val="10"/>
          <c:order val="10"/>
          <c:tx>
            <c:strRef>
              <c:f>'19'!$A$18</c:f>
              <c:strCache>
                <c:ptCount val="1"/>
                <c:pt idx="0">
                  <c:v>Topné oleje</c:v>
                </c:pt>
              </c:strCache>
            </c:strRef>
          </c:tx>
          <c:invertIfNegative val="0"/>
          <c:cat>
            <c:strRef>
              <c:f>'19'!$B$7:$E$7</c:f>
              <c:strCache>
                <c:ptCount val="4"/>
                <c:pt idx="0">
                  <c:v>JE</c:v>
                </c:pt>
                <c:pt idx="1">
                  <c:v>PE</c:v>
                </c:pt>
                <c:pt idx="2">
                  <c:v>PPE</c:v>
                </c:pt>
                <c:pt idx="3">
                  <c:v>PSE</c:v>
                </c:pt>
              </c:strCache>
            </c:strRef>
          </c:cat>
          <c:val>
            <c:numRef>
              <c:f>'19'!$B$18:$E$18</c:f>
              <c:numCache>
                <c:formatCode>#,##0.0</c:formatCode>
                <c:ptCount val="4"/>
                <c:pt idx="1">
                  <c:v>4.1658749999999998</c:v>
                </c:pt>
                <c:pt idx="2">
                  <c:v>0</c:v>
                </c:pt>
                <c:pt idx="3">
                  <c:v>3.224335</c:v>
                </c:pt>
              </c:numCache>
            </c:numRef>
          </c:val>
        </c:ser>
        <c:ser>
          <c:idx val="11"/>
          <c:order val="11"/>
          <c:tx>
            <c:strRef>
              <c:f>'19'!$A$19</c:f>
              <c:strCache>
                <c:ptCount val="1"/>
                <c:pt idx="0">
                  <c:v>Zemní plyn</c:v>
                </c:pt>
              </c:strCache>
            </c:strRef>
          </c:tx>
          <c:invertIfNegative val="0"/>
          <c:cat>
            <c:strRef>
              <c:f>'19'!$B$7:$E$7</c:f>
              <c:strCache>
                <c:ptCount val="4"/>
                <c:pt idx="0">
                  <c:v>JE</c:v>
                </c:pt>
                <c:pt idx="1">
                  <c:v>PE</c:v>
                </c:pt>
                <c:pt idx="2">
                  <c:v>PPE</c:v>
                </c:pt>
                <c:pt idx="3">
                  <c:v>PSE</c:v>
                </c:pt>
              </c:strCache>
            </c:strRef>
          </c:cat>
          <c:val>
            <c:numRef>
              <c:f>'19'!$B$19:$E$19</c:f>
              <c:numCache>
                <c:formatCode>#,##0.0</c:formatCode>
                <c:ptCount val="4"/>
                <c:pt idx="1">
                  <c:v>190.16194899999999</c:v>
                </c:pt>
                <c:pt idx="2">
                  <c:v>454.30465200000003</c:v>
                </c:pt>
                <c:pt idx="3">
                  <c:v>281.04977700000001</c:v>
                </c:pt>
              </c:numCache>
            </c:numRef>
          </c:val>
        </c:ser>
        <c:ser>
          <c:idx val="12"/>
          <c:order val="12"/>
          <c:tx>
            <c:strRef>
              <c:f>'19'!$A$20</c:f>
              <c:strCache>
                <c:ptCount val="1"/>
                <c:pt idx="0">
                  <c:v>Jaderné palivo</c:v>
                </c:pt>
              </c:strCache>
            </c:strRef>
          </c:tx>
          <c:invertIfNegative val="0"/>
          <c:cat>
            <c:strRef>
              <c:f>'19'!$B$7:$E$7</c:f>
              <c:strCache>
                <c:ptCount val="4"/>
                <c:pt idx="0">
                  <c:v>JE</c:v>
                </c:pt>
                <c:pt idx="1">
                  <c:v>PE</c:v>
                </c:pt>
                <c:pt idx="2">
                  <c:v>PPE</c:v>
                </c:pt>
                <c:pt idx="3">
                  <c:v>PSE</c:v>
                </c:pt>
              </c:strCache>
            </c:strRef>
          </c:cat>
          <c:val>
            <c:numRef>
              <c:f>'19'!$B$20:$E$20</c:f>
              <c:numCache>
                <c:formatCode>#,##0.0</c:formatCode>
                <c:ptCount val="4"/>
                <c:pt idx="0">
                  <c:v>7117.3283200000005</c:v>
                </c:pt>
              </c:numCache>
            </c:numRef>
          </c:val>
        </c:ser>
        <c:dLbls>
          <c:showLegendKey val="0"/>
          <c:showVal val="0"/>
          <c:showCatName val="0"/>
          <c:showSerName val="0"/>
          <c:showPercent val="0"/>
          <c:showBubbleSize val="0"/>
        </c:dLbls>
        <c:gapWidth val="150"/>
        <c:overlap val="100"/>
        <c:axId val="145027456"/>
        <c:axId val="145028992"/>
      </c:barChart>
      <c:catAx>
        <c:axId val="145027456"/>
        <c:scaling>
          <c:orientation val="minMax"/>
        </c:scaling>
        <c:delete val="0"/>
        <c:axPos val="b"/>
        <c:numFmt formatCode="0.00" sourceLinked="1"/>
        <c:majorTickMark val="none"/>
        <c:minorTickMark val="none"/>
        <c:tickLblPos val="nextTo"/>
        <c:txPr>
          <a:bodyPr/>
          <a:lstStyle/>
          <a:p>
            <a:pPr>
              <a:defRPr sz="900"/>
            </a:pPr>
            <a:endParaRPr lang="cs-CZ"/>
          </a:p>
        </c:txPr>
        <c:crossAx val="145028992"/>
        <c:crosses val="autoZero"/>
        <c:auto val="1"/>
        <c:lblAlgn val="ctr"/>
        <c:lblOffset val="100"/>
        <c:noMultiLvlLbl val="0"/>
      </c:catAx>
      <c:valAx>
        <c:axId val="145028992"/>
        <c:scaling>
          <c:orientation val="minMax"/>
          <c:max val="14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5027456"/>
        <c:crosses val="autoZero"/>
        <c:crossBetween val="between"/>
        <c:majorUnit val="2000"/>
      </c:valAx>
    </c:plotArea>
    <c:legend>
      <c:legendPos val="b"/>
      <c:layout>
        <c:manualLayout>
          <c:xMode val="edge"/>
          <c:yMode val="edge"/>
          <c:x val="1.9153846153846155E-3"/>
          <c:y val="0.80801600177280708"/>
          <c:w val="0.99808461538461535"/>
          <c:h val="0.19198399822719289"/>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Čára</a:t>
            </a:r>
            <a:r>
              <a:rPr lang="cs-CZ" sz="1000" baseline="0"/>
              <a:t> trvání zatížení brutto (MW)</a:t>
            </a:r>
            <a:endParaRPr lang="en-US" sz="1000"/>
          </a:p>
        </c:rich>
      </c:tx>
      <c:layout>
        <c:manualLayout>
          <c:xMode val="edge"/>
          <c:yMode val="edge"/>
          <c:x val="0.29919465811965812"/>
          <c:y val="0"/>
        </c:manualLayout>
      </c:layout>
      <c:overlay val="0"/>
      <c:spPr>
        <a:solidFill>
          <a:sysClr val="window" lastClr="FFFFFF"/>
        </a:solidFill>
      </c:spPr>
    </c:title>
    <c:autoTitleDeleted val="0"/>
    <c:plotArea>
      <c:layout>
        <c:manualLayout>
          <c:layoutTarget val="inner"/>
          <c:xMode val="edge"/>
          <c:yMode val="edge"/>
          <c:x val="0.11868817368702698"/>
          <c:y val="7.9231175398229409E-2"/>
          <c:w val="0.83217266773692111"/>
          <c:h val="0.66111824127710905"/>
        </c:manualLayout>
      </c:layout>
      <c:scatterChart>
        <c:scatterStyle val="smoothMarker"/>
        <c:varyColors val="0"/>
        <c:ser>
          <c:idx val="0"/>
          <c:order val="0"/>
          <c:tx>
            <c:v>Zatížení</c:v>
          </c:tx>
          <c:spPr>
            <a:ln w="38100"/>
          </c:spPr>
          <c:marker>
            <c:symbol val="none"/>
          </c:marker>
          <c:xVal>
            <c:numLit>
              <c:formatCode>General</c:formatCode>
              <c:ptCount val="401"/>
              <c:pt idx="0">
                <c:v>0</c:v>
              </c:pt>
              <c:pt idx="1">
                <c:v>5</c:v>
              </c:pt>
              <c:pt idx="2">
                <c:v>11</c:v>
              </c:pt>
              <c:pt idx="3">
                <c:v>16</c:v>
              </c:pt>
              <c:pt idx="4">
                <c:v>22</c:v>
              </c:pt>
              <c:pt idx="5">
                <c:v>27</c:v>
              </c:pt>
              <c:pt idx="6">
                <c:v>32</c:v>
              </c:pt>
              <c:pt idx="7">
                <c:v>38</c:v>
              </c:pt>
              <c:pt idx="8">
                <c:v>43</c:v>
              </c:pt>
              <c:pt idx="9">
                <c:v>49</c:v>
              </c:pt>
              <c:pt idx="10">
                <c:v>54</c:v>
              </c:pt>
              <c:pt idx="11">
                <c:v>59</c:v>
              </c:pt>
              <c:pt idx="12">
                <c:v>65</c:v>
              </c:pt>
              <c:pt idx="13">
                <c:v>70</c:v>
              </c:pt>
              <c:pt idx="14">
                <c:v>76</c:v>
              </c:pt>
              <c:pt idx="15">
                <c:v>81</c:v>
              </c:pt>
              <c:pt idx="16">
                <c:v>86</c:v>
              </c:pt>
              <c:pt idx="17">
                <c:v>92</c:v>
              </c:pt>
              <c:pt idx="18">
                <c:v>97</c:v>
              </c:pt>
              <c:pt idx="19">
                <c:v>103</c:v>
              </c:pt>
              <c:pt idx="20">
                <c:v>108</c:v>
              </c:pt>
              <c:pt idx="21">
                <c:v>113</c:v>
              </c:pt>
              <c:pt idx="22">
                <c:v>119</c:v>
              </c:pt>
              <c:pt idx="23">
                <c:v>124</c:v>
              </c:pt>
              <c:pt idx="24">
                <c:v>130</c:v>
              </c:pt>
              <c:pt idx="25">
                <c:v>135</c:v>
              </c:pt>
              <c:pt idx="26">
                <c:v>140</c:v>
              </c:pt>
              <c:pt idx="27">
                <c:v>146</c:v>
              </c:pt>
              <c:pt idx="28">
                <c:v>151</c:v>
              </c:pt>
              <c:pt idx="29">
                <c:v>157</c:v>
              </c:pt>
              <c:pt idx="30">
                <c:v>162</c:v>
              </c:pt>
              <c:pt idx="31">
                <c:v>167</c:v>
              </c:pt>
              <c:pt idx="32">
                <c:v>173</c:v>
              </c:pt>
              <c:pt idx="33">
                <c:v>178</c:v>
              </c:pt>
              <c:pt idx="34">
                <c:v>184</c:v>
              </c:pt>
              <c:pt idx="35">
                <c:v>189</c:v>
              </c:pt>
              <c:pt idx="36">
                <c:v>194</c:v>
              </c:pt>
              <c:pt idx="37">
                <c:v>200</c:v>
              </c:pt>
              <c:pt idx="38">
                <c:v>205</c:v>
              </c:pt>
              <c:pt idx="39">
                <c:v>211</c:v>
              </c:pt>
              <c:pt idx="40">
                <c:v>216</c:v>
              </c:pt>
              <c:pt idx="41">
                <c:v>221</c:v>
              </c:pt>
              <c:pt idx="42">
                <c:v>227</c:v>
              </c:pt>
              <c:pt idx="43">
                <c:v>232</c:v>
              </c:pt>
              <c:pt idx="44">
                <c:v>237</c:v>
              </c:pt>
              <c:pt idx="45">
                <c:v>243</c:v>
              </c:pt>
              <c:pt idx="46">
                <c:v>248</c:v>
              </c:pt>
              <c:pt idx="47">
                <c:v>254</c:v>
              </c:pt>
              <c:pt idx="48">
                <c:v>259</c:v>
              </c:pt>
              <c:pt idx="49">
                <c:v>264</c:v>
              </c:pt>
              <c:pt idx="50">
                <c:v>270</c:v>
              </c:pt>
              <c:pt idx="51">
                <c:v>275</c:v>
              </c:pt>
              <c:pt idx="52">
                <c:v>281</c:v>
              </c:pt>
              <c:pt idx="53">
                <c:v>286</c:v>
              </c:pt>
              <c:pt idx="54">
                <c:v>291</c:v>
              </c:pt>
              <c:pt idx="55">
                <c:v>297</c:v>
              </c:pt>
              <c:pt idx="56">
                <c:v>302</c:v>
              </c:pt>
              <c:pt idx="57">
                <c:v>308</c:v>
              </c:pt>
              <c:pt idx="58">
                <c:v>313</c:v>
              </c:pt>
              <c:pt idx="59">
                <c:v>318</c:v>
              </c:pt>
              <c:pt idx="60">
                <c:v>324</c:v>
              </c:pt>
              <c:pt idx="61">
                <c:v>329</c:v>
              </c:pt>
              <c:pt idx="62">
                <c:v>335</c:v>
              </c:pt>
              <c:pt idx="63">
                <c:v>340</c:v>
              </c:pt>
              <c:pt idx="64">
                <c:v>345</c:v>
              </c:pt>
              <c:pt idx="65">
                <c:v>351</c:v>
              </c:pt>
              <c:pt idx="66">
                <c:v>356</c:v>
              </c:pt>
              <c:pt idx="67">
                <c:v>362</c:v>
              </c:pt>
              <c:pt idx="68">
                <c:v>367</c:v>
              </c:pt>
              <c:pt idx="69">
                <c:v>372</c:v>
              </c:pt>
              <c:pt idx="70">
                <c:v>378</c:v>
              </c:pt>
              <c:pt idx="71">
                <c:v>383</c:v>
              </c:pt>
              <c:pt idx="72">
                <c:v>389</c:v>
              </c:pt>
              <c:pt idx="73">
                <c:v>394</c:v>
              </c:pt>
              <c:pt idx="74">
                <c:v>399</c:v>
              </c:pt>
              <c:pt idx="75">
                <c:v>405</c:v>
              </c:pt>
              <c:pt idx="76">
                <c:v>410</c:v>
              </c:pt>
              <c:pt idx="77">
                <c:v>416</c:v>
              </c:pt>
              <c:pt idx="78">
                <c:v>421</c:v>
              </c:pt>
              <c:pt idx="79">
                <c:v>426</c:v>
              </c:pt>
              <c:pt idx="80">
                <c:v>432</c:v>
              </c:pt>
              <c:pt idx="81">
                <c:v>437</c:v>
              </c:pt>
              <c:pt idx="82">
                <c:v>443</c:v>
              </c:pt>
              <c:pt idx="83">
                <c:v>448</c:v>
              </c:pt>
              <c:pt idx="84">
                <c:v>453</c:v>
              </c:pt>
              <c:pt idx="85">
                <c:v>459</c:v>
              </c:pt>
              <c:pt idx="86">
                <c:v>464</c:v>
              </c:pt>
              <c:pt idx="87">
                <c:v>470</c:v>
              </c:pt>
              <c:pt idx="88">
                <c:v>475</c:v>
              </c:pt>
              <c:pt idx="89">
                <c:v>480</c:v>
              </c:pt>
              <c:pt idx="90">
                <c:v>486</c:v>
              </c:pt>
              <c:pt idx="91">
                <c:v>491</c:v>
              </c:pt>
              <c:pt idx="92">
                <c:v>497</c:v>
              </c:pt>
              <c:pt idx="93">
                <c:v>502</c:v>
              </c:pt>
              <c:pt idx="94">
                <c:v>507</c:v>
              </c:pt>
              <c:pt idx="95">
                <c:v>513</c:v>
              </c:pt>
              <c:pt idx="96">
                <c:v>518</c:v>
              </c:pt>
              <c:pt idx="97">
                <c:v>524</c:v>
              </c:pt>
              <c:pt idx="98">
                <c:v>529</c:v>
              </c:pt>
              <c:pt idx="99">
                <c:v>534</c:v>
              </c:pt>
              <c:pt idx="100">
                <c:v>540</c:v>
              </c:pt>
              <c:pt idx="101">
                <c:v>545</c:v>
              </c:pt>
              <c:pt idx="102">
                <c:v>551</c:v>
              </c:pt>
              <c:pt idx="103">
                <c:v>556</c:v>
              </c:pt>
              <c:pt idx="104">
                <c:v>561</c:v>
              </c:pt>
              <c:pt idx="105">
                <c:v>567</c:v>
              </c:pt>
              <c:pt idx="106">
                <c:v>572</c:v>
              </c:pt>
              <c:pt idx="107">
                <c:v>578</c:v>
              </c:pt>
              <c:pt idx="108">
                <c:v>583</c:v>
              </c:pt>
              <c:pt idx="109">
                <c:v>588</c:v>
              </c:pt>
              <c:pt idx="110">
                <c:v>594</c:v>
              </c:pt>
              <c:pt idx="111">
                <c:v>599</c:v>
              </c:pt>
              <c:pt idx="112">
                <c:v>605</c:v>
              </c:pt>
              <c:pt idx="113">
                <c:v>610</c:v>
              </c:pt>
              <c:pt idx="114">
                <c:v>615</c:v>
              </c:pt>
              <c:pt idx="115">
                <c:v>621</c:v>
              </c:pt>
              <c:pt idx="116">
                <c:v>626</c:v>
              </c:pt>
              <c:pt idx="117">
                <c:v>632</c:v>
              </c:pt>
              <c:pt idx="118">
                <c:v>637</c:v>
              </c:pt>
              <c:pt idx="119">
                <c:v>642</c:v>
              </c:pt>
              <c:pt idx="120">
                <c:v>648</c:v>
              </c:pt>
              <c:pt idx="121">
                <c:v>653</c:v>
              </c:pt>
              <c:pt idx="122">
                <c:v>658</c:v>
              </c:pt>
              <c:pt idx="123">
                <c:v>664</c:v>
              </c:pt>
              <c:pt idx="124">
                <c:v>669</c:v>
              </c:pt>
              <c:pt idx="125">
                <c:v>675</c:v>
              </c:pt>
              <c:pt idx="126">
                <c:v>680</c:v>
              </c:pt>
              <c:pt idx="127">
                <c:v>685</c:v>
              </c:pt>
              <c:pt idx="128">
                <c:v>691</c:v>
              </c:pt>
              <c:pt idx="129">
                <c:v>696</c:v>
              </c:pt>
              <c:pt idx="130">
                <c:v>702</c:v>
              </c:pt>
              <c:pt idx="131">
                <c:v>707</c:v>
              </c:pt>
              <c:pt idx="132">
                <c:v>712</c:v>
              </c:pt>
              <c:pt idx="133">
                <c:v>718</c:v>
              </c:pt>
              <c:pt idx="134">
                <c:v>723</c:v>
              </c:pt>
              <c:pt idx="135">
                <c:v>729</c:v>
              </c:pt>
              <c:pt idx="136">
                <c:v>734</c:v>
              </c:pt>
              <c:pt idx="137">
                <c:v>739</c:v>
              </c:pt>
              <c:pt idx="138">
                <c:v>745</c:v>
              </c:pt>
              <c:pt idx="139">
                <c:v>750</c:v>
              </c:pt>
              <c:pt idx="140">
                <c:v>756</c:v>
              </c:pt>
              <c:pt idx="141">
                <c:v>761</c:v>
              </c:pt>
              <c:pt idx="142">
                <c:v>766</c:v>
              </c:pt>
              <c:pt idx="143">
                <c:v>772</c:v>
              </c:pt>
              <c:pt idx="144">
                <c:v>777</c:v>
              </c:pt>
              <c:pt idx="145">
                <c:v>783</c:v>
              </c:pt>
              <c:pt idx="146">
                <c:v>788</c:v>
              </c:pt>
              <c:pt idx="147">
                <c:v>793</c:v>
              </c:pt>
              <c:pt idx="148">
                <c:v>799</c:v>
              </c:pt>
              <c:pt idx="149">
                <c:v>804</c:v>
              </c:pt>
              <c:pt idx="150">
                <c:v>810</c:v>
              </c:pt>
              <c:pt idx="151">
                <c:v>815</c:v>
              </c:pt>
              <c:pt idx="152">
                <c:v>820</c:v>
              </c:pt>
              <c:pt idx="153">
                <c:v>826</c:v>
              </c:pt>
              <c:pt idx="154">
                <c:v>831</c:v>
              </c:pt>
              <c:pt idx="155">
                <c:v>837</c:v>
              </c:pt>
              <c:pt idx="156">
                <c:v>842</c:v>
              </c:pt>
              <c:pt idx="157">
                <c:v>847</c:v>
              </c:pt>
              <c:pt idx="158">
                <c:v>853</c:v>
              </c:pt>
              <c:pt idx="159">
                <c:v>858</c:v>
              </c:pt>
              <c:pt idx="160">
                <c:v>864</c:v>
              </c:pt>
              <c:pt idx="161">
                <c:v>869</c:v>
              </c:pt>
              <c:pt idx="162">
                <c:v>874</c:v>
              </c:pt>
              <c:pt idx="163">
                <c:v>880</c:v>
              </c:pt>
              <c:pt idx="164">
                <c:v>885</c:v>
              </c:pt>
              <c:pt idx="165">
                <c:v>891</c:v>
              </c:pt>
              <c:pt idx="166">
                <c:v>896</c:v>
              </c:pt>
              <c:pt idx="167">
                <c:v>901</c:v>
              </c:pt>
              <c:pt idx="168">
                <c:v>907</c:v>
              </c:pt>
              <c:pt idx="169">
                <c:v>912</c:v>
              </c:pt>
              <c:pt idx="170">
                <c:v>918</c:v>
              </c:pt>
              <c:pt idx="171">
                <c:v>923</c:v>
              </c:pt>
              <c:pt idx="172">
                <c:v>928</c:v>
              </c:pt>
              <c:pt idx="173">
                <c:v>934</c:v>
              </c:pt>
              <c:pt idx="174">
                <c:v>939</c:v>
              </c:pt>
              <c:pt idx="175">
                <c:v>945</c:v>
              </c:pt>
              <c:pt idx="176">
                <c:v>950</c:v>
              </c:pt>
              <c:pt idx="177">
                <c:v>955</c:v>
              </c:pt>
              <c:pt idx="178">
                <c:v>961</c:v>
              </c:pt>
              <c:pt idx="179">
                <c:v>966</c:v>
              </c:pt>
              <c:pt idx="180">
                <c:v>972</c:v>
              </c:pt>
              <c:pt idx="181">
                <c:v>977</c:v>
              </c:pt>
              <c:pt idx="182">
                <c:v>982</c:v>
              </c:pt>
              <c:pt idx="183">
                <c:v>988</c:v>
              </c:pt>
              <c:pt idx="184">
                <c:v>993</c:v>
              </c:pt>
              <c:pt idx="185">
                <c:v>999</c:v>
              </c:pt>
              <c:pt idx="186">
                <c:v>1004</c:v>
              </c:pt>
              <c:pt idx="187">
                <c:v>1009</c:v>
              </c:pt>
              <c:pt idx="188">
                <c:v>1015</c:v>
              </c:pt>
              <c:pt idx="189">
                <c:v>1020</c:v>
              </c:pt>
              <c:pt idx="190">
                <c:v>1026</c:v>
              </c:pt>
              <c:pt idx="191">
                <c:v>1031</c:v>
              </c:pt>
              <c:pt idx="192">
                <c:v>1036</c:v>
              </c:pt>
              <c:pt idx="193">
                <c:v>1042</c:v>
              </c:pt>
              <c:pt idx="194">
                <c:v>1047</c:v>
              </c:pt>
              <c:pt idx="195">
                <c:v>1053</c:v>
              </c:pt>
              <c:pt idx="196">
                <c:v>1058</c:v>
              </c:pt>
              <c:pt idx="197">
                <c:v>1063</c:v>
              </c:pt>
              <c:pt idx="198">
                <c:v>1069</c:v>
              </c:pt>
              <c:pt idx="199">
                <c:v>1074</c:v>
              </c:pt>
              <c:pt idx="200">
                <c:v>1080</c:v>
              </c:pt>
              <c:pt idx="201">
                <c:v>1085</c:v>
              </c:pt>
              <c:pt idx="202">
                <c:v>1090</c:v>
              </c:pt>
              <c:pt idx="203">
                <c:v>1096</c:v>
              </c:pt>
              <c:pt idx="204">
                <c:v>1101</c:v>
              </c:pt>
              <c:pt idx="205">
                <c:v>1106</c:v>
              </c:pt>
              <c:pt idx="206">
                <c:v>1112</c:v>
              </c:pt>
              <c:pt idx="207">
                <c:v>1117</c:v>
              </c:pt>
              <c:pt idx="208">
                <c:v>1123</c:v>
              </c:pt>
              <c:pt idx="209">
                <c:v>1128</c:v>
              </c:pt>
              <c:pt idx="210">
                <c:v>1133</c:v>
              </c:pt>
              <c:pt idx="211">
                <c:v>1139</c:v>
              </c:pt>
              <c:pt idx="212">
                <c:v>1144</c:v>
              </c:pt>
              <c:pt idx="213">
                <c:v>1150</c:v>
              </c:pt>
              <c:pt idx="214">
                <c:v>1155</c:v>
              </c:pt>
              <c:pt idx="215">
                <c:v>1160</c:v>
              </c:pt>
              <c:pt idx="216">
                <c:v>1166</c:v>
              </c:pt>
              <c:pt idx="217">
                <c:v>1171</c:v>
              </c:pt>
              <c:pt idx="218">
                <c:v>1177</c:v>
              </c:pt>
              <c:pt idx="219">
                <c:v>1182</c:v>
              </c:pt>
              <c:pt idx="220">
                <c:v>1187</c:v>
              </c:pt>
              <c:pt idx="221">
                <c:v>1193</c:v>
              </c:pt>
              <c:pt idx="222">
                <c:v>1198</c:v>
              </c:pt>
              <c:pt idx="223">
                <c:v>1204</c:v>
              </c:pt>
              <c:pt idx="224">
                <c:v>1209</c:v>
              </c:pt>
              <c:pt idx="225">
                <c:v>1214</c:v>
              </c:pt>
              <c:pt idx="226">
                <c:v>1220</c:v>
              </c:pt>
              <c:pt idx="227">
                <c:v>1225</c:v>
              </c:pt>
              <c:pt idx="228">
                <c:v>1231</c:v>
              </c:pt>
              <c:pt idx="229">
                <c:v>1236</c:v>
              </c:pt>
              <c:pt idx="230">
                <c:v>1241</c:v>
              </c:pt>
              <c:pt idx="231">
                <c:v>1247</c:v>
              </c:pt>
              <c:pt idx="232">
                <c:v>1252</c:v>
              </c:pt>
              <c:pt idx="233">
                <c:v>1258</c:v>
              </c:pt>
              <c:pt idx="234">
                <c:v>1263</c:v>
              </c:pt>
              <c:pt idx="235">
                <c:v>1268</c:v>
              </c:pt>
              <c:pt idx="236">
                <c:v>1274</c:v>
              </c:pt>
              <c:pt idx="237">
                <c:v>1279</c:v>
              </c:pt>
              <c:pt idx="238">
                <c:v>1285</c:v>
              </c:pt>
              <c:pt idx="239">
                <c:v>1290</c:v>
              </c:pt>
              <c:pt idx="240">
                <c:v>1295</c:v>
              </c:pt>
              <c:pt idx="241">
                <c:v>1301</c:v>
              </c:pt>
              <c:pt idx="242">
                <c:v>1306</c:v>
              </c:pt>
              <c:pt idx="243">
                <c:v>1312</c:v>
              </c:pt>
              <c:pt idx="244">
                <c:v>1317</c:v>
              </c:pt>
              <c:pt idx="245">
                <c:v>1322</c:v>
              </c:pt>
              <c:pt idx="246">
                <c:v>1328</c:v>
              </c:pt>
              <c:pt idx="247">
                <c:v>1333</c:v>
              </c:pt>
              <c:pt idx="248">
                <c:v>1339</c:v>
              </c:pt>
              <c:pt idx="249">
                <c:v>1344</c:v>
              </c:pt>
              <c:pt idx="250">
                <c:v>1349</c:v>
              </c:pt>
              <c:pt idx="251">
                <c:v>1355</c:v>
              </c:pt>
              <c:pt idx="252">
                <c:v>1360</c:v>
              </c:pt>
              <c:pt idx="253">
                <c:v>1366</c:v>
              </c:pt>
              <c:pt idx="254">
                <c:v>1371</c:v>
              </c:pt>
              <c:pt idx="255">
                <c:v>1376</c:v>
              </c:pt>
              <c:pt idx="256">
                <c:v>1382</c:v>
              </c:pt>
              <c:pt idx="257">
                <c:v>1387</c:v>
              </c:pt>
              <c:pt idx="258">
                <c:v>1393</c:v>
              </c:pt>
              <c:pt idx="259">
                <c:v>1398</c:v>
              </c:pt>
              <c:pt idx="260">
                <c:v>1403</c:v>
              </c:pt>
              <c:pt idx="261">
                <c:v>1409</c:v>
              </c:pt>
              <c:pt idx="262">
                <c:v>1414</c:v>
              </c:pt>
              <c:pt idx="263">
                <c:v>1420</c:v>
              </c:pt>
              <c:pt idx="264">
                <c:v>1425</c:v>
              </c:pt>
              <c:pt idx="265">
                <c:v>1430</c:v>
              </c:pt>
              <c:pt idx="266">
                <c:v>1436</c:v>
              </c:pt>
              <c:pt idx="267">
                <c:v>1441</c:v>
              </c:pt>
              <c:pt idx="268">
                <c:v>1447</c:v>
              </c:pt>
              <c:pt idx="269">
                <c:v>1452</c:v>
              </c:pt>
              <c:pt idx="270">
                <c:v>1457</c:v>
              </c:pt>
              <c:pt idx="271">
                <c:v>1463</c:v>
              </c:pt>
              <c:pt idx="272">
                <c:v>1468</c:v>
              </c:pt>
              <c:pt idx="273">
                <c:v>1474</c:v>
              </c:pt>
              <c:pt idx="274">
                <c:v>1479</c:v>
              </c:pt>
              <c:pt idx="275">
                <c:v>1484</c:v>
              </c:pt>
              <c:pt idx="276">
                <c:v>1490</c:v>
              </c:pt>
              <c:pt idx="277">
                <c:v>1495</c:v>
              </c:pt>
              <c:pt idx="278">
                <c:v>1501</c:v>
              </c:pt>
              <c:pt idx="279">
                <c:v>1506</c:v>
              </c:pt>
              <c:pt idx="280">
                <c:v>1511</c:v>
              </c:pt>
              <c:pt idx="281">
                <c:v>1517</c:v>
              </c:pt>
              <c:pt idx="282">
                <c:v>1522</c:v>
              </c:pt>
              <c:pt idx="283">
                <c:v>1527</c:v>
              </c:pt>
              <c:pt idx="284">
                <c:v>1533</c:v>
              </c:pt>
              <c:pt idx="285">
                <c:v>1538</c:v>
              </c:pt>
              <c:pt idx="286">
                <c:v>1544</c:v>
              </c:pt>
              <c:pt idx="287">
                <c:v>1549</c:v>
              </c:pt>
              <c:pt idx="288">
                <c:v>1554</c:v>
              </c:pt>
              <c:pt idx="289">
                <c:v>1560</c:v>
              </c:pt>
              <c:pt idx="290">
                <c:v>1565</c:v>
              </c:pt>
              <c:pt idx="291">
                <c:v>1571</c:v>
              </c:pt>
              <c:pt idx="292">
                <c:v>1576</c:v>
              </c:pt>
              <c:pt idx="293">
                <c:v>1581</c:v>
              </c:pt>
              <c:pt idx="294">
                <c:v>1587</c:v>
              </c:pt>
              <c:pt idx="295">
                <c:v>1592</c:v>
              </c:pt>
              <c:pt idx="296">
                <c:v>1598</c:v>
              </c:pt>
              <c:pt idx="297">
                <c:v>1603</c:v>
              </c:pt>
              <c:pt idx="298">
                <c:v>1608</c:v>
              </c:pt>
              <c:pt idx="299">
                <c:v>1614</c:v>
              </c:pt>
              <c:pt idx="300">
                <c:v>1619</c:v>
              </c:pt>
              <c:pt idx="301">
                <c:v>1625</c:v>
              </c:pt>
              <c:pt idx="302">
                <c:v>1630</c:v>
              </c:pt>
              <c:pt idx="303">
                <c:v>1635</c:v>
              </c:pt>
              <c:pt idx="304">
                <c:v>1641</c:v>
              </c:pt>
              <c:pt idx="305">
                <c:v>1646</c:v>
              </c:pt>
              <c:pt idx="306">
                <c:v>1652</c:v>
              </c:pt>
              <c:pt idx="307">
                <c:v>1657</c:v>
              </c:pt>
              <c:pt idx="308">
                <c:v>1662</c:v>
              </c:pt>
              <c:pt idx="309">
                <c:v>1668</c:v>
              </c:pt>
              <c:pt idx="310">
                <c:v>1673</c:v>
              </c:pt>
              <c:pt idx="311">
                <c:v>1679</c:v>
              </c:pt>
              <c:pt idx="312">
                <c:v>1684</c:v>
              </c:pt>
              <c:pt idx="313">
                <c:v>1689</c:v>
              </c:pt>
              <c:pt idx="314">
                <c:v>1695</c:v>
              </c:pt>
              <c:pt idx="315">
                <c:v>1700</c:v>
              </c:pt>
              <c:pt idx="316">
                <c:v>1706</c:v>
              </c:pt>
              <c:pt idx="317">
                <c:v>1711</c:v>
              </c:pt>
              <c:pt idx="318">
                <c:v>1716</c:v>
              </c:pt>
              <c:pt idx="319">
                <c:v>1722</c:v>
              </c:pt>
              <c:pt idx="320">
                <c:v>1727</c:v>
              </c:pt>
              <c:pt idx="321">
                <c:v>1733</c:v>
              </c:pt>
              <c:pt idx="322">
                <c:v>1738</c:v>
              </c:pt>
              <c:pt idx="323">
                <c:v>1743</c:v>
              </c:pt>
              <c:pt idx="324">
                <c:v>1749</c:v>
              </c:pt>
              <c:pt idx="325">
                <c:v>1754</c:v>
              </c:pt>
              <c:pt idx="326">
                <c:v>1760</c:v>
              </c:pt>
              <c:pt idx="327">
                <c:v>1765</c:v>
              </c:pt>
              <c:pt idx="328">
                <c:v>1770</c:v>
              </c:pt>
              <c:pt idx="329">
                <c:v>1776</c:v>
              </c:pt>
              <c:pt idx="330">
                <c:v>1781</c:v>
              </c:pt>
              <c:pt idx="331">
                <c:v>1787</c:v>
              </c:pt>
              <c:pt idx="332">
                <c:v>1792</c:v>
              </c:pt>
              <c:pt idx="333">
                <c:v>1797</c:v>
              </c:pt>
              <c:pt idx="334">
                <c:v>1803</c:v>
              </c:pt>
              <c:pt idx="335">
                <c:v>1808</c:v>
              </c:pt>
              <c:pt idx="336">
                <c:v>1814</c:v>
              </c:pt>
              <c:pt idx="337">
                <c:v>1819</c:v>
              </c:pt>
              <c:pt idx="338">
                <c:v>1824</c:v>
              </c:pt>
              <c:pt idx="339">
                <c:v>1830</c:v>
              </c:pt>
              <c:pt idx="340">
                <c:v>1835</c:v>
              </c:pt>
              <c:pt idx="341">
                <c:v>1841</c:v>
              </c:pt>
              <c:pt idx="342">
                <c:v>1846</c:v>
              </c:pt>
              <c:pt idx="343">
                <c:v>1851</c:v>
              </c:pt>
              <c:pt idx="344">
                <c:v>1857</c:v>
              </c:pt>
              <c:pt idx="345">
                <c:v>1862</c:v>
              </c:pt>
              <c:pt idx="346">
                <c:v>1868</c:v>
              </c:pt>
              <c:pt idx="347">
                <c:v>1873</c:v>
              </c:pt>
              <c:pt idx="348">
                <c:v>1878</c:v>
              </c:pt>
              <c:pt idx="349">
                <c:v>1884</c:v>
              </c:pt>
              <c:pt idx="350">
                <c:v>1889</c:v>
              </c:pt>
              <c:pt idx="351">
                <c:v>1895</c:v>
              </c:pt>
              <c:pt idx="352">
                <c:v>1900</c:v>
              </c:pt>
              <c:pt idx="353">
                <c:v>1905</c:v>
              </c:pt>
              <c:pt idx="354">
                <c:v>1911</c:v>
              </c:pt>
              <c:pt idx="355">
                <c:v>1916</c:v>
              </c:pt>
              <c:pt idx="356">
                <c:v>1922</c:v>
              </c:pt>
              <c:pt idx="357">
                <c:v>1927</c:v>
              </c:pt>
              <c:pt idx="358">
                <c:v>1932</c:v>
              </c:pt>
              <c:pt idx="359">
                <c:v>1938</c:v>
              </c:pt>
              <c:pt idx="360">
                <c:v>1943</c:v>
              </c:pt>
              <c:pt idx="361">
                <c:v>1948</c:v>
              </c:pt>
              <c:pt idx="362">
                <c:v>1954</c:v>
              </c:pt>
              <c:pt idx="363">
                <c:v>1959</c:v>
              </c:pt>
              <c:pt idx="364">
                <c:v>1965</c:v>
              </c:pt>
              <c:pt idx="365">
                <c:v>1970</c:v>
              </c:pt>
              <c:pt idx="366">
                <c:v>1975</c:v>
              </c:pt>
              <c:pt idx="367">
                <c:v>1981</c:v>
              </c:pt>
              <c:pt idx="368">
                <c:v>1986</c:v>
              </c:pt>
              <c:pt idx="369">
                <c:v>1992</c:v>
              </c:pt>
              <c:pt idx="370">
                <c:v>1997</c:v>
              </c:pt>
              <c:pt idx="371">
                <c:v>2002</c:v>
              </c:pt>
              <c:pt idx="372">
                <c:v>2008</c:v>
              </c:pt>
              <c:pt idx="373">
                <c:v>2013</c:v>
              </c:pt>
              <c:pt idx="374">
                <c:v>2019</c:v>
              </c:pt>
              <c:pt idx="375">
                <c:v>2024</c:v>
              </c:pt>
              <c:pt idx="376">
                <c:v>2029</c:v>
              </c:pt>
              <c:pt idx="377">
                <c:v>2035</c:v>
              </c:pt>
              <c:pt idx="378">
                <c:v>2040</c:v>
              </c:pt>
              <c:pt idx="379">
                <c:v>2046</c:v>
              </c:pt>
              <c:pt idx="380">
                <c:v>2051</c:v>
              </c:pt>
              <c:pt idx="381">
                <c:v>2056</c:v>
              </c:pt>
              <c:pt idx="382">
                <c:v>2062</c:v>
              </c:pt>
              <c:pt idx="383">
                <c:v>2067</c:v>
              </c:pt>
              <c:pt idx="384">
                <c:v>2073</c:v>
              </c:pt>
              <c:pt idx="385">
                <c:v>2078</c:v>
              </c:pt>
              <c:pt idx="386">
                <c:v>2083</c:v>
              </c:pt>
              <c:pt idx="387">
                <c:v>2089</c:v>
              </c:pt>
              <c:pt idx="388">
                <c:v>2094</c:v>
              </c:pt>
              <c:pt idx="389">
                <c:v>2100</c:v>
              </c:pt>
              <c:pt idx="390">
                <c:v>2105</c:v>
              </c:pt>
              <c:pt idx="391">
                <c:v>2110</c:v>
              </c:pt>
              <c:pt idx="392">
                <c:v>2116</c:v>
              </c:pt>
              <c:pt idx="393">
                <c:v>2121</c:v>
              </c:pt>
              <c:pt idx="394">
                <c:v>2127</c:v>
              </c:pt>
              <c:pt idx="395">
                <c:v>2132</c:v>
              </c:pt>
              <c:pt idx="396">
                <c:v>2137</c:v>
              </c:pt>
              <c:pt idx="397">
                <c:v>2143</c:v>
              </c:pt>
              <c:pt idx="398">
                <c:v>2148</c:v>
              </c:pt>
              <c:pt idx="399">
                <c:v>2154</c:v>
              </c:pt>
              <c:pt idx="400">
                <c:v>2159</c:v>
              </c:pt>
            </c:numLit>
          </c:xVal>
          <c:yVal>
            <c:numLit>
              <c:formatCode>General</c:formatCode>
              <c:ptCount val="401"/>
              <c:pt idx="0">
                <c:v>11969</c:v>
              </c:pt>
              <c:pt idx="1">
                <c:v>11902</c:v>
              </c:pt>
              <c:pt idx="2">
                <c:v>11852</c:v>
              </c:pt>
              <c:pt idx="3">
                <c:v>11822</c:v>
              </c:pt>
              <c:pt idx="4">
                <c:v>11763</c:v>
              </c:pt>
              <c:pt idx="5">
                <c:v>11727</c:v>
              </c:pt>
              <c:pt idx="6">
                <c:v>11669</c:v>
              </c:pt>
              <c:pt idx="7">
                <c:v>11600</c:v>
              </c:pt>
              <c:pt idx="8">
                <c:v>11569</c:v>
              </c:pt>
              <c:pt idx="9">
                <c:v>11510</c:v>
              </c:pt>
              <c:pt idx="10">
                <c:v>11460</c:v>
              </c:pt>
              <c:pt idx="11">
                <c:v>11411</c:v>
              </c:pt>
              <c:pt idx="12">
                <c:v>11387</c:v>
              </c:pt>
              <c:pt idx="13">
                <c:v>11350</c:v>
              </c:pt>
              <c:pt idx="14">
                <c:v>11313</c:v>
              </c:pt>
              <c:pt idx="15">
                <c:v>11236</c:v>
              </c:pt>
              <c:pt idx="16">
                <c:v>11178</c:v>
              </c:pt>
              <c:pt idx="17">
                <c:v>11104</c:v>
              </c:pt>
              <c:pt idx="18">
                <c:v>11063</c:v>
              </c:pt>
              <c:pt idx="19">
                <c:v>11035</c:v>
              </c:pt>
              <c:pt idx="20">
                <c:v>11022</c:v>
              </c:pt>
              <c:pt idx="21">
                <c:v>10999</c:v>
              </c:pt>
              <c:pt idx="22">
                <c:v>10977</c:v>
              </c:pt>
              <c:pt idx="23">
                <c:v>10957</c:v>
              </c:pt>
              <c:pt idx="24">
                <c:v>10944</c:v>
              </c:pt>
              <c:pt idx="25">
                <c:v>10922</c:v>
              </c:pt>
              <c:pt idx="26">
                <c:v>10908</c:v>
              </c:pt>
              <c:pt idx="27">
                <c:v>10902</c:v>
              </c:pt>
              <c:pt idx="28">
                <c:v>10894</c:v>
              </c:pt>
              <c:pt idx="29">
                <c:v>10885</c:v>
              </c:pt>
              <c:pt idx="30">
                <c:v>10877</c:v>
              </c:pt>
              <c:pt idx="31">
                <c:v>10863</c:v>
              </c:pt>
              <c:pt idx="32">
                <c:v>10850</c:v>
              </c:pt>
              <c:pt idx="33">
                <c:v>10838</c:v>
              </c:pt>
              <c:pt idx="34">
                <c:v>10827</c:v>
              </c:pt>
              <c:pt idx="35">
                <c:v>10815</c:v>
              </c:pt>
              <c:pt idx="36">
                <c:v>10811</c:v>
              </c:pt>
              <c:pt idx="37">
                <c:v>10804</c:v>
              </c:pt>
              <c:pt idx="38">
                <c:v>10797</c:v>
              </c:pt>
              <c:pt idx="39">
                <c:v>10787</c:v>
              </c:pt>
              <c:pt idx="40">
                <c:v>10781</c:v>
              </c:pt>
              <c:pt idx="41">
                <c:v>10772</c:v>
              </c:pt>
              <c:pt idx="42">
                <c:v>10763</c:v>
              </c:pt>
              <c:pt idx="43">
                <c:v>10755</c:v>
              </c:pt>
              <c:pt idx="44">
                <c:v>10751</c:v>
              </c:pt>
              <c:pt idx="45">
                <c:v>10746</c:v>
              </c:pt>
              <c:pt idx="46">
                <c:v>10743</c:v>
              </c:pt>
              <c:pt idx="47">
                <c:v>10736</c:v>
              </c:pt>
              <c:pt idx="48">
                <c:v>10730</c:v>
              </c:pt>
              <c:pt idx="49">
                <c:v>10725</c:v>
              </c:pt>
              <c:pt idx="50">
                <c:v>10722</c:v>
              </c:pt>
              <c:pt idx="51">
                <c:v>10712</c:v>
              </c:pt>
              <c:pt idx="52">
                <c:v>10707</c:v>
              </c:pt>
              <c:pt idx="53">
                <c:v>10702</c:v>
              </c:pt>
              <c:pt idx="54">
                <c:v>10698</c:v>
              </c:pt>
              <c:pt idx="55">
                <c:v>10691</c:v>
              </c:pt>
              <c:pt idx="56">
                <c:v>10685</c:v>
              </c:pt>
              <c:pt idx="57">
                <c:v>10679</c:v>
              </c:pt>
              <c:pt idx="58">
                <c:v>10671</c:v>
              </c:pt>
              <c:pt idx="59">
                <c:v>10663</c:v>
              </c:pt>
              <c:pt idx="60">
                <c:v>10657</c:v>
              </c:pt>
              <c:pt idx="61">
                <c:v>10647</c:v>
              </c:pt>
              <c:pt idx="62">
                <c:v>10640</c:v>
              </c:pt>
              <c:pt idx="63">
                <c:v>10635</c:v>
              </c:pt>
              <c:pt idx="64">
                <c:v>10628</c:v>
              </c:pt>
              <c:pt idx="65">
                <c:v>10625</c:v>
              </c:pt>
              <c:pt idx="66">
                <c:v>10620</c:v>
              </c:pt>
              <c:pt idx="67">
                <c:v>10615</c:v>
              </c:pt>
              <c:pt idx="68">
                <c:v>10611</c:v>
              </c:pt>
              <c:pt idx="69">
                <c:v>10602</c:v>
              </c:pt>
              <c:pt idx="70">
                <c:v>10594</c:v>
              </c:pt>
              <c:pt idx="71">
                <c:v>10584</c:v>
              </c:pt>
              <c:pt idx="72">
                <c:v>10577</c:v>
              </c:pt>
              <c:pt idx="73">
                <c:v>10565</c:v>
              </c:pt>
              <c:pt idx="74">
                <c:v>10564</c:v>
              </c:pt>
              <c:pt idx="75">
                <c:v>10557</c:v>
              </c:pt>
              <c:pt idx="76">
                <c:v>10555</c:v>
              </c:pt>
              <c:pt idx="77">
                <c:v>10544</c:v>
              </c:pt>
              <c:pt idx="78">
                <c:v>10537</c:v>
              </c:pt>
              <c:pt idx="79">
                <c:v>10530</c:v>
              </c:pt>
              <c:pt idx="80">
                <c:v>10528</c:v>
              </c:pt>
              <c:pt idx="81">
                <c:v>10524</c:v>
              </c:pt>
              <c:pt idx="82">
                <c:v>10511</c:v>
              </c:pt>
              <c:pt idx="83">
                <c:v>10508</c:v>
              </c:pt>
              <c:pt idx="84">
                <c:v>10502</c:v>
              </c:pt>
              <c:pt idx="85">
                <c:v>10498</c:v>
              </c:pt>
              <c:pt idx="86">
                <c:v>10487</c:v>
              </c:pt>
              <c:pt idx="87">
                <c:v>10482</c:v>
              </c:pt>
              <c:pt idx="88">
                <c:v>10473</c:v>
              </c:pt>
              <c:pt idx="89">
                <c:v>10465</c:v>
              </c:pt>
              <c:pt idx="90">
                <c:v>10449</c:v>
              </c:pt>
              <c:pt idx="91">
                <c:v>10443</c:v>
              </c:pt>
              <c:pt idx="92">
                <c:v>10436</c:v>
              </c:pt>
              <c:pt idx="93">
                <c:v>10429</c:v>
              </c:pt>
              <c:pt idx="94">
                <c:v>10422</c:v>
              </c:pt>
              <c:pt idx="95">
                <c:v>10415</c:v>
              </c:pt>
              <c:pt idx="96">
                <c:v>10413</c:v>
              </c:pt>
              <c:pt idx="97">
                <c:v>10407</c:v>
              </c:pt>
              <c:pt idx="98">
                <c:v>10403</c:v>
              </c:pt>
              <c:pt idx="99">
                <c:v>10396</c:v>
              </c:pt>
              <c:pt idx="100">
                <c:v>10389</c:v>
              </c:pt>
              <c:pt idx="101">
                <c:v>10382</c:v>
              </c:pt>
              <c:pt idx="102">
                <c:v>10376</c:v>
              </c:pt>
              <c:pt idx="103">
                <c:v>10369</c:v>
              </c:pt>
              <c:pt idx="104">
                <c:v>10364</c:v>
              </c:pt>
              <c:pt idx="105">
                <c:v>10357</c:v>
              </c:pt>
              <c:pt idx="106">
                <c:v>10347</c:v>
              </c:pt>
              <c:pt idx="107">
                <c:v>10341</c:v>
              </c:pt>
              <c:pt idx="108">
                <c:v>10334</c:v>
              </c:pt>
              <c:pt idx="109">
                <c:v>10332</c:v>
              </c:pt>
              <c:pt idx="110">
                <c:v>10325</c:v>
              </c:pt>
              <c:pt idx="111">
                <c:v>10321</c:v>
              </c:pt>
              <c:pt idx="112">
                <c:v>10316</c:v>
              </c:pt>
              <c:pt idx="113">
                <c:v>10310</c:v>
              </c:pt>
              <c:pt idx="114">
                <c:v>10300</c:v>
              </c:pt>
              <c:pt idx="115">
                <c:v>10293</c:v>
              </c:pt>
              <c:pt idx="116">
                <c:v>10286</c:v>
              </c:pt>
              <c:pt idx="117">
                <c:v>10275</c:v>
              </c:pt>
              <c:pt idx="118">
                <c:v>10264</c:v>
              </c:pt>
              <c:pt idx="119">
                <c:v>10254</c:v>
              </c:pt>
              <c:pt idx="120">
                <c:v>10243</c:v>
              </c:pt>
              <c:pt idx="121">
                <c:v>10237</c:v>
              </c:pt>
              <c:pt idx="122">
                <c:v>10229</c:v>
              </c:pt>
              <c:pt idx="123">
                <c:v>10221</c:v>
              </c:pt>
              <c:pt idx="124">
                <c:v>10211</c:v>
              </c:pt>
              <c:pt idx="125">
                <c:v>10202</c:v>
              </c:pt>
              <c:pt idx="126">
                <c:v>10194</c:v>
              </c:pt>
              <c:pt idx="127">
                <c:v>10182</c:v>
              </c:pt>
              <c:pt idx="128">
                <c:v>10179</c:v>
              </c:pt>
              <c:pt idx="129">
                <c:v>10175</c:v>
              </c:pt>
              <c:pt idx="130">
                <c:v>10169</c:v>
              </c:pt>
              <c:pt idx="131">
                <c:v>10165</c:v>
              </c:pt>
              <c:pt idx="132">
                <c:v>10161</c:v>
              </c:pt>
              <c:pt idx="133">
                <c:v>10145</c:v>
              </c:pt>
              <c:pt idx="134">
                <c:v>10137</c:v>
              </c:pt>
              <c:pt idx="135">
                <c:v>10123</c:v>
              </c:pt>
              <c:pt idx="136">
                <c:v>10118</c:v>
              </c:pt>
              <c:pt idx="137">
                <c:v>10115</c:v>
              </c:pt>
              <c:pt idx="138">
                <c:v>10099</c:v>
              </c:pt>
              <c:pt idx="139">
                <c:v>10095</c:v>
              </c:pt>
              <c:pt idx="140">
                <c:v>10088</c:v>
              </c:pt>
              <c:pt idx="141">
                <c:v>10086</c:v>
              </c:pt>
              <c:pt idx="142">
                <c:v>10078</c:v>
              </c:pt>
              <c:pt idx="143">
                <c:v>10063</c:v>
              </c:pt>
              <c:pt idx="144">
                <c:v>10050</c:v>
              </c:pt>
              <c:pt idx="145">
                <c:v>10040</c:v>
              </c:pt>
              <c:pt idx="146">
                <c:v>10030</c:v>
              </c:pt>
              <c:pt idx="147">
                <c:v>10023</c:v>
              </c:pt>
              <c:pt idx="148">
                <c:v>10013</c:v>
              </c:pt>
              <c:pt idx="149">
                <c:v>10008</c:v>
              </c:pt>
              <c:pt idx="150">
                <c:v>9998</c:v>
              </c:pt>
              <c:pt idx="151">
                <c:v>9991</c:v>
              </c:pt>
              <c:pt idx="152">
                <c:v>9979</c:v>
              </c:pt>
              <c:pt idx="153">
                <c:v>9966</c:v>
              </c:pt>
              <c:pt idx="154">
                <c:v>9958</c:v>
              </c:pt>
              <c:pt idx="155">
                <c:v>9944</c:v>
              </c:pt>
              <c:pt idx="156">
                <c:v>9938</c:v>
              </c:pt>
              <c:pt idx="157">
                <c:v>9931</c:v>
              </c:pt>
              <c:pt idx="158">
                <c:v>9923</c:v>
              </c:pt>
              <c:pt idx="159">
                <c:v>9917</c:v>
              </c:pt>
              <c:pt idx="160">
                <c:v>9908</c:v>
              </c:pt>
              <c:pt idx="161">
                <c:v>9903</c:v>
              </c:pt>
              <c:pt idx="162">
                <c:v>9894</c:v>
              </c:pt>
              <c:pt idx="163">
                <c:v>9887</c:v>
              </c:pt>
              <c:pt idx="164">
                <c:v>9882</c:v>
              </c:pt>
              <c:pt idx="165">
                <c:v>9871</c:v>
              </c:pt>
              <c:pt idx="166">
                <c:v>9857</c:v>
              </c:pt>
              <c:pt idx="167">
                <c:v>9851</c:v>
              </c:pt>
              <c:pt idx="168">
                <c:v>9841</c:v>
              </c:pt>
              <c:pt idx="169">
                <c:v>9838</c:v>
              </c:pt>
              <c:pt idx="170">
                <c:v>9820</c:v>
              </c:pt>
              <c:pt idx="171">
                <c:v>9815</c:v>
              </c:pt>
              <c:pt idx="172">
                <c:v>9807</c:v>
              </c:pt>
              <c:pt idx="173">
                <c:v>9793</c:v>
              </c:pt>
              <c:pt idx="174">
                <c:v>9784</c:v>
              </c:pt>
              <c:pt idx="175">
                <c:v>9773</c:v>
              </c:pt>
              <c:pt idx="176">
                <c:v>9760</c:v>
              </c:pt>
              <c:pt idx="177">
                <c:v>9747</c:v>
              </c:pt>
              <c:pt idx="178">
                <c:v>9733</c:v>
              </c:pt>
              <c:pt idx="179">
                <c:v>9723</c:v>
              </c:pt>
              <c:pt idx="180">
                <c:v>9705</c:v>
              </c:pt>
              <c:pt idx="181">
                <c:v>9688</c:v>
              </c:pt>
              <c:pt idx="182">
                <c:v>9677</c:v>
              </c:pt>
              <c:pt idx="183">
                <c:v>9665</c:v>
              </c:pt>
              <c:pt idx="184">
                <c:v>9646</c:v>
              </c:pt>
              <c:pt idx="185">
                <c:v>9634</c:v>
              </c:pt>
              <c:pt idx="186">
                <c:v>9613</c:v>
              </c:pt>
              <c:pt idx="187">
                <c:v>9604</c:v>
              </c:pt>
              <c:pt idx="188">
                <c:v>9599</c:v>
              </c:pt>
              <c:pt idx="189">
                <c:v>9588</c:v>
              </c:pt>
              <c:pt idx="190">
                <c:v>9579</c:v>
              </c:pt>
              <c:pt idx="191">
                <c:v>9573</c:v>
              </c:pt>
              <c:pt idx="192">
                <c:v>9565</c:v>
              </c:pt>
              <c:pt idx="193">
                <c:v>9525</c:v>
              </c:pt>
              <c:pt idx="194">
                <c:v>9506</c:v>
              </c:pt>
              <c:pt idx="195">
                <c:v>9493</c:v>
              </c:pt>
              <c:pt idx="196">
                <c:v>9480</c:v>
              </c:pt>
              <c:pt idx="197">
                <c:v>9465</c:v>
              </c:pt>
              <c:pt idx="198">
                <c:v>9450</c:v>
              </c:pt>
              <c:pt idx="199">
                <c:v>9436</c:v>
              </c:pt>
              <c:pt idx="200">
                <c:v>9420</c:v>
              </c:pt>
              <c:pt idx="201">
                <c:v>9390</c:v>
              </c:pt>
              <c:pt idx="202">
                <c:v>9372</c:v>
              </c:pt>
              <c:pt idx="203">
                <c:v>9359</c:v>
              </c:pt>
              <c:pt idx="204">
                <c:v>9346</c:v>
              </c:pt>
              <c:pt idx="205">
                <c:v>9330</c:v>
              </c:pt>
              <c:pt idx="206">
                <c:v>9318</c:v>
              </c:pt>
              <c:pt idx="207">
                <c:v>9302</c:v>
              </c:pt>
              <c:pt idx="208">
                <c:v>9291</c:v>
              </c:pt>
              <c:pt idx="209">
                <c:v>9284</c:v>
              </c:pt>
              <c:pt idx="210">
                <c:v>9280</c:v>
              </c:pt>
              <c:pt idx="211">
                <c:v>9269</c:v>
              </c:pt>
              <c:pt idx="212">
                <c:v>9259</c:v>
              </c:pt>
              <c:pt idx="213">
                <c:v>9239</c:v>
              </c:pt>
              <c:pt idx="214">
                <c:v>9232</c:v>
              </c:pt>
              <c:pt idx="215">
                <c:v>9219</c:v>
              </c:pt>
              <c:pt idx="216">
                <c:v>9206</c:v>
              </c:pt>
              <c:pt idx="217">
                <c:v>9200</c:v>
              </c:pt>
              <c:pt idx="218">
                <c:v>9187</c:v>
              </c:pt>
              <c:pt idx="219">
                <c:v>9184</c:v>
              </c:pt>
              <c:pt idx="220">
                <c:v>9174</c:v>
              </c:pt>
              <c:pt idx="221">
                <c:v>9159</c:v>
              </c:pt>
              <c:pt idx="222">
                <c:v>9157</c:v>
              </c:pt>
              <c:pt idx="223">
                <c:v>9143</c:v>
              </c:pt>
              <c:pt idx="224">
                <c:v>9131</c:v>
              </c:pt>
              <c:pt idx="225">
                <c:v>9117</c:v>
              </c:pt>
              <c:pt idx="226">
                <c:v>9105</c:v>
              </c:pt>
              <c:pt idx="227">
                <c:v>9099</c:v>
              </c:pt>
              <c:pt idx="228">
                <c:v>9081</c:v>
              </c:pt>
              <c:pt idx="229">
                <c:v>9070</c:v>
              </c:pt>
              <c:pt idx="230">
                <c:v>9062</c:v>
              </c:pt>
              <c:pt idx="231">
                <c:v>9054</c:v>
              </c:pt>
              <c:pt idx="232">
                <c:v>9045</c:v>
              </c:pt>
              <c:pt idx="233">
                <c:v>9039</c:v>
              </c:pt>
              <c:pt idx="234">
                <c:v>9028</c:v>
              </c:pt>
              <c:pt idx="235">
                <c:v>9012</c:v>
              </c:pt>
              <c:pt idx="236">
                <c:v>9004</c:v>
              </c:pt>
              <c:pt idx="237">
                <c:v>8992</c:v>
              </c:pt>
              <c:pt idx="238">
                <c:v>8972</c:v>
              </c:pt>
              <c:pt idx="239">
                <c:v>8963</c:v>
              </c:pt>
              <c:pt idx="240">
                <c:v>8947</c:v>
              </c:pt>
              <c:pt idx="241">
                <c:v>8933</c:v>
              </c:pt>
              <c:pt idx="242">
                <c:v>8931</c:v>
              </c:pt>
              <c:pt idx="243">
                <c:v>8913</c:v>
              </c:pt>
              <c:pt idx="244">
                <c:v>8910</c:v>
              </c:pt>
              <c:pt idx="245">
                <c:v>8894</c:v>
              </c:pt>
              <c:pt idx="246">
                <c:v>8886</c:v>
              </c:pt>
              <c:pt idx="247">
                <c:v>8882</c:v>
              </c:pt>
              <c:pt idx="248">
                <c:v>8876</c:v>
              </c:pt>
              <c:pt idx="249">
                <c:v>8870</c:v>
              </c:pt>
              <c:pt idx="250">
                <c:v>8861</c:v>
              </c:pt>
              <c:pt idx="251">
                <c:v>8848</c:v>
              </c:pt>
              <c:pt idx="252">
                <c:v>8834</c:v>
              </c:pt>
              <c:pt idx="253">
                <c:v>8820</c:v>
              </c:pt>
              <c:pt idx="254">
                <c:v>8808</c:v>
              </c:pt>
              <c:pt idx="255">
                <c:v>8796</c:v>
              </c:pt>
              <c:pt idx="256">
                <c:v>8783</c:v>
              </c:pt>
              <c:pt idx="257">
                <c:v>8775</c:v>
              </c:pt>
              <c:pt idx="258">
                <c:v>8768</c:v>
              </c:pt>
              <c:pt idx="259">
                <c:v>8759</c:v>
              </c:pt>
              <c:pt idx="260">
                <c:v>8749</c:v>
              </c:pt>
              <c:pt idx="261">
                <c:v>8735</c:v>
              </c:pt>
              <c:pt idx="262">
                <c:v>8730</c:v>
              </c:pt>
              <c:pt idx="263">
                <c:v>8721</c:v>
              </c:pt>
              <c:pt idx="264">
                <c:v>8717</c:v>
              </c:pt>
              <c:pt idx="265">
                <c:v>8713</c:v>
              </c:pt>
              <c:pt idx="266">
                <c:v>8698</c:v>
              </c:pt>
              <c:pt idx="267">
                <c:v>8694</c:v>
              </c:pt>
              <c:pt idx="268">
                <c:v>8685</c:v>
              </c:pt>
              <c:pt idx="269">
                <c:v>8680</c:v>
              </c:pt>
              <c:pt idx="270">
                <c:v>8669</c:v>
              </c:pt>
              <c:pt idx="271">
                <c:v>8662</c:v>
              </c:pt>
              <c:pt idx="272">
                <c:v>8658</c:v>
              </c:pt>
              <c:pt idx="273">
                <c:v>8650</c:v>
              </c:pt>
              <c:pt idx="274">
                <c:v>8645</c:v>
              </c:pt>
              <c:pt idx="275">
                <c:v>8635</c:v>
              </c:pt>
              <c:pt idx="276">
                <c:v>8621</c:v>
              </c:pt>
              <c:pt idx="277">
                <c:v>8611</c:v>
              </c:pt>
              <c:pt idx="278">
                <c:v>8595</c:v>
              </c:pt>
              <c:pt idx="279">
                <c:v>8582</c:v>
              </c:pt>
              <c:pt idx="280">
                <c:v>8571</c:v>
              </c:pt>
              <c:pt idx="281">
                <c:v>8564</c:v>
              </c:pt>
              <c:pt idx="282">
                <c:v>8552</c:v>
              </c:pt>
              <c:pt idx="283">
                <c:v>8549</c:v>
              </c:pt>
              <c:pt idx="284">
                <c:v>8535</c:v>
              </c:pt>
              <c:pt idx="285">
                <c:v>8527</c:v>
              </c:pt>
              <c:pt idx="286">
                <c:v>8519</c:v>
              </c:pt>
              <c:pt idx="287">
                <c:v>8518</c:v>
              </c:pt>
              <c:pt idx="288">
                <c:v>8512</c:v>
              </c:pt>
              <c:pt idx="289">
                <c:v>8497</c:v>
              </c:pt>
              <c:pt idx="290">
                <c:v>8487</c:v>
              </c:pt>
              <c:pt idx="291">
                <c:v>8477</c:v>
              </c:pt>
              <c:pt idx="292">
                <c:v>8470</c:v>
              </c:pt>
              <c:pt idx="293">
                <c:v>8458</c:v>
              </c:pt>
              <c:pt idx="294">
                <c:v>8455</c:v>
              </c:pt>
              <c:pt idx="295">
                <c:v>8440</c:v>
              </c:pt>
              <c:pt idx="296">
                <c:v>8430</c:v>
              </c:pt>
              <c:pt idx="297">
                <c:v>8425</c:v>
              </c:pt>
              <c:pt idx="298">
                <c:v>8415</c:v>
              </c:pt>
              <c:pt idx="299">
                <c:v>8405</c:v>
              </c:pt>
              <c:pt idx="300">
                <c:v>8399</c:v>
              </c:pt>
              <c:pt idx="301">
                <c:v>8396</c:v>
              </c:pt>
              <c:pt idx="302">
                <c:v>8386</c:v>
              </c:pt>
              <c:pt idx="303">
                <c:v>8382</c:v>
              </c:pt>
              <c:pt idx="304">
                <c:v>8372</c:v>
              </c:pt>
              <c:pt idx="305">
                <c:v>8363</c:v>
              </c:pt>
              <c:pt idx="306">
                <c:v>8356</c:v>
              </c:pt>
              <c:pt idx="307">
                <c:v>8349</c:v>
              </c:pt>
              <c:pt idx="308">
                <c:v>8341</c:v>
              </c:pt>
              <c:pt idx="309">
                <c:v>8334</c:v>
              </c:pt>
              <c:pt idx="310">
                <c:v>8326</c:v>
              </c:pt>
              <c:pt idx="311">
                <c:v>8316</c:v>
              </c:pt>
              <c:pt idx="312">
                <c:v>8302</c:v>
              </c:pt>
              <c:pt idx="313">
                <c:v>8287</c:v>
              </c:pt>
              <c:pt idx="314">
                <c:v>8276</c:v>
              </c:pt>
              <c:pt idx="315">
                <c:v>8267</c:v>
              </c:pt>
              <c:pt idx="316">
                <c:v>8257</c:v>
              </c:pt>
              <c:pt idx="317">
                <c:v>8248</c:v>
              </c:pt>
              <c:pt idx="318">
                <c:v>8239</c:v>
              </c:pt>
              <c:pt idx="319">
                <c:v>8230</c:v>
              </c:pt>
              <c:pt idx="320">
                <c:v>8222</c:v>
              </c:pt>
              <c:pt idx="321">
                <c:v>8200</c:v>
              </c:pt>
              <c:pt idx="322">
                <c:v>8194</c:v>
              </c:pt>
              <c:pt idx="323">
                <c:v>8181</c:v>
              </c:pt>
              <c:pt idx="324">
                <c:v>8162</c:v>
              </c:pt>
              <c:pt idx="325">
                <c:v>8152</c:v>
              </c:pt>
              <c:pt idx="326">
                <c:v>8145</c:v>
              </c:pt>
              <c:pt idx="327">
                <c:v>8133</c:v>
              </c:pt>
              <c:pt idx="328">
                <c:v>8127</c:v>
              </c:pt>
              <c:pt idx="329">
                <c:v>8113</c:v>
              </c:pt>
              <c:pt idx="330">
                <c:v>8107</c:v>
              </c:pt>
              <c:pt idx="331">
                <c:v>8092</c:v>
              </c:pt>
              <c:pt idx="332">
                <c:v>8082</c:v>
              </c:pt>
              <c:pt idx="333">
                <c:v>8070</c:v>
              </c:pt>
              <c:pt idx="334">
                <c:v>8067</c:v>
              </c:pt>
              <c:pt idx="335">
                <c:v>8061</c:v>
              </c:pt>
              <c:pt idx="336">
                <c:v>8041</c:v>
              </c:pt>
              <c:pt idx="337">
                <c:v>8020</c:v>
              </c:pt>
              <c:pt idx="338">
                <c:v>8014</c:v>
              </c:pt>
              <c:pt idx="339">
                <c:v>8005</c:v>
              </c:pt>
              <c:pt idx="340">
                <c:v>7997</c:v>
              </c:pt>
              <c:pt idx="341">
                <c:v>7990</c:v>
              </c:pt>
              <c:pt idx="342">
                <c:v>7983</c:v>
              </c:pt>
              <c:pt idx="343">
                <c:v>7956</c:v>
              </c:pt>
              <c:pt idx="344">
                <c:v>7929</c:v>
              </c:pt>
              <c:pt idx="345">
                <c:v>7926</c:v>
              </c:pt>
              <c:pt idx="346">
                <c:v>7918</c:v>
              </c:pt>
              <c:pt idx="347">
                <c:v>7896</c:v>
              </c:pt>
              <c:pt idx="348">
                <c:v>7878</c:v>
              </c:pt>
              <c:pt idx="349">
                <c:v>7858</c:v>
              </c:pt>
              <c:pt idx="350">
                <c:v>7850</c:v>
              </c:pt>
              <c:pt idx="351">
                <c:v>7843</c:v>
              </c:pt>
              <c:pt idx="352">
                <c:v>7835</c:v>
              </c:pt>
              <c:pt idx="353">
                <c:v>7817</c:v>
              </c:pt>
              <c:pt idx="354">
                <c:v>7799</c:v>
              </c:pt>
              <c:pt idx="355">
                <c:v>7785</c:v>
              </c:pt>
              <c:pt idx="356">
                <c:v>7774</c:v>
              </c:pt>
              <c:pt idx="357">
                <c:v>7748</c:v>
              </c:pt>
              <c:pt idx="358">
                <c:v>7730</c:v>
              </c:pt>
              <c:pt idx="359">
                <c:v>7710</c:v>
              </c:pt>
              <c:pt idx="360">
                <c:v>7695</c:v>
              </c:pt>
              <c:pt idx="361">
                <c:v>7688</c:v>
              </c:pt>
              <c:pt idx="362">
                <c:v>7679</c:v>
              </c:pt>
              <c:pt idx="363">
                <c:v>7667</c:v>
              </c:pt>
              <c:pt idx="364">
                <c:v>7653</c:v>
              </c:pt>
              <c:pt idx="365">
                <c:v>7644</c:v>
              </c:pt>
              <c:pt idx="366">
                <c:v>7620</c:v>
              </c:pt>
              <c:pt idx="367">
                <c:v>7612</c:v>
              </c:pt>
              <c:pt idx="368">
                <c:v>7595</c:v>
              </c:pt>
              <c:pt idx="369">
                <c:v>7573</c:v>
              </c:pt>
              <c:pt idx="370">
                <c:v>7566</c:v>
              </c:pt>
              <c:pt idx="371">
                <c:v>7553</c:v>
              </c:pt>
              <c:pt idx="372">
                <c:v>7526</c:v>
              </c:pt>
              <c:pt idx="373">
                <c:v>7513</c:v>
              </c:pt>
              <c:pt idx="374">
                <c:v>7507</c:v>
              </c:pt>
              <c:pt idx="375">
                <c:v>7486</c:v>
              </c:pt>
              <c:pt idx="376">
                <c:v>7473</c:v>
              </c:pt>
              <c:pt idx="377">
                <c:v>7453</c:v>
              </c:pt>
              <c:pt idx="378">
                <c:v>7445</c:v>
              </c:pt>
              <c:pt idx="379">
                <c:v>7426</c:v>
              </c:pt>
              <c:pt idx="380">
                <c:v>7412</c:v>
              </c:pt>
              <c:pt idx="381">
                <c:v>7391</c:v>
              </c:pt>
              <c:pt idx="382">
                <c:v>7371</c:v>
              </c:pt>
              <c:pt idx="383">
                <c:v>7329</c:v>
              </c:pt>
              <c:pt idx="384">
                <c:v>7317</c:v>
              </c:pt>
              <c:pt idx="385">
                <c:v>7301</c:v>
              </c:pt>
              <c:pt idx="386">
                <c:v>7234</c:v>
              </c:pt>
              <c:pt idx="387">
                <c:v>7195</c:v>
              </c:pt>
              <c:pt idx="388">
                <c:v>7156</c:v>
              </c:pt>
              <c:pt idx="389">
                <c:v>7100</c:v>
              </c:pt>
              <c:pt idx="390">
                <c:v>7046</c:v>
              </c:pt>
              <c:pt idx="391">
                <c:v>7022</c:v>
              </c:pt>
              <c:pt idx="392">
                <c:v>6974</c:v>
              </c:pt>
              <c:pt idx="393">
                <c:v>6947</c:v>
              </c:pt>
              <c:pt idx="394">
                <c:v>6843</c:v>
              </c:pt>
              <c:pt idx="395">
                <c:v>6746</c:v>
              </c:pt>
              <c:pt idx="396">
                <c:v>6628</c:v>
              </c:pt>
              <c:pt idx="397">
                <c:v>6476</c:v>
              </c:pt>
              <c:pt idx="398">
                <c:v>6207</c:v>
              </c:pt>
              <c:pt idx="399">
                <c:v>5746</c:v>
              </c:pt>
              <c:pt idx="400">
                <c:v>5695</c:v>
              </c:pt>
            </c:numLit>
          </c:yVal>
          <c:smooth val="1"/>
        </c:ser>
        <c:dLbls>
          <c:showLegendKey val="0"/>
          <c:showVal val="0"/>
          <c:showCatName val="0"/>
          <c:showSerName val="0"/>
          <c:showPercent val="0"/>
          <c:showBubbleSize val="0"/>
        </c:dLbls>
        <c:axId val="145074432"/>
        <c:axId val="145080704"/>
      </c:scatterChart>
      <c:valAx>
        <c:axId val="145074432"/>
        <c:scaling>
          <c:orientation val="minMax"/>
          <c:max val="2150"/>
          <c:min val="0"/>
        </c:scaling>
        <c:delete val="0"/>
        <c:axPos val="b"/>
        <c:title>
          <c:tx>
            <c:rich>
              <a:bodyPr/>
              <a:lstStyle/>
              <a:p>
                <a:pPr>
                  <a:defRPr sz="900" b="0"/>
                </a:pPr>
                <a:r>
                  <a:rPr lang="en-US" sz="900" b="0"/>
                  <a:t>hod</a:t>
                </a:r>
                <a:r>
                  <a:rPr lang="cs-CZ" sz="900" b="0"/>
                  <a:t>iny</a:t>
                </a:r>
                <a:r>
                  <a:rPr lang="cs-CZ" sz="900" b="0" baseline="0"/>
                  <a:t> čtvrtletního časového fondu</a:t>
                </a:r>
                <a:endParaRPr lang="en-US" sz="900" b="0"/>
              </a:p>
            </c:rich>
          </c:tx>
          <c:layout>
            <c:manualLayout>
              <c:xMode val="edge"/>
              <c:yMode val="edge"/>
              <c:x val="0.33746068376068378"/>
              <c:y val="0.82508588761174972"/>
            </c:manualLayout>
          </c:layout>
          <c:overlay val="0"/>
        </c:title>
        <c:numFmt formatCode="General" sourceLinked="1"/>
        <c:majorTickMark val="none"/>
        <c:minorTickMark val="none"/>
        <c:tickLblPos val="nextTo"/>
        <c:txPr>
          <a:bodyPr/>
          <a:lstStyle/>
          <a:p>
            <a:pPr>
              <a:defRPr sz="900"/>
            </a:pPr>
            <a:endParaRPr lang="cs-CZ"/>
          </a:p>
        </c:txPr>
        <c:crossAx val="145080704"/>
        <c:crosses val="autoZero"/>
        <c:crossBetween val="midCat"/>
      </c:valAx>
      <c:valAx>
        <c:axId val="145080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5074432"/>
        <c:crosses val="autoZero"/>
        <c:crossBetween val="midCat"/>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a:t>
            </a:r>
            <a:r>
              <a:rPr lang="en-US" sz="1000"/>
              <a:t>ýrob</a:t>
            </a:r>
            <a:r>
              <a:rPr lang="cs-CZ" sz="1000"/>
              <a:t>a</a:t>
            </a:r>
            <a:r>
              <a:rPr lang="en-US" sz="1000"/>
              <a:t> elektřiny brutto</a:t>
            </a:r>
            <a:r>
              <a:rPr lang="cs-CZ" sz="1000"/>
              <a:t> z </a:t>
            </a:r>
            <a:r>
              <a:rPr lang="cs-CZ" sz="1000" b="1" i="0" u="none" strike="noStrike" baseline="0">
                <a:effectLst/>
              </a:rPr>
              <a:t>BIOM</a:t>
            </a:r>
            <a:r>
              <a:rPr lang="cs-CZ" sz="1000"/>
              <a:t> (MWh)</a:t>
            </a:r>
            <a:endParaRPr lang="en-US" sz="1000"/>
          </a:p>
        </c:rich>
      </c:tx>
      <c:layout>
        <c:manualLayout>
          <c:xMode val="edge"/>
          <c:yMode val="edge"/>
          <c:x val="0.20314207295459261"/>
          <c:y val="0"/>
        </c:manualLayout>
      </c:layout>
      <c:overlay val="1"/>
    </c:title>
    <c:autoTitleDeleted val="0"/>
    <c:plotArea>
      <c:layout>
        <c:manualLayout>
          <c:layoutTarget val="inner"/>
          <c:xMode val="edge"/>
          <c:yMode val="edge"/>
          <c:x val="0.14918381912787218"/>
          <c:y val="0.2632749132164931"/>
          <c:w val="0.85081618087212785"/>
          <c:h val="0.54104478875624418"/>
        </c:manualLayout>
      </c:layout>
      <c:barChart>
        <c:barDir val="col"/>
        <c:grouping val="stacked"/>
        <c:varyColors val="0"/>
        <c:ser>
          <c:idx val="0"/>
          <c:order val="0"/>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'8'!$B$5:$D$5</c:f>
              <c:strCache>
                <c:ptCount val="3"/>
                <c:pt idx="0">
                  <c:v>Leden</c:v>
                </c:pt>
                <c:pt idx="1">
                  <c:v>Únor</c:v>
                </c:pt>
                <c:pt idx="2">
                  <c:v>Březen</c:v>
                </c:pt>
              </c:strCache>
            </c:strRef>
          </c:cat>
          <c:val>
            <c:numRef>
              <c:f>'8'!$B$8:$D$8</c:f>
              <c:numCache>
                <c:formatCode>#,##0.0</c:formatCode>
                <c:ptCount val="3"/>
                <c:pt idx="0">
                  <c:v>21290.050999999999</c:v>
                </c:pt>
                <c:pt idx="1">
                  <c:v>20485.983</c:v>
                </c:pt>
                <c:pt idx="2">
                  <c:v>22790.511999999999</c:v>
                </c:pt>
              </c:numCache>
            </c:numRef>
          </c:val>
        </c:ser>
        <c:ser>
          <c:idx val="1"/>
          <c:order val="1"/>
          <c:invertIfNegative val="0"/>
          <c:cat>
            <c:strRef>
              <c:f>'8'!$B$5:$D$5</c:f>
              <c:strCache>
                <c:ptCount val="3"/>
                <c:pt idx="0">
                  <c:v>Leden</c:v>
                </c:pt>
                <c:pt idx="1">
                  <c:v>Únor</c:v>
                </c:pt>
                <c:pt idx="2">
                  <c:v>Březen</c:v>
                </c:pt>
              </c:strCache>
            </c:strRef>
          </c:cat>
          <c:val>
            <c:numRef>
              <c:f>'8'!$B$9:$D$9</c:f>
              <c:numCache>
                <c:formatCode>#,##0.0</c:formatCode>
                <c:ptCount val="3"/>
                <c:pt idx="0">
                  <c:v>63063.25</c:v>
                </c:pt>
                <c:pt idx="1">
                  <c:v>53583.92</c:v>
                </c:pt>
                <c:pt idx="2">
                  <c:v>60325.990000000005</c:v>
                </c:pt>
              </c:numCache>
            </c:numRef>
          </c:val>
        </c:ser>
        <c:ser>
          <c:idx val="2"/>
          <c:order val="2"/>
          <c:invertIfNegative val="0"/>
          <c:cat>
            <c:strRef>
              <c:f>'8'!$B$5:$D$5</c:f>
              <c:strCache>
                <c:ptCount val="3"/>
                <c:pt idx="0">
                  <c:v>Leden</c:v>
                </c:pt>
                <c:pt idx="1">
                  <c:v>Únor</c:v>
                </c:pt>
                <c:pt idx="2">
                  <c:v>Březen</c:v>
                </c:pt>
              </c:strCache>
            </c:strRef>
          </c:cat>
          <c:val>
            <c:numRef>
              <c:f>'8'!$B$10:$D$10</c:f>
              <c:numCache>
                <c:formatCode>#,##0.0</c:formatCode>
                <c:ptCount val="3"/>
                <c:pt idx="0">
                  <c:v>201.55100000000002</c:v>
                </c:pt>
                <c:pt idx="1">
                  <c:v>170.54899999999998</c:v>
                </c:pt>
                <c:pt idx="2">
                  <c:v>151.94899999999998</c:v>
                </c:pt>
              </c:numCache>
            </c:numRef>
          </c:val>
        </c:ser>
        <c:ser>
          <c:idx val="3"/>
          <c:order val="3"/>
          <c:invertIfNegative val="0"/>
          <c:cat>
            <c:strRef>
              <c:f>'8'!$B$5:$D$5</c:f>
              <c:strCache>
                <c:ptCount val="3"/>
                <c:pt idx="0">
                  <c:v>Leden</c:v>
                </c:pt>
                <c:pt idx="1">
                  <c:v>Únor</c:v>
                </c:pt>
                <c:pt idx="2">
                  <c:v>Březen</c:v>
                </c:pt>
              </c:strCache>
            </c:strRef>
          </c:cat>
          <c:val>
            <c:numRef>
              <c:f>'8'!$B$11:$D$11</c:f>
              <c:numCache>
                <c:formatCode>#,##0.0</c:formatCode>
                <c:ptCount val="3"/>
                <c:pt idx="0">
                  <c:v>0</c:v>
                </c:pt>
                <c:pt idx="1">
                  <c:v>0</c:v>
                </c:pt>
                <c:pt idx="2">
                  <c:v>0</c:v>
                </c:pt>
              </c:numCache>
            </c:numRef>
          </c:val>
        </c:ser>
        <c:ser>
          <c:idx val="4"/>
          <c:order val="4"/>
          <c:invertIfNegative val="0"/>
          <c:cat>
            <c:strRef>
              <c:f>'8'!$B$5:$D$5</c:f>
              <c:strCache>
                <c:ptCount val="3"/>
                <c:pt idx="0">
                  <c:v>Leden</c:v>
                </c:pt>
                <c:pt idx="1">
                  <c:v>Únor</c:v>
                </c:pt>
                <c:pt idx="2">
                  <c:v>Březen</c:v>
                </c:pt>
              </c:strCache>
            </c:strRef>
          </c:cat>
          <c:val>
            <c:numRef>
              <c:f>'8'!$B$12:$D$12</c:f>
              <c:numCache>
                <c:formatCode>#,##0.0</c:formatCode>
                <c:ptCount val="3"/>
                <c:pt idx="0">
                  <c:v>0</c:v>
                </c:pt>
                <c:pt idx="1">
                  <c:v>0</c:v>
                </c:pt>
                <c:pt idx="2">
                  <c:v>0</c:v>
                </c:pt>
              </c:numCache>
            </c:numRef>
          </c:val>
        </c:ser>
        <c:ser>
          <c:idx val="5"/>
          <c:order val="5"/>
          <c:invertIfNegative val="0"/>
          <c:cat>
            <c:strRef>
              <c:f>'8'!$B$5:$D$5</c:f>
              <c:strCache>
                <c:ptCount val="3"/>
                <c:pt idx="0">
                  <c:v>Leden</c:v>
                </c:pt>
                <c:pt idx="1">
                  <c:v>Únor</c:v>
                </c:pt>
                <c:pt idx="2">
                  <c:v>Březen</c:v>
                </c:pt>
              </c:strCache>
            </c:strRef>
          </c:cat>
          <c:val>
            <c:numRef>
              <c:f>'8'!$B$13:$D$13</c:f>
              <c:numCache>
                <c:formatCode>#,##0.0</c:formatCode>
                <c:ptCount val="3"/>
                <c:pt idx="0">
                  <c:v>84230.385000000009</c:v>
                </c:pt>
                <c:pt idx="1">
                  <c:v>79997.76999999999</c:v>
                </c:pt>
                <c:pt idx="2">
                  <c:v>93509.274999999994</c:v>
                </c:pt>
              </c:numCache>
            </c:numRef>
          </c:val>
        </c:ser>
        <c:ser>
          <c:idx val="6"/>
          <c:order val="6"/>
          <c:invertIfNegative val="0"/>
          <c:cat>
            <c:strRef>
              <c:f>'8'!$B$5:$D$5</c:f>
              <c:strCache>
                <c:ptCount val="3"/>
                <c:pt idx="0">
                  <c:v>Leden</c:v>
                </c:pt>
                <c:pt idx="1">
                  <c:v>Únor</c:v>
                </c:pt>
                <c:pt idx="2">
                  <c:v>Březen</c:v>
                </c:pt>
              </c:strCache>
            </c:strRef>
          </c:cat>
          <c:val>
            <c:numRef>
              <c:f>'8'!$B$14:$D$14</c:f>
              <c:numCache>
                <c:formatCode>#,##0.0</c:formatCode>
                <c:ptCount val="3"/>
                <c:pt idx="0">
                  <c:v>8614.9670000000006</c:v>
                </c:pt>
                <c:pt idx="1">
                  <c:v>7819.7539999999999</c:v>
                </c:pt>
                <c:pt idx="2">
                  <c:v>8385.2119999999995</c:v>
                </c:pt>
              </c:numCache>
            </c:numRef>
          </c:val>
        </c:ser>
        <c:dLbls>
          <c:showLegendKey val="0"/>
          <c:showVal val="0"/>
          <c:showCatName val="0"/>
          <c:showSerName val="0"/>
          <c:showPercent val="0"/>
          <c:showBubbleSize val="0"/>
        </c:dLbls>
        <c:gapWidth val="100"/>
        <c:overlap val="100"/>
        <c:axId val="93796608"/>
        <c:axId val="93810688"/>
      </c:barChart>
      <c:catAx>
        <c:axId val="93796608"/>
        <c:scaling>
          <c:orientation val="minMax"/>
        </c:scaling>
        <c:delete val="0"/>
        <c:axPos val="b"/>
        <c:majorTickMark val="none"/>
        <c:minorTickMark val="none"/>
        <c:tickLblPos val="nextTo"/>
        <c:txPr>
          <a:bodyPr/>
          <a:lstStyle/>
          <a:p>
            <a:pPr>
              <a:defRPr sz="900"/>
            </a:pPr>
            <a:endParaRPr lang="cs-CZ"/>
          </a:p>
        </c:txPr>
        <c:crossAx val="93810688"/>
        <c:crosses val="autoZero"/>
        <c:auto val="1"/>
        <c:lblAlgn val="ctr"/>
        <c:lblOffset val="100"/>
        <c:noMultiLvlLbl val="0"/>
      </c:catAx>
      <c:valAx>
        <c:axId val="93810688"/>
        <c:scaling>
          <c:orientation val="minMax"/>
          <c:max val="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3796608"/>
        <c:crosses val="autoZero"/>
        <c:crossBetween val="between"/>
        <c:majorUnit val="50000"/>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a:t>
            </a:r>
            <a:r>
              <a:rPr lang="en-US" sz="1000"/>
              <a:t> toků v rámci PS (</a:t>
            </a:r>
            <a:r>
              <a:rPr lang="cs-CZ" sz="1000"/>
              <a:t>T</a:t>
            </a:r>
            <a:r>
              <a:rPr lang="en-US" sz="1000"/>
              <a:t>Wh)</a:t>
            </a:r>
          </a:p>
        </c:rich>
      </c:tx>
      <c:layout>
        <c:manualLayout>
          <c:xMode val="edge"/>
          <c:yMode val="edge"/>
          <c:x val="0.25158900817636126"/>
          <c:y val="1.3400308641975309E-2"/>
        </c:manualLayout>
      </c:layout>
      <c:overlay val="0"/>
    </c:title>
    <c:autoTitleDeleted val="0"/>
    <c:plotArea>
      <c:layout>
        <c:manualLayout>
          <c:layoutTarget val="inner"/>
          <c:xMode val="edge"/>
          <c:yMode val="edge"/>
          <c:x val="2.9346803347694746E-2"/>
          <c:y val="0.12623580246913579"/>
          <c:w val="0.70300766028873996"/>
          <c:h val="0.79851172839506168"/>
        </c:manualLayout>
      </c:layout>
      <c:barChart>
        <c:barDir val="col"/>
        <c:grouping val="stacked"/>
        <c:varyColors val="0"/>
        <c:ser>
          <c:idx val="0"/>
          <c:order val="0"/>
          <c:tx>
            <c:strRef>
              <c:f>'16'!$A$7</c:f>
              <c:strCache>
                <c:ptCount val="1"/>
                <c:pt idx="0">
                  <c:v>Dodávka elektřiny od výrobců</c:v>
                </c:pt>
              </c:strCache>
            </c:strRef>
          </c:tx>
          <c:invertIfNegative val="0"/>
          <c:val>
            <c:numRef>
              <c:f>'16'!$B$7:$M$7</c:f>
              <c:numCache>
                <c:formatCode>#,##0.0</c:formatCode>
                <c:ptCount val="12"/>
                <c:pt idx="0">
                  <c:v>4307.1850000000004</c:v>
                </c:pt>
                <c:pt idx="1">
                  <c:v>4030.5</c:v>
                </c:pt>
                <c:pt idx="2">
                  <c:v>5155.0839999999998</c:v>
                </c:pt>
                <c:pt idx="3">
                  <c:v>0</c:v>
                </c:pt>
                <c:pt idx="4">
                  <c:v>0</c:v>
                </c:pt>
                <c:pt idx="5">
                  <c:v>0</c:v>
                </c:pt>
                <c:pt idx="6">
                  <c:v>0</c:v>
                </c:pt>
                <c:pt idx="7">
                  <c:v>0</c:v>
                </c:pt>
                <c:pt idx="8">
                  <c:v>0</c:v>
                </c:pt>
                <c:pt idx="9">
                  <c:v>0</c:v>
                </c:pt>
                <c:pt idx="10">
                  <c:v>0</c:v>
                </c:pt>
                <c:pt idx="11">
                  <c:v>0</c:v>
                </c:pt>
              </c:numCache>
            </c:numRef>
          </c:val>
        </c:ser>
        <c:ser>
          <c:idx val="1"/>
          <c:order val="1"/>
          <c:tx>
            <c:strRef>
              <c:f>'16'!$A$8</c:f>
              <c:strCache>
                <c:ptCount val="1"/>
                <c:pt idx="0">
                  <c:v>Dodávka elektřiny ze sítí RDS</c:v>
                </c:pt>
              </c:strCache>
            </c:strRef>
          </c:tx>
          <c:invertIfNegative val="0"/>
          <c:val>
            <c:numRef>
              <c:f>'16'!$B$8:$M$8</c:f>
              <c:numCache>
                <c:formatCode>#,##0.0</c:formatCode>
                <c:ptCount val="12"/>
                <c:pt idx="0">
                  <c:v>72.341999999999999</c:v>
                </c:pt>
                <c:pt idx="1">
                  <c:v>77.36</c:v>
                </c:pt>
                <c:pt idx="2">
                  <c:v>92.713999999999999</c:v>
                </c:pt>
                <c:pt idx="3">
                  <c:v>0</c:v>
                </c:pt>
                <c:pt idx="4">
                  <c:v>0</c:v>
                </c:pt>
                <c:pt idx="5">
                  <c:v>0</c:v>
                </c:pt>
                <c:pt idx="6">
                  <c:v>0</c:v>
                </c:pt>
                <c:pt idx="7">
                  <c:v>0</c:v>
                </c:pt>
                <c:pt idx="8">
                  <c:v>0</c:v>
                </c:pt>
                <c:pt idx="9">
                  <c:v>0</c:v>
                </c:pt>
                <c:pt idx="10">
                  <c:v>0</c:v>
                </c:pt>
                <c:pt idx="11">
                  <c:v>0</c:v>
                </c:pt>
              </c:numCache>
            </c:numRef>
          </c:val>
        </c:ser>
        <c:ser>
          <c:idx val="2"/>
          <c:order val="2"/>
          <c:tx>
            <c:strRef>
              <c:f>'16'!$A$9</c:f>
              <c:strCache>
                <c:ptCount val="1"/>
                <c:pt idx="0">
                  <c:v>Import elektřiny (dodávka ze zahraničí)</c:v>
                </c:pt>
              </c:strCache>
            </c:strRef>
          </c:tx>
          <c:invertIfNegative val="0"/>
          <c:val>
            <c:numRef>
              <c:f>'16'!$B$9:$M$9</c:f>
              <c:numCache>
                <c:formatCode>#,##0.0</c:formatCode>
                <c:ptCount val="12"/>
                <c:pt idx="0">
                  <c:v>1206.1569999999999</c:v>
                </c:pt>
                <c:pt idx="1">
                  <c:v>1040.81</c:v>
                </c:pt>
                <c:pt idx="2">
                  <c:v>846.41899999999998</c:v>
                </c:pt>
                <c:pt idx="3">
                  <c:v>0</c:v>
                </c:pt>
                <c:pt idx="4">
                  <c:v>0</c:v>
                </c:pt>
                <c:pt idx="5">
                  <c:v>0</c:v>
                </c:pt>
                <c:pt idx="6">
                  <c:v>0</c:v>
                </c:pt>
                <c:pt idx="7">
                  <c:v>0</c:v>
                </c:pt>
                <c:pt idx="8">
                  <c:v>0</c:v>
                </c:pt>
                <c:pt idx="9">
                  <c:v>0</c:v>
                </c:pt>
                <c:pt idx="10">
                  <c:v>0</c:v>
                </c:pt>
                <c:pt idx="11">
                  <c:v>0</c:v>
                </c:pt>
              </c:numCache>
            </c:numRef>
          </c:val>
        </c:ser>
        <c:ser>
          <c:idx val="3"/>
          <c:order val="3"/>
          <c:tx>
            <c:strRef>
              <c:f>'16'!$A$12</c:f>
              <c:strCache>
                <c:ptCount val="1"/>
                <c:pt idx="0">
                  <c:v>Dodávka elektřiny do sítí RDS</c:v>
                </c:pt>
              </c:strCache>
            </c:strRef>
          </c:tx>
          <c:invertIfNegative val="0"/>
          <c:val>
            <c:numRef>
              <c:f>'16'!$B$12:$M$12</c:f>
              <c:numCache>
                <c:formatCode>#,##0.0</c:formatCode>
                <c:ptCount val="12"/>
                <c:pt idx="0">
                  <c:v>-3631.3490000000002</c:v>
                </c:pt>
                <c:pt idx="1">
                  <c:v>-3425.49</c:v>
                </c:pt>
                <c:pt idx="2">
                  <c:v>-3705.386</c:v>
                </c:pt>
                <c:pt idx="3">
                  <c:v>0</c:v>
                </c:pt>
                <c:pt idx="4">
                  <c:v>0</c:v>
                </c:pt>
                <c:pt idx="5">
                  <c:v>0</c:v>
                </c:pt>
                <c:pt idx="6">
                  <c:v>0</c:v>
                </c:pt>
                <c:pt idx="7">
                  <c:v>0</c:v>
                </c:pt>
                <c:pt idx="8">
                  <c:v>0</c:v>
                </c:pt>
                <c:pt idx="9">
                  <c:v>0</c:v>
                </c:pt>
                <c:pt idx="10">
                  <c:v>0</c:v>
                </c:pt>
                <c:pt idx="11">
                  <c:v>0</c:v>
                </c:pt>
              </c:numCache>
            </c:numRef>
          </c:val>
        </c:ser>
        <c:ser>
          <c:idx val="4"/>
          <c:order val="4"/>
          <c:tx>
            <c:strRef>
              <c:f>'16'!$A$13</c:f>
              <c:strCache>
                <c:ptCount val="1"/>
                <c:pt idx="0">
                  <c:v>Export elektřiny (dodávka do zahraničí)</c:v>
                </c:pt>
              </c:strCache>
            </c:strRef>
          </c:tx>
          <c:invertIfNegative val="0"/>
          <c:val>
            <c:numRef>
              <c:f>'16'!$B$13:$M$13</c:f>
              <c:numCache>
                <c:formatCode>#,##0.0</c:formatCode>
                <c:ptCount val="12"/>
                <c:pt idx="0">
                  <c:v>-1697.739</c:v>
                </c:pt>
                <c:pt idx="1">
                  <c:v>-1515.06</c:v>
                </c:pt>
                <c:pt idx="2">
                  <c:v>-2141.0700000000002</c:v>
                </c:pt>
                <c:pt idx="3">
                  <c:v>0</c:v>
                </c:pt>
                <c:pt idx="4">
                  <c:v>0</c:v>
                </c:pt>
                <c:pt idx="5">
                  <c:v>0</c:v>
                </c:pt>
                <c:pt idx="6">
                  <c:v>0</c:v>
                </c:pt>
                <c:pt idx="7">
                  <c:v>0</c:v>
                </c:pt>
                <c:pt idx="8">
                  <c:v>0</c:v>
                </c:pt>
                <c:pt idx="9">
                  <c:v>0</c:v>
                </c:pt>
                <c:pt idx="10">
                  <c:v>0</c:v>
                </c:pt>
                <c:pt idx="11">
                  <c:v>0</c:v>
                </c:pt>
              </c:numCache>
            </c:numRef>
          </c:val>
        </c:ser>
        <c:ser>
          <c:idx val="5"/>
          <c:order val="5"/>
          <c:tx>
            <c:strRef>
              <c:f>'16'!$A$14</c:f>
              <c:strCache>
                <c:ptCount val="1"/>
                <c:pt idx="0">
                  <c:v>Dodávka elektřiny zákazníkům připojeným do PS</c:v>
                </c:pt>
              </c:strCache>
            </c:strRef>
          </c:tx>
          <c:invertIfNegative val="0"/>
          <c:val>
            <c:numRef>
              <c:f>'16'!$B$14:$M$14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'16'!$A$15</c:f>
              <c:strCache>
                <c:ptCount val="1"/>
                <c:pt idx="0">
                  <c:v>Odběr elektřiny PVE v režimu čerpání </c:v>
                </c:pt>
              </c:strCache>
            </c:strRef>
          </c:tx>
          <c:invertIfNegative val="0"/>
          <c:val>
            <c:numRef>
              <c:f>'16'!$B$15:$M$15</c:f>
              <c:numCache>
                <c:formatCode>#,##0.0</c:formatCode>
                <c:ptCount val="12"/>
                <c:pt idx="0">
                  <c:v>-167.303</c:v>
                </c:pt>
                <c:pt idx="1">
                  <c:v>-125.24</c:v>
                </c:pt>
                <c:pt idx="2">
                  <c:v>-148.24700000000001</c:v>
                </c:pt>
                <c:pt idx="3">
                  <c:v>0</c:v>
                </c:pt>
                <c:pt idx="4">
                  <c:v>0</c:v>
                </c:pt>
                <c:pt idx="5">
                  <c:v>0</c:v>
                </c:pt>
                <c:pt idx="6">
                  <c:v>0</c:v>
                </c:pt>
                <c:pt idx="7">
                  <c:v>0</c:v>
                </c:pt>
                <c:pt idx="8">
                  <c:v>0</c:v>
                </c:pt>
                <c:pt idx="9">
                  <c:v>0</c:v>
                </c:pt>
                <c:pt idx="10">
                  <c:v>0</c:v>
                </c:pt>
                <c:pt idx="11">
                  <c:v>0</c:v>
                </c:pt>
              </c:numCache>
            </c:numRef>
          </c:val>
        </c:ser>
        <c:ser>
          <c:idx val="7"/>
          <c:order val="7"/>
          <c:tx>
            <c:strRef>
              <c:f>'16'!$A$16</c:f>
              <c:strCache>
                <c:ptCount val="1"/>
                <c:pt idx="0">
                  <c:v>Ostatní dodávky</c:v>
                </c:pt>
              </c:strCache>
            </c:strRef>
          </c:tx>
          <c:invertIfNegative val="0"/>
          <c:val>
            <c:numRef>
              <c:f>'16'!$B$16:$M$16</c:f>
              <c:numCache>
                <c:formatCode>#,##0.0</c:formatCode>
                <c:ptCount val="12"/>
                <c:pt idx="0">
                  <c:v>-13.067</c:v>
                </c:pt>
                <c:pt idx="1">
                  <c:v>-13.78</c:v>
                </c:pt>
                <c:pt idx="2">
                  <c:v>-6.4290000000000003</c:v>
                </c:pt>
                <c:pt idx="3">
                  <c:v>0</c:v>
                </c:pt>
                <c:pt idx="4">
                  <c:v>0</c:v>
                </c:pt>
                <c:pt idx="5">
                  <c:v>0</c:v>
                </c:pt>
                <c:pt idx="6">
                  <c:v>0</c:v>
                </c:pt>
                <c:pt idx="7">
                  <c:v>0</c:v>
                </c:pt>
                <c:pt idx="8">
                  <c:v>0</c:v>
                </c:pt>
                <c:pt idx="9">
                  <c:v>0</c:v>
                </c:pt>
                <c:pt idx="10">
                  <c:v>0</c:v>
                </c:pt>
                <c:pt idx="11">
                  <c:v>0</c:v>
                </c:pt>
              </c:numCache>
            </c:numRef>
          </c:val>
        </c:ser>
        <c:ser>
          <c:idx val="8"/>
          <c:order val="8"/>
          <c:tx>
            <c:strRef>
              <c:f>'16'!$A$17</c:f>
              <c:strCache>
                <c:ptCount val="1"/>
                <c:pt idx="0">
                  <c:v>Celkové ztráty v sítích</c:v>
                </c:pt>
              </c:strCache>
            </c:strRef>
          </c:tx>
          <c:invertIfNegative val="0"/>
          <c:val>
            <c:numRef>
              <c:f>'16'!$B$17:$M$17</c:f>
              <c:numCache>
                <c:formatCode>#,##0.0</c:formatCode>
                <c:ptCount val="12"/>
                <c:pt idx="0">
                  <c:v>-76.224999999999994</c:v>
                </c:pt>
                <c:pt idx="1">
                  <c:v>-69.099999999999994</c:v>
                </c:pt>
                <c:pt idx="2">
                  <c:v>-93.082999999999998</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0"/>
        <c:overlap val="100"/>
        <c:axId val="145189120"/>
        <c:axId val="145195008"/>
      </c:barChart>
      <c:catAx>
        <c:axId val="145189120"/>
        <c:scaling>
          <c:orientation val="minMax"/>
        </c:scaling>
        <c:delete val="0"/>
        <c:axPos val="b"/>
        <c:majorTickMark val="none"/>
        <c:minorTickMark val="none"/>
        <c:tickLblPos val="low"/>
        <c:txPr>
          <a:bodyPr/>
          <a:lstStyle/>
          <a:p>
            <a:pPr>
              <a:defRPr sz="900"/>
            </a:pPr>
            <a:endParaRPr lang="cs-CZ"/>
          </a:p>
        </c:txPr>
        <c:crossAx val="145195008"/>
        <c:crosses val="autoZero"/>
        <c:auto val="1"/>
        <c:lblAlgn val="ctr"/>
        <c:lblOffset val="100"/>
        <c:noMultiLvlLbl val="0"/>
      </c:catAx>
      <c:valAx>
        <c:axId val="1451950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5189120"/>
        <c:crosses val="autoZero"/>
        <c:crossBetween val="between"/>
        <c:dispUnits>
          <c:builtInUnit val="thousands"/>
        </c:dispUnits>
      </c:valAx>
    </c:plotArea>
    <c:legend>
      <c:legendPos val="r"/>
      <c:layout>
        <c:manualLayout>
          <c:xMode val="edge"/>
          <c:yMode val="edge"/>
          <c:x val="0.73219599287924164"/>
          <c:y val="1.5226234567901229E-2"/>
          <c:w val="0.26113926921001807"/>
          <c:h val="0.96594567901234563"/>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paperSize="9" orientation="landscape" verticalDpi="0"/>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fyzi</a:t>
            </a:r>
            <a:r>
              <a:rPr lang="cs-CZ" sz="1000"/>
              <a:t>ckých </a:t>
            </a:r>
            <a:r>
              <a:rPr lang="en-US" sz="1000"/>
              <a:t>toků v rámci </a:t>
            </a:r>
            <a:r>
              <a:rPr lang="cs-CZ" sz="1000"/>
              <a:t>RDS</a:t>
            </a:r>
            <a:r>
              <a:rPr lang="en-US" sz="1000"/>
              <a:t> (</a:t>
            </a:r>
            <a:r>
              <a:rPr lang="cs-CZ" sz="1000"/>
              <a:t>T</a:t>
            </a:r>
            <a:r>
              <a:rPr lang="en-US" sz="1000"/>
              <a:t>Wh)</a:t>
            </a:r>
          </a:p>
        </c:rich>
      </c:tx>
      <c:layout>
        <c:manualLayout>
          <c:xMode val="edge"/>
          <c:yMode val="edge"/>
          <c:x val="0.2495664208806074"/>
          <c:y val="2.0145987654320987E-2"/>
        </c:manualLayout>
      </c:layout>
      <c:overlay val="0"/>
    </c:title>
    <c:autoTitleDeleted val="0"/>
    <c:plotArea>
      <c:layout>
        <c:manualLayout>
          <c:layoutTarget val="inner"/>
          <c:xMode val="edge"/>
          <c:yMode val="edge"/>
          <c:x val="2.757255640959478E-2"/>
          <c:y val="0.1452074074074074"/>
          <c:w val="0.70265787779506705"/>
          <c:h val="0.77045432098765432"/>
        </c:manualLayout>
      </c:layout>
      <c:barChart>
        <c:barDir val="col"/>
        <c:grouping val="stacked"/>
        <c:varyColors val="0"/>
        <c:ser>
          <c:idx val="0"/>
          <c:order val="0"/>
          <c:tx>
            <c:strRef>
              <c:f>'16'!$A$25</c:f>
              <c:strCache>
                <c:ptCount val="1"/>
                <c:pt idx="0">
                  <c:v>Dodávka elektřiny ze sítě PPS</c:v>
                </c:pt>
              </c:strCache>
            </c:strRef>
          </c:tx>
          <c:invertIfNegative val="0"/>
          <c:val>
            <c:numRef>
              <c:f>'16'!$B$25:$M$25</c:f>
              <c:numCache>
                <c:formatCode>#,##0.0</c:formatCode>
                <c:ptCount val="12"/>
                <c:pt idx="0">
                  <c:v>3631.3493060000005</c:v>
                </c:pt>
                <c:pt idx="1">
                  <c:v>3425.497042</c:v>
                </c:pt>
                <c:pt idx="2">
                  <c:v>3705.3867539999997</c:v>
                </c:pt>
                <c:pt idx="3">
                  <c:v>0</c:v>
                </c:pt>
                <c:pt idx="4">
                  <c:v>0</c:v>
                </c:pt>
                <c:pt idx="5">
                  <c:v>0</c:v>
                </c:pt>
                <c:pt idx="6">
                  <c:v>0</c:v>
                </c:pt>
                <c:pt idx="7">
                  <c:v>0</c:v>
                </c:pt>
                <c:pt idx="8">
                  <c:v>0</c:v>
                </c:pt>
                <c:pt idx="9">
                  <c:v>0</c:v>
                </c:pt>
                <c:pt idx="10">
                  <c:v>0</c:v>
                </c:pt>
                <c:pt idx="11">
                  <c:v>0</c:v>
                </c:pt>
              </c:numCache>
            </c:numRef>
          </c:val>
        </c:ser>
        <c:ser>
          <c:idx val="1"/>
          <c:order val="1"/>
          <c:tx>
            <c:strRef>
              <c:f>'16'!$A$26</c:f>
              <c:strCache>
                <c:ptCount val="1"/>
                <c:pt idx="0">
                  <c:v>Dodávka elektřiny ze sousedních regionálních PDS</c:v>
                </c:pt>
              </c:strCache>
            </c:strRef>
          </c:tx>
          <c:invertIfNegative val="0"/>
          <c:val>
            <c:numRef>
              <c:f>'16'!$B$26:$M$26</c:f>
              <c:numCache>
                <c:formatCode>#,##0.0</c:formatCode>
                <c:ptCount val="12"/>
                <c:pt idx="0">
                  <c:v>713.15364699999998</c:v>
                </c:pt>
                <c:pt idx="1">
                  <c:v>678.8792390000001</c:v>
                </c:pt>
                <c:pt idx="2">
                  <c:v>775.15096500000004</c:v>
                </c:pt>
                <c:pt idx="3">
                  <c:v>0</c:v>
                </c:pt>
                <c:pt idx="4">
                  <c:v>0</c:v>
                </c:pt>
                <c:pt idx="5">
                  <c:v>0</c:v>
                </c:pt>
                <c:pt idx="6">
                  <c:v>0</c:v>
                </c:pt>
                <c:pt idx="7">
                  <c:v>0</c:v>
                </c:pt>
                <c:pt idx="8">
                  <c:v>0</c:v>
                </c:pt>
                <c:pt idx="9">
                  <c:v>0</c:v>
                </c:pt>
                <c:pt idx="10">
                  <c:v>0</c:v>
                </c:pt>
                <c:pt idx="11">
                  <c:v>0</c:v>
                </c:pt>
              </c:numCache>
            </c:numRef>
          </c:val>
        </c:ser>
        <c:ser>
          <c:idx val="2"/>
          <c:order val="2"/>
          <c:tx>
            <c:strRef>
              <c:f>'16'!$A$27</c:f>
              <c:strCache>
                <c:ptCount val="1"/>
                <c:pt idx="0">
                  <c:v>Dodávka elektřiny od výrobců</c:v>
                </c:pt>
              </c:strCache>
            </c:strRef>
          </c:tx>
          <c:invertIfNegative val="0"/>
          <c:val>
            <c:numRef>
              <c:f>'16'!$B$27:$M$27</c:f>
              <c:numCache>
                <c:formatCode>#,##0.0</c:formatCode>
                <c:ptCount val="12"/>
                <c:pt idx="0">
                  <c:v>1702.1751839999999</c:v>
                </c:pt>
                <c:pt idx="1">
                  <c:v>1676.6093249999999</c:v>
                </c:pt>
                <c:pt idx="2">
                  <c:v>1785.9205250000002</c:v>
                </c:pt>
                <c:pt idx="3">
                  <c:v>0</c:v>
                </c:pt>
                <c:pt idx="4">
                  <c:v>0</c:v>
                </c:pt>
                <c:pt idx="5">
                  <c:v>0</c:v>
                </c:pt>
                <c:pt idx="6">
                  <c:v>0</c:v>
                </c:pt>
                <c:pt idx="7">
                  <c:v>0</c:v>
                </c:pt>
                <c:pt idx="8">
                  <c:v>0</c:v>
                </c:pt>
                <c:pt idx="9">
                  <c:v>0</c:v>
                </c:pt>
                <c:pt idx="10">
                  <c:v>0</c:v>
                </c:pt>
                <c:pt idx="11">
                  <c:v>0</c:v>
                </c:pt>
              </c:numCache>
            </c:numRef>
          </c:val>
        </c:ser>
        <c:ser>
          <c:idx val="3"/>
          <c:order val="3"/>
          <c:tx>
            <c:strRef>
              <c:f>'16'!$A$28</c:f>
              <c:strCache>
                <c:ptCount val="1"/>
                <c:pt idx="0">
                  <c:v>Dodávka elektřiny z LDS</c:v>
                </c:pt>
              </c:strCache>
            </c:strRef>
          </c:tx>
          <c:invertIfNegative val="0"/>
          <c:val>
            <c:numRef>
              <c:f>'16'!$B$28:$M$28</c:f>
              <c:numCache>
                <c:formatCode>#,##0.0</c:formatCode>
                <c:ptCount val="12"/>
                <c:pt idx="0">
                  <c:v>308.01112000000001</c:v>
                </c:pt>
                <c:pt idx="1">
                  <c:v>297.45902000000001</c:v>
                </c:pt>
                <c:pt idx="2">
                  <c:v>308.81756100000001</c:v>
                </c:pt>
                <c:pt idx="3">
                  <c:v>0</c:v>
                </c:pt>
                <c:pt idx="4">
                  <c:v>0</c:v>
                </c:pt>
                <c:pt idx="5">
                  <c:v>0</c:v>
                </c:pt>
                <c:pt idx="6">
                  <c:v>0</c:v>
                </c:pt>
                <c:pt idx="7">
                  <c:v>0</c:v>
                </c:pt>
                <c:pt idx="8">
                  <c:v>0</c:v>
                </c:pt>
                <c:pt idx="9">
                  <c:v>0</c:v>
                </c:pt>
                <c:pt idx="10">
                  <c:v>0</c:v>
                </c:pt>
                <c:pt idx="11">
                  <c:v>0</c:v>
                </c:pt>
              </c:numCache>
            </c:numRef>
          </c:val>
        </c:ser>
        <c:ser>
          <c:idx val="4"/>
          <c:order val="4"/>
          <c:tx>
            <c:strRef>
              <c:f>'16'!$A$29</c:f>
              <c:strCache>
                <c:ptCount val="1"/>
                <c:pt idx="0">
                  <c:v>Import elektřiny (dodávka ze zahraničí)</c:v>
                </c:pt>
              </c:strCache>
            </c:strRef>
          </c:tx>
          <c:invertIfNegative val="0"/>
          <c:val>
            <c:numRef>
              <c:f>'16'!$B$29:$M$29</c:f>
              <c:numCache>
                <c:formatCode>#,##0.0</c:formatCode>
                <c:ptCount val="12"/>
                <c:pt idx="0">
                  <c:v>6.6614000000000007E-2</c:v>
                </c:pt>
                <c:pt idx="1">
                  <c:v>10.029368</c:v>
                </c:pt>
                <c:pt idx="2">
                  <c:v>8.4967000000000001E-2</c:v>
                </c:pt>
                <c:pt idx="3">
                  <c:v>0</c:v>
                </c:pt>
                <c:pt idx="4">
                  <c:v>0</c:v>
                </c:pt>
                <c:pt idx="5">
                  <c:v>0</c:v>
                </c:pt>
                <c:pt idx="6">
                  <c:v>0</c:v>
                </c:pt>
                <c:pt idx="7">
                  <c:v>0</c:v>
                </c:pt>
                <c:pt idx="8">
                  <c:v>0</c:v>
                </c:pt>
                <c:pt idx="9">
                  <c:v>0</c:v>
                </c:pt>
                <c:pt idx="10">
                  <c:v>0</c:v>
                </c:pt>
                <c:pt idx="11">
                  <c:v>0</c:v>
                </c:pt>
              </c:numCache>
            </c:numRef>
          </c:val>
        </c:ser>
        <c:ser>
          <c:idx val="5"/>
          <c:order val="5"/>
          <c:tx>
            <c:strRef>
              <c:f>'16'!$A$32</c:f>
              <c:strCache>
                <c:ptCount val="1"/>
                <c:pt idx="0">
                  <c:v>Dodávka elektřiny do sítě PPS</c:v>
                </c:pt>
              </c:strCache>
            </c:strRef>
          </c:tx>
          <c:invertIfNegative val="0"/>
          <c:val>
            <c:numRef>
              <c:f>'16'!$B$32:$M$32</c:f>
              <c:numCache>
                <c:formatCode>#,##0.0</c:formatCode>
                <c:ptCount val="12"/>
                <c:pt idx="0">
                  <c:v>-72.341752999999983</c:v>
                </c:pt>
                <c:pt idx="1">
                  <c:v>-77.362185000000011</c:v>
                </c:pt>
                <c:pt idx="2">
                  <c:v>-92.714152999999996</c:v>
                </c:pt>
                <c:pt idx="3">
                  <c:v>0</c:v>
                </c:pt>
                <c:pt idx="4">
                  <c:v>0</c:v>
                </c:pt>
                <c:pt idx="5">
                  <c:v>0</c:v>
                </c:pt>
                <c:pt idx="6">
                  <c:v>0</c:v>
                </c:pt>
                <c:pt idx="7">
                  <c:v>0</c:v>
                </c:pt>
                <c:pt idx="8">
                  <c:v>0</c:v>
                </c:pt>
                <c:pt idx="9">
                  <c:v>0</c:v>
                </c:pt>
                <c:pt idx="10">
                  <c:v>0</c:v>
                </c:pt>
                <c:pt idx="11">
                  <c:v>0</c:v>
                </c:pt>
              </c:numCache>
            </c:numRef>
          </c:val>
        </c:ser>
        <c:ser>
          <c:idx val="6"/>
          <c:order val="6"/>
          <c:tx>
            <c:strRef>
              <c:f>'16'!$A$33</c:f>
              <c:strCache>
                <c:ptCount val="1"/>
                <c:pt idx="0">
                  <c:v>Dodávka elektřiny sousedním regionálním PDS</c:v>
                </c:pt>
              </c:strCache>
            </c:strRef>
          </c:tx>
          <c:invertIfNegative val="0"/>
          <c:val>
            <c:numRef>
              <c:f>'16'!$B$33:$M$33</c:f>
              <c:numCache>
                <c:formatCode>#,##0.0</c:formatCode>
                <c:ptCount val="12"/>
                <c:pt idx="0">
                  <c:v>-713.15364699999998</c:v>
                </c:pt>
                <c:pt idx="1">
                  <c:v>-678.87924199999998</c:v>
                </c:pt>
                <c:pt idx="2">
                  <c:v>-775.15096500000004</c:v>
                </c:pt>
                <c:pt idx="3">
                  <c:v>0</c:v>
                </c:pt>
                <c:pt idx="4">
                  <c:v>0</c:v>
                </c:pt>
                <c:pt idx="5">
                  <c:v>0</c:v>
                </c:pt>
                <c:pt idx="6">
                  <c:v>0</c:v>
                </c:pt>
                <c:pt idx="7">
                  <c:v>0</c:v>
                </c:pt>
                <c:pt idx="8">
                  <c:v>0</c:v>
                </c:pt>
                <c:pt idx="9">
                  <c:v>0</c:v>
                </c:pt>
                <c:pt idx="10">
                  <c:v>0</c:v>
                </c:pt>
                <c:pt idx="11">
                  <c:v>0</c:v>
                </c:pt>
              </c:numCache>
            </c:numRef>
          </c:val>
        </c:ser>
        <c:ser>
          <c:idx val="7"/>
          <c:order val="7"/>
          <c:tx>
            <c:strRef>
              <c:f>'16'!$A$34</c:f>
              <c:strCache>
                <c:ptCount val="1"/>
                <c:pt idx="0">
                  <c:v>Export elektřiny (dodávka do zahraničí)</c:v>
                </c:pt>
              </c:strCache>
            </c:strRef>
          </c:tx>
          <c:invertIfNegative val="0"/>
          <c:val>
            <c:numRef>
              <c:f>'16'!$B$34:$M$34</c:f>
              <c:numCache>
                <c:formatCode>#,##0.0</c:formatCode>
                <c:ptCount val="12"/>
                <c:pt idx="0">
                  <c:v>-9.9059840000000001</c:v>
                </c:pt>
                <c:pt idx="1">
                  <c:v>-22.569088999999998</c:v>
                </c:pt>
                <c:pt idx="2">
                  <c:v>-31.036695999999999</c:v>
                </c:pt>
                <c:pt idx="3">
                  <c:v>0</c:v>
                </c:pt>
                <c:pt idx="4">
                  <c:v>0</c:v>
                </c:pt>
                <c:pt idx="5">
                  <c:v>0</c:v>
                </c:pt>
                <c:pt idx="6">
                  <c:v>0</c:v>
                </c:pt>
                <c:pt idx="7">
                  <c:v>0</c:v>
                </c:pt>
                <c:pt idx="8">
                  <c:v>0</c:v>
                </c:pt>
                <c:pt idx="9">
                  <c:v>0</c:v>
                </c:pt>
                <c:pt idx="10">
                  <c:v>0</c:v>
                </c:pt>
                <c:pt idx="11">
                  <c:v>0</c:v>
                </c:pt>
              </c:numCache>
            </c:numRef>
          </c:val>
        </c:ser>
        <c:ser>
          <c:idx val="8"/>
          <c:order val="8"/>
          <c:tx>
            <c:strRef>
              <c:f>'16'!$A$35</c:f>
              <c:strCache>
                <c:ptCount val="1"/>
                <c:pt idx="0">
                  <c:v>Dodávka elektřiny do LDS</c:v>
                </c:pt>
              </c:strCache>
            </c:strRef>
          </c:tx>
          <c:invertIfNegative val="0"/>
          <c:val>
            <c:numRef>
              <c:f>'16'!$B$35:$M$35</c:f>
              <c:numCache>
                <c:formatCode>#,##0.0</c:formatCode>
                <c:ptCount val="12"/>
                <c:pt idx="0">
                  <c:v>-597.20273499999996</c:v>
                </c:pt>
                <c:pt idx="1">
                  <c:v>-557.001713</c:v>
                </c:pt>
                <c:pt idx="2">
                  <c:v>-646.03979600000002</c:v>
                </c:pt>
                <c:pt idx="3">
                  <c:v>0</c:v>
                </c:pt>
                <c:pt idx="4">
                  <c:v>0</c:v>
                </c:pt>
                <c:pt idx="5">
                  <c:v>0</c:v>
                </c:pt>
                <c:pt idx="6">
                  <c:v>0</c:v>
                </c:pt>
                <c:pt idx="7">
                  <c:v>0</c:v>
                </c:pt>
                <c:pt idx="8">
                  <c:v>0</c:v>
                </c:pt>
                <c:pt idx="9">
                  <c:v>0</c:v>
                </c:pt>
                <c:pt idx="10">
                  <c:v>0</c:v>
                </c:pt>
                <c:pt idx="11">
                  <c:v>0</c:v>
                </c:pt>
              </c:numCache>
            </c:numRef>
          </c:val>
        </c:ser>
        <c:ser>
          <c:idx val="9"/>
          <c:order val="9"/>
          <c:tx>
            <c:strRef>
              <c:f>'16'!$A$36</c:f>
              <c:strCache>
                <c:ptCount val="1"/>
                <c:pt idx="0">
                  <c:v>Dodávka elektřiny výrobcům (kromě PVE)</c:v>
                </c:pt>
              </c:strCache>
            </c:strRef>
          </c:tx>
          <c:invertIfNegative val="0"/>
          <c:val>
            <c:numRef>
              <c:f>'16'!$B$36:$M$36</c:f>
              <c:numCache>
                <c:formatCode>#,##0.0</c:formatCode>
                <c:ptCount val="12"/>
                <c:pt idx="0">
                  <c:v>-242.58532600000009</c:v>
                </c:pt>
                <c:pt idx="1">
                  <c:v>-221.235803</c:v>
                </c:pt>
                <c:pt idx="2">
                  <c:v>-229.97766300000012</c:v>
                </c:pt>
                <c:pt idx="3">
                  <c:v>0</c:v>
                </c:pt>
                <c:pt idx="4">
                  <c:v>0</c:v>
                </c:pt>
                <c:pt idx="5">
                  <c:v>0</c:v>
                </c:pt>
                <c:pt idx="6">
                  <c:v>0</c:v>
                </c:pt>
                <c:pt idx="7">
                  <c:v>0</c:v>
                </c:pt>
                <c:pt idx="8">
                  <c:v>0</c:v>
                </c:pt>
                <c:pt idx="9">
                  <c:v>0</c:v>
                </c:pt>
                <c:pt idx="10">
                  <c:v>0</c:v>
                </c:pt>
                <c:pt idx="11">
                  <c:v>0</c:v>
                </c:pt>
              </c:numCache>
            </c:numRef>
          </c:val>
        </c:ser>
        <c:ser>
          <c:idx val="10"/>
          <c:order val="10"/>
          <c:tx>
            <c:strRef>
              <c:f>'16'!$A$37</c:f>
              <c:strCache>
                <c:ptCount val="1"/>
                <c:pt idx="0">
                  <c:v>Odběr elektřiny PVE v režimu čerpání </c:v>
                </c:pt>
              </c:strCache>
            </c:strRef>
          </c:tx>
          <c:invertIfNegative val="0"/>
          <c:val>
            <c:numRef>
              <c:f>'16'!$B$37:$M$37</c:f>
              <c:numCache>
                <c:formatCode>#,##0.0</c:formatCode>
                <c:ptCount val="12"/>
                <c:pt idx="0">
                  <c:v>-7.4033280000000001</c:v>
                </c:pt>
                <c:pt idx="1">
                  <c:v>-6.7354899999999995</c:v>
                </c:pt>
                <c:pt idx="2">
                  <c:v>-7.0421360000000002</c:v>
                </c:pt>
                <c:pt idx="3">
                  <c:v>0</c:v>
                </c:pt>
                <c:pt idx="4">
                  <c:v>0</c:v>
                </c:pt>
                <c:pt idx="5">
                  <c:v>0</c:v>
                </c:pt>
                <c:pt idx="6">
                  <c:v>0</c:v>
                </c:pt>
                <c:pt idx="7">
                  <c:v>0</c:v>
                </c:pt>
                <c:pt idx="8">
                  <c:v>0</c:v>
                </c:pt>
                <c:pt idx="9">
                  <c:v>0</c:v>
                </c:pt>
                <c:pt idx="10">
                  <c:v>0</c:v>
                </c:pt>
                <c:pt idx="11">
                  <c:v>0</c:v>
                </c:pt>
              </c:numCache>
            </c:numRef>
          </c:val>
        </c:ser>
        <c:ser>
          <c:idx val="11"/>
          <c:order val="11"/>
          <c:tx>
            <c:strRef>
              <c:f>'16'!$A$38</c:f>
              <c:strCache>
                <c:ptCount val="1"/>
                <c:pt idx="0">
                  <c:v>Dodávka elektřiny zákazníkům VO na hladině vvn</c:v>
                </c:pt>
              </c:strCache>
            </c:strRef>
          </c:tx>
          <c:invertIfNegative val="0"/>
          <c:val>
            <c:numRef>
              <c:f>'16'!$B$38:$M$38</c:f>
              <c:numCache>
                <c:formatCode>#,##0.0</c:formatCode>
                <c:ptCount val="12"/>
                <c:pt idx="0">
                  <c:v>-133.77531500000001</c:v>
                </c:pt>
                <c:pt idx="1">
                  <c:v>-133.38932200000002</c:v>
                </c:pt>
                <c:pt idx="2">
                  <c:v>-148.69676799999999</c:v>
                </c:pt>
                <c:pt idx="3">
                  <c:v>0</c:v>
                </c:pt>
                <c:pt idx="4">
                  <c:v>0</c:v>
                </c:pt>
                <c:pt idx="5">
                  <c:v>0</c:v>
                </c:pt>
                <c:pt idx="6">
                  <c:v>0</c:v>
                </c:pt>
                <c:pt idx="7">
                  <c:v>0</c:v>
                </c:pt>
                <c:pt idx="8">
                  <c:v>0</c:v>
                </c:pt>
                <c:pt idx="9">
                  <c:v>0</c:v>
                </c:pt>
                <c:pt idx="10">
                  <c:v>0</c:v>
                </c:pt>
                <c:pt idx="11">
                  <c:v>0</c:v>
                </c:pt>
              </c:numCache>
            </c:numRef>
          </c:val>
        </c:ser>
        <c:ser>
          <c:idx val="12"/>
          <c:order val="12"/>
          <c:tx>
            <c:strRef>
              <c:f>'16'!$A$39</c:f>
              <c:strCache>
                <c:ptCount val="1"/>
                <c:pt idx="0">
                  <c:v>Dodávka elektřiny zákazníkům VO na hladině vn</c:v>
                </c:pt>
              </c:strCache>
            </c:strRef>
          </c:tx>
          <c:invertIfNegative val="0"/>
          <c:val>
            <c:numRef>
              <c:f>'16'!$B$39:$M$39</c:f>
              <c:numCache>
                <c:formatCode>#,##0.0</c:formatCode>
                <c:ptCount val="12"/>
                <c:pt idx="0">
                  <c:v>-1818.5319299999999</c:v>
                </c:pt>
                <c:pt idx="1">
                  <c:v>-1715.4038439999997</c:v>
                </c:pt>
                <c:pt idx="2">
                  <c:v>-1844.1157879999998</c:v>
                </c:pt>
                <c:pt idx="3">
                  <c:v>0</c:v>
                </c:pt>
                <c:pt idx="4">
                  <c:v>0</c:v>
                </c:pt>
                <c:pt idx="5">
                  <c:v>0</c:v>
                </c:pt>
                <c:pt idx="6">
                  <c:v>0</c:v>
                </c:pt>
                <c:pt idx="7">
                  <c:v>0</c:v>
                </c:pt>
                <c:pt idx="8">
                  <c:v>0</c:v>
                </c:pt>
                <c:pt idx="9">
                  <c:v>0</c:v>
                </c:pt>
                <c:pt idx="10">
                  <c:v>0</c:v>
                </c:pt>
                <c:pt idx="11">
                  <c:v>0</c:v>
                </c:pt>
              </c:numCache>
            </c:numRef>
          </c:val>
        </c:ser>
        <c:ser>
          <c:idx val="13"/>
          <c:order val="13"/>
          <c:tx>
            <c:strRef>
              <c:f>'16'!$A$40</c:f>
              <c:strCache>
                <c:ptCount val="1"/>
                <c:pt idx="0">
                  <c:v>Dodávka elektřiny zákazníkům MOP</c:v>
                </c:pt>
              </c:strCache>
            </c:strRef>
          </c:tx>
          <c:invertIfNegative val="0"/>
          <c:val>
            <c:numRef>
              <c:f>'16'!$B$40:$M$40</c:f>
              <c:numCache>
                <c:formatCode>#,##0.0</c:formatCode>
                <c:ptCount val="12"/>
                <c:pt idx="0">
                  <c:v>-834.17256393733101</c:v>
                </c:pt>
                <c:pt idx="1">
                  <c:v>-781.20887308485896</c:v>
                </c:pt>
                <c:pt idx="2">
                  <c:v>-802.29476179493304</c:v>
                </c:pt>
                <c:pt idx="3">
                  <c:v>0</c:v>
                </c:pt>
                <c:pt idx="4">
                  <c:v>0</c:v>
                </c:pt>
                <c:pt idx="5">
                  <c:v>0</c:v>
                </c:pt>
                <c:pt idx="6">
                  <c:v>0</c:v>
                </c:pt>
                <c:pt idx="7">
                  <c:v>0</c:v>
                </c:pt>
                <c:pt idx="8">
                  <c:v>0</c:v>
                </c:pt>
                <c:pt idx="9">
                  <c:v>0</c:v>
                </c:pt>
                <c:pt idx="10">
                  <c:v>0</c:v>
                </c:pt>
                <c:pt idx="11">
                  <c:v>0</c:v>
                </c:pt>
              </c:numCache>
            </c:numRef>
          </c:val>
        </c:ser>
        <c:ser>
          <c:idx val="14"/>
          <c:order val="14"/>
          <c:tx>
            <c:strRef>
              <c:f>'16'!$A$41</c:f>
              <c:strCache>
                <c:ptCount val="1"/>
                <c:pt idx="0">
                  <c:v>Dodávka elektřiny zákazníkům MOO</c:v>
                </c:pt>
              </c:strCache>
            </c:strRef>
          </c:tx>
          <c:invertIfNegative val="0"/>
          <c:val>
            <c:numRef>
              <c:f>'16'!$B$41:$M$41</c:f>
              <c:numCache>
                <c:formatCode>#,##0.0</c:formatCode>
                <c:ptCount val="12"/>
                <c:pt idx="0">
                  <c:v>-1598.209026062669</c:v>
                </c:pt>
                <c:pt idx="1">
                  <c:v>-1588.2397849151398</c:v>
                </c:pt>
                <c:pt idx="2">
                  <c:v>-1671.7759492050679</c:v>
                </c:pt>
                <c:pt idx="3">
                  <c:v>0</c:v>
                </c:pt>
                <c:pt idx="4">
                  <c:v>0</c:v>
                </c:pt>
                <c:pt idx="5">
                  <c:v>0</c:v>
                </c:pt>
                <c:pt idx="6">
                  <c:v>0</c:v>
                </c:pt>
                <c:pt idx="7">
                  <c:v>0</c:v>
                </c:pt>
                <c:pt idx="8">
                  <c:v>0</c:v>
                </c:pt>
                <c:pt idx="9">
                  <c:v>0</c:v>
                </c:pt>
                <c:pt idx="10">
                  <c:v>0</c:v>
                </c:pt>
                <c:pt idx="11">
                  <c:v>0</c:v>
                </c:pt>
              </c:numCache>
            </c:numRef>
          </c:val>
        </c:ser>
        <c:ser>
          <c:idx val="15"/>
          <c:order val="15"/>
          <c:tx>
            <c:strRef>
              <c:f>'16'!$A$42</c:f>
              <c:strCache>
                <c:ptCount val="1"/>
                <c:pt idx="0">
                  <c:v>Ostatní spotřeba elektřiny PDS</c:v>
                </c:pt>
              </c:strCache>
            </c:strRef>
          </c:tx>
          <c:invertIfNegative val="0"/>
          <c:val>
            <c:numRef>
              <c:f>'16'!$B$42:$M$42</c:f>
              <c:numCache>
                <c:formatCode>#,##0.0</c:formatCode>
                <c:ptCount val="12"/>
                <c:pt idx="0">
                  <c:v>-10.168684000000001</c:v>
                </c:pt>
                <c:pt idx="1">
                  <c:v>-9.9087459999999989</c:v>
                </c:pt>
                <c:pt idx="2">
                  <c:v>-9.9108910000000012</c:v>
                </c:pt>
                <c:pt idx="3">
                  <c:v>0</c:v>
                </c:pt>
                <c:pt idx="4">
                  <c:v>0</c:v>
                </c:pt>
                <c:pt idx="5">
                  <c:v>0</c:v>
                </c:pt>
                <c:pt idx="6">
                  <c:v>0</c:v>
                </c:pt>
                <c:pt idx="7">
                  <c:v>0</c:v>
                </c:pt>
                <c:pt idx="8">
                  <c:v>0</c:v>
                </c:pt>
                <c:pt idx="9">
                  <c:v>0</c:v>
                </c:pt>
                <c:pt idx="10">
                  <c:v>0</c:v>
                </c:pt>
                <c:pt idx="11">
                  <c:v>0</c:v>
                </c:pt>
              </c:numCache>
            </c:numRef>
          </c:val>
        </c:ser>
        <c:ser>
          <c:idx val="16"/>
          <c:order val="16"/>
          <c:tx>
            <c:strRef>
              <c:f>'16'!$A$43</c:f>
              <c:strCache>
                <c:ptCount val="1"/>
                <c:pt idx="0">
                  <c:v>Celkové ztráty v sítích</c:v>
                </c:pt>
              </c:strCache>
            </c:strRef>
          </c:tx>
          <c:invertIfNegative val="0"/>
          <c:val>
            <c:numRef>
              <c:f>'16'!$B$43:$M$43</c:f>
              <c:numCache>
                <c:formatCode>#,##0.0</c:formatCode>
                <c:ptCount val="12"/>
                <c:pt idx="0">
                  <c:v>-317.30558100000002</c:v>
                </c:pt>
                <c:pt idx="1">
                  <c:v>-296.53991200000002</c:v>
                </c:pt>
                <c:pt idx="2">
                  <c:v>-316.60520500000001</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0"/>
        <c:overlap val="100"/>
        <c:axId val="148100224"/>
        <c:axId val="148101760"/>
      </c:barChart>
      <c:catAx>
        <c:axId val="148100224"/>
        <c:scaling>
          <c:orientation val="minMax"/>
        </c:scaling>
        <c:delete val="0"/>
        <c:axPos val="b"/>
        <c:majorTickMark val="none"/>
        <c:minorTickMark val="none"/>
        <c:tickLblPos val="low"/>
        <c:txPr>
          <a:bodyPr/>
          <a:lstStyle/>
          <a:p>
            <a:pPr>
              <a:defRPr sz="900"/>
            </a:pPr>
            <a:endParaRPr lang="cs-CZ"/>
          </a:p>
        </c:txPr>
        <c:crossAx val="148101760"/>
        <c:crosses val="autoZero"/>
        <c:auto val="1"/>
        <c:lblAlgn val="ctr"/>
        <c:lblOffset val="100"/>
        <c:noMultiLvlLbl val="0"/>
      </c:catAx>
      <c:valAx>
        <c:axId val="1481017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8100224"/>
        <c:crosses val="autoZero"/>
        <c:crossBetween val="between"/>
        <c:dispUnits>
          <c:builtInUnit val="thousands"/>
        </c:dispUnits>
      </c:valAx>
    </c:plotArea>
    <c:legend>
      <c:legendPos val="r"/>
      <c:layout>
        <c:manualLayout>
          <c:xMode val="edge"/>
          <c:yMode val="edge"/>
          <c:x val="0.72777173955539565"/>
          <c:y val="0"/>
          <c:w val="0.27090836584850925"/>
          <c:h val="0.99216049382716054"/>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výroby</a:t>
            </a:r>
            <a:r>
              <a:rPr lang="cs-CZ" sz="1000" baseline="0"/>
              <a:t> elektřiny brutto</a:t>
            </a:r>
            <a:endParaRPr lang="en-US" sz="1000"/>
          </a:p>
        </c:rich>
      </c:tx>
      <c:layout>
        <c:manualLayout>
          <c:xMode val="edge"/>
          <c:yMode val="edge"/>
          <c:x val="0.3495881139857517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5"/>
              <c:layout>
                <c:manualLayout>
                  <c:x val="-2.6190476190476191E-2"/>
                  <c:y val="-9.1690544412607433E-2"/>
                </c:manualLayout>
              </c:layout>
              <c:numFmt formatCode="0.0%" sourceLinked="0"/>
              <c:spPr/>
              <c:txPr>
                <a:bodyPr/>
                <a:lstStyle/>
                <a:p>
                  <a:pPr>
                    <a:defRPr sz="900"/>
                  </a:pPr>
                  <a:endParaRPr lang="cs-CZ"/>
                </a:p>
              </c:txPr>
              <c:showLegendKey val="0"/>
              <c:showVal val="0"/>
              <c:showCatName val="0"/>
              <c:showSerName val="0"/>
              <c:showPercent val="1"/>
              <c:showBubbleSize val="0"/>
            </c:dLbl>
            <c:dLbl>
              <c:idx val="6"/>
              <c:layout>
                <c:manualLayout>
                  <c:x val="-4.7619047619047623E-3"/>
                  <c:y val="-0.12607449856733524"/>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2.3809523809523808E-2"/>
                  <c:y val="-0.1146131805157593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'12'!$B$4:$I$4</c:f>
              <c:numCache>
                <c:formatCode>#,##0.0</c:formatCode>
                <c:ptCount val="8"/>
                <c:pt idx="0">
                  <c:v>7117328.3200000003</c:v>
                </c:pt>
                <c:pt idx="1">
                  <c:v>12510983.617000001</c:v>
                </c:pt>
                <c:pt idx="2">
                  <c:v>900085.33200000005</c:v>
                </c:pt>
                <c:pt idx="3">
                  <c:v>1000168.3330000002</c:v>
                </c:pt>
                <c:pt idx="4">
                  <c:v>643321.76199999987</c:v>
                </c:pt>
                <c:pt idx="5">
                  <c:v>352126.91099999996</c:v>
                </c:pt>
                <c:pt idx="6">
                  <c:v>169818.38800000001</c:v>
                </c:pt>
                <c:pt idx="7">
                  <c:v>318749.12199999986</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0.31387382827146609"/>
          <c:y val="1.3055674630929014E-3"/>
        </c:manualLayout>
      </c:layout>
      <c:overlay val="0"/>
      <c:spPr>
        <a:solidFill>
          <a:sysClr val="window" lastClr="FFFFFF"/>
        </a:solidFill>
      </c:spPr>
    </c:title>
    <c:autoTitleDeleted val="0"/>
    <c:plotArea>
      <c:layout>
        <c:manualLayout>
          <c:layoutTarget val="inner"/>
          <c:xMode val="edge"/>
          <c:yMode val="edge"/>
          <c:x val="3.002972429224977E-2"/>
          <c:y val="0.16023543969715945"/>
          <c:w val="0.94094703852648942"/>
          <c:h val="0.61841029137688064"/>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4.5238095238095237E-2"/>
                  <c:y val="-8.4049665711556823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11093.442000000001</c:v>
                </c:pt>
                <c:pt idx="2">
                  <c:v>1363.5</c:v>
                </c:pt>
                <c:pt idx="3">
                  <c:v>900.38699999999994</c:v>
                </c:pt>
                <c:pt idx="4">
                  <c:v>1092.8365000000001</c:v>
                </c:pt>
                <c:pt idx="5">
                  <c:v>1171.5</c:v>
                </c:pt>
                <c:pt idx="6">
                  <c:v>308.08789999999999</c:v>
                </c:pt>
                <c:pt idx="7">
                  <c:v>2060.9168799999966</c:v>
                </c:pt>
              </c:numCache>
            </c:numRef>
          </c:val>
        </c:ser>
        <c:dLbls>
          <c:showLegendKey val="0"/>
          <c:showVal val="1"/>
          <c:showCatName val="0"/>
          <c:showSerName val="0"/>
          <c:showPercent val="0"/>
          <c:showBubbleSize val="0"/>
          <c:showLeaderLines val="1"/>
        </c:dLbls>
        <c:firstSliceAng val="0"/>
        <c:holeSize val="50"/>
      </c:doughnutChart>
    </c:plotArea>
    <c:legend>
      <c:legendPos val="r"/>
      <c:layout>
        <c:manualLayout>
          <c:xMode val="edge"/>
          <c:yMode val="edge"/>
          <c:x val="0.8594366329208849"/>
          <c:y val="0.28262467191601054"/>
          <c:w val="7.151574803149606E-2"/>
          <c:h val="0.51576292218487008"/>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výrobě elektřiny brutto</a:t>
            </a:r>
          </a:p>
        </c:rich>
      </c:tx>
      <c:layout>
        <c:manualLayout>
          <c:xMode val="edge"/>
          <c:yMode val="edge"/>
          <c:x val="0.27589065219686826"/>
          <c:y val="0"/>
        </c:manualLayout>
      </c:layout>
      <c:overlay val="0"/>
    </c:title>
    <c:autoTitleDeleted val="0"/>
    <c:plotArea>
      <c:layout>
        <c:manualLayout>
          <c:layoutTarget val="inner"/>
          <c:xMode val="edge"/>
          <c:yMode val="edge"/>
          <c:x val="2.4868773779962328E-2"/>
          <c:y val="0.38521507233818453"/>
          <c:w val="0.94039928196009903"/>
          <c:h val="0.37699800736174321"/>
        </c:manualLayout>
      </c:layout>
      <c:barChart>
        <c:barDir val="bar"/>
        <c:grouping val="percentStacked"/>
        <c:varyColors val="0"/>
        <c:ser>
          <c:idx val="0"/>
          <c:order val="0"/>
          <c:tx>
            <c:strRef>
              <c:f>'8'!$A$36</c:f>
              <c:strCache>
                <c:ptCount val="1"/>
                <c:pt idx="0">
                  <c:v>Skládkový plyn</c:v>
                </c:pt>
              </c:strCache>
            </c:strRef>
          </c:tx>
          <c:invertIfNegative val="0"/>
          <c:dLbls>
            <c:dLbl>
              <c:idx val="0"/>
              <c:numFmt formatCode="0%" sourceLinked="0"/>
              <c:spPr/>
              <c:txPr>
                <a:bodyPr/>
                <a:lstStyle/>
                <a:p>
                  <a:pPr>
                    <a:defRPr sz="900"/>
                  </a:pPr>
                  <a:endParaRPr lang="cs-CZ"/>
                </a:p>
              </c:txPr>
              <c:dLblPos val="ctr"/>
              <c:showLegendKey val="0"/>
              <c:showVal val="1"/>
              <c:showCatName val="0"/>
              <c:showSerName val="0"/>
              <c:showPercent val="0"/>
              <c:showBubbleSize val="0"/>
            </c:dLbl>
            <c:dLbl>
              <c:idx val="1"/>
              <c:spPr>
                <a:ln w="3175"/>
              </c:spPr>
              <c:txPr>
                <a:bodyPr/>
                <a:lstStyle/>
                <a:p>
                  <a:pPr>
                    <a:defRPr sz="900"/>
                  </a:pPr>
                  <a:endParaRPr lang="cs-CZ"/>
                </a:p>
              </c:txPr>
              <c:dLblPos val="ctr"/>
              <c:showLegendKey val="0"/>
              <c:showVal val="1"/>
              <c:showCatName val="0"/>
              <c:showSerName val="0"/>
              <c:showPercent val="0"/>
              <c:showBubbleSize val="0"/>
            </c:dLbl>
            <c:txPr>
              <a:bodyPr/>
              <a:lstStyle/>
              <a:p>
                <a:pPr>
                  <a:defRPr sz="900"/>
                </a:pPr>
                <a:endParaRPr lang="cs-CZ"/>
              </a:p>
            </c:txPr>
            <c:dLblPos val="ctr"/>
            <c:showLegendKey val="0"/>
            <c:showVal val="1"/>
            <c:showCatName val="0"/>
            <c:showSerName val="0"/>
            <c:showPercent val="0"/>
            <c:showBubbleSize val="0"/>
            <c:showLeaderLines val="0"/>
          </c:dLbls>
          <c:val>
            <c:numRef>
              <c:f>'8'!$B$36</c:f>
              <c:numCache>
                <c:formatCode>0%</c:formatCode>
                <c:ptCount val="1"/>
                <c:pt idx="0">
                  <c:v>3.0469511531094944E-2</c:v>
                </c:pt>
              </c:numCache>
            </c:numRef>
          </c:val>
        </c:ser>
        <c:ser>
          <c:idx val="1"/>
          <c:order val="1"/>
          <c:tx>
            <c:strRef>
              <c:f>'8'!$A$37</c:f>
              <c:strCache>
                <c:ptCount val="1"/>
                <c:pt idx="0">
                  <c:v>Kalový plyn (ČOV)</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'8'!$B$37</c:f>
              <c:numCache>
                <c:formatCode>0%</c:formatCode>
                <c:ptCount val="1"/>
                <c:pt idx="0">
                  <c:v>3.8884259744561472E-2</c:v>
                </c:pt>
              </c:numCache>
            </c:numRef>
          </c:val>
        </c:ser>
        <c:ser>
          <c:idx val="2"/>
          <c:order val="2"/>
          <c:tx>
            <c:strRef>
              <c:f>'8'!$A$38</c:f>
              <c:strCache>
                <c:ptCount val="1"/>
                <c:pt idx="0">
                  <c:v>Ostatní bioplyn</c:v>
                </c:pt>
              </c:strCache>
            </c:strRef>
          </c:tx>
          <c:invertIfNegative val="0"/>
          <c:dLbls>
            <c:txPr>
              <a:bodyPr/>
              <a:lstStyle/>
              <a:p>
                <a:pPr>
                  <a:defRPr sz="900"/>
                </a:pPr>
                <a:endParaRPr lang="cs-CZ"/>
              </a:p>
            </c:txPr>
            <c:dLblPos val="ctr"/>
            <c:showLegendKey val="0"/>
            <c:showVal val="1"/>
            <c:showCatName val="0"/>
            <c:showSerName val="0"/>
            <c:showPercent val="0"/>
            <c:showBubbleSize val="0"/>
            <c:showLeaderLines val="0"/>
          </c:dLbls>
          <c:val>
            <c:numRef>
              <c:f>'8'!$B$38</c:f>
              <c:numCache>
                <c:formatCode>0%</c:formatCode>
                <c:ptCount val="1"/>
                <c:pt idx="0">
                  <c:v>0.93064622872434366</c:v>
                </c:pt>
              </c:numCache>
            </c:numRef>
          </c:val>
        </c:ser>
        <c:dLbls>
          <c:dLblPos val="ctr"/>
          <c:showLegendKey val="0"/>
          <c:showVal val="1"/>
          <c:showCatName val="0"/>
          <c:showSerName val="0"/>
          <c:showPercent val="0"/>
          <c:showBubbleSize val="0"/>
        </c:dLbls>
        <c:gapWidth val="100"/>
        <c:overlap val="100"/>
        <c:axId val="93831936"/>
        <c:axId val="93830144"/>
      </c:barChart>
      <c:valAx>
        <c:axId val="93830144"/>
        <c:scaling>
          <c:orientation val="minMax"/>
        </c:scaling>
        <c:delete val="0"/>
        <c:axPos val="b"/>
        <c:majorGridlines/>
        <c:numFmt formatCode="0%" sourceLinked="1"/>
        <c:majorTickMark val="out"/>
        <c:minorTickMark val="none"/>
        <c:tickLblPos val="nextTo"/>
        <c:spPr>
          <a:ln>
            <a:noFill/>
          </a:ln>
        </c:spPr>
        <c:txPr>
          <a:bodyPr/>
          <a:lstStyle/>
          <a:p>
            <a:pPr>
              <a:defRPr sz="900"/>
            </a:pPr>
            <a:endParaRPr lang="cs-CZ"/>
          </a:p>
        </c:txPr>
        <c:crossAx val="93831936"/>
        <c:crosses val="autoZero"/>
        <c:crossBetween val="between"/>
        <c:majorUnit val="0.1"/>
      </c:valAx>
      <c:catAx>
        <c:axId val="93831936"/>
        <c:scaling>
          <c:orientation val="minMax"/>
        </c:scaling>
        <c:delete val="1"/>
        <c:axPos val="l"/>
        <c:majorTickMark val="out"/>
        <c:minorTickMark val="none"/>
        <c:tickLblPos val="nextTo"/>
        <c:crossAx val="93830144"/>
        <c:crosses val="autoZero"/>
        <c:auto val="1"/>
        <c:lblAlgn val="ctr"/>
        <c:lblOffset val="100"/>
        <c:noMultiLvlLbl val="0"/>
      </c:cat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a:t>
            </a:r>
            <a:r>
              <a:rPr lang="cs-CZ" sz="1000" baseline="0"/>
              <a:t> brutto z kategorií BIOP (MWh)</a:t>
            </a:r>
            <a:endParaRPr lang="cs-CZ" sz="1000"/>
          </a:p>
        </c:rich>
      </c:tx>
      <c:layout>
        <c:manualLayout>
          <c:xMode val="edge"/>
          <c:yMode val="edge"/>
          <c:x val="0.19159993000874892"/>
          <c:y val="9.2664055102279069E-2"/>
        </c:manualLayout>
      </c:layout>
      <c:overlay val="0"/>
    </c:title>
    <c:autoTitleDeleted val="0"/>
    <c:plotArea>
      <c:layout>
        <c:manualLayout>
          <c:layoutTarget val="inner"/>
          <c:xMode val="edge"/>
          <c:yMode val="edge"/>
          <c:x val="0.1236734401910453"/>
          <c:y val="0.31457901816926032"/>
          <c:w val="0.84557883094801833"/>
          <c:h val="0.50766019337575363"/>
        </c:manualLayout>
      </c:layout>
      <c:barChart>
        <c:barDir val="col"/>
        <c:grouping val="stacked"/>
        <c:varyColors val="0"/>
        <c:ser>
          <c:idx val="0"/>
          <c:order val="0"/>
          <c:tx>
            <c:strRef>
              <c:f>'8'!$A$31</c:f>
              <c:strCache>
                <c:ptCount val="1"/>
                <c:pt idx="0">
                  <c:v>Skládkový plyn</c:v>
                </c:pt>
              </c:strCache>
            </c:strRef>
          </c:tx>
          <c:invertIfNegative val="0"/>
          <c:cat>
            <c:strRef>
              <c:f>'8'!$B$28:$D$28</c:f>
              <c:strCache>
                <c:ptCount val="3"/>
                <c:pt idx="0">
                  <c:v>Leden</c:v>
                </c:pt>
                <c:pt idx="1">
                  <c:v>Únor</c:v>
                </c:pt>
                <c:pt idx="2">
                  <c:v>Březen</c:v>
                </c:pt>
              </c:strCache>
            </c:strRef>
          </c:cat>
          <c:val>
            <c:numRef>
              <c:f>'8'!$B$31:$D$31</c:f>
              <c:numCache>
                <c:formatCode>#,##0.0</c:formatCode>
                <c:ptCount val="3"/>
                <c:pt idx="0">
                  <c:v>6895.6459999999988</c:v>
                </c:pt>
                <c:pt idx="1">
                  <c:v>6272.1550000000025</c:v>
                </c:pt>
                <c:pt idx="2">
                  <c:v>6810.494999999999</c:v>
                </c:pt>
              </c:numCache>
            </c:numRef>
          </c:val>
        </c:ser>
        <c:ser>
          <c:idx val="1"/>
          <c:order val="1"/>
          <c:tx>
            <c:strRef>
              <c:f>'8'!$A$32</c:f>
              <c:strCache>
                <c:ptCount val="1"/>
                <c:pt idx="0">
                  <c:v>Kalový plyn (ČOV)</c:v>
                </c:pt>
              </c:strCache>
            </c:strRef>
          </c:tx>
          <c:invertIfNegative val="0"/>
          <c:cat>
            <c:strRef>
              <c:f>'8'!$B$28:$D$28</c:f>
              <c:strCache>
                <c:ptCount val="3"/>
                <c:pt idx="0">
                  <c:v>Leden</c:v>
                </c:pt>
                <c:pt idx="1">
                  <c:v>Únor</c:v>
                </c:pt>
                <c:pt idx="2">
                  <c:v>Březen</c:v>
                </c:pt>
              </c:strCache>
            </c:strRef>
          </c:cat>
          <c:val>
            <c:numRef>
              <c:f>'8'!$B$32:$D$32</c:f>
              <c:numCache>
                <c:formatCode>#,##0.0</c:formatCode>
                <c:ptCount val="3"/>
                <c:pt idx="0">
                  <c:v>9207.8019999999997</c:v>
                </c:pt>
                <c:pt idx="1">
                  <c:v>7945.6810000000005</c:v>
                </c:pt>
                <c:pt idx="2">
                  <c:v>8342.2079999999987</c:v>
                </c:pt>
              </c:numCache>
            </c:numRef>
          </c:val>
        </c:ser>
        <c:ser>
          <c:idx val="2"/>
          <c:order val="2"/>
          <c:tx>
            <c:strRef>
              <c:f>'8'!$A$33</c:f>
              <c:strCache>
                <c:ptCount val="1"/>
                <c:pt idx="0">
                  <c:v>Ostatní bioplyn</c:v>
                </c:pt>
              </c:strCache>
            </c:strRef>
          </c:tx>
          <c:invertIfNegative val="0"/>
          <c:cat>
            <c:strRef>
              <c:f>'8'!$B$28:$D$28</c:f>
              <c:strCache>
                <c:ptCount val="3"/>
                <c:pt idx="0">
                  <c:v>Leden</c:v>
                </c:pt>
                <c:pt idx="1">
                  <c:v>Únor</c:v>
                </c:pt>
                <c:pt idx="2">
                  <c:v>Březen</c:v>
                </c:pt>
              </c:strCache>
            </c:strRef>
          </c:cat>
          <c:val>
            <c:numRef>
              <c:f>'8'!$B$33:$D$33</c:f>
              <c:numCache>
                <c:formatCode>#,##0.0</c:formatCode>
                <c:ptCount val="3"/>
                <c:pt idx="0">
                  <c:v>212306.72600000008</c:v>
                </c:pt>
                <c:pt idx="1">
                  <c:v>189800.109</c:v>
                </c:pt>
                <c:pt idx="2">
                  <c:v>208100.71000000002</c:v>
                </c:pt>
              </c:numCache>
            </c:numRef>
          </c:val>
        </c:ser>
        <c:dLbls>
          <c:showLegendKey val="0"/>
          <c:showVal val="0"/>
          <c:showCatName val="0"/>
          <c:showSerName val="0"/>
          <c:showPercent val="0"/>
          <c:showBubbleSize val="0"/>
        </c:dLbls>
        <c:gapWidth val="150"/>
        <c:overlap val="100"/>
        <c:axId val="93611904"/>
        <c:axId val="93613440"/>
      </c:barChart>
      <c:catAx>
        <c:axId val="93611904"/>
        <c:scaling>
          <c:orientation val="minMax"/>
        </c:scaling>
        <c:delete val="0"/>
        <c:axPos val="b"/>
        <c:majorTickMark val="none"/>
        <c:minorTickMark val="none"/>
        <c:tickLblPos val="nextTo"/>
        <c:txPr>
          <a:bodyPr/>
          <a:lstStyle/>
          <a:p>
            <a:pPr>
              <a:defRPr sz="900"/>
            </a:pPr>
            <a:endParaRPr lang="cs-CZ"/>
          </a:p>
        </c:txPr>
        <c:crossAx val="93613440"/>
        <c:crosses val="autoZero"/>
        <c:auto val="1"/>
        <c:lblAlgn val="ctr"/>
        <c:lblOffset val="100"/>
        <c:noMultiLvlLbl val="0"/>
      </c:catAx>
      <c:valAx>
        <c:axId val="93613440"/>
        <c:scaling>
          <c:orientation val="minMax"/>
          <c:max val="250000"/>
        </c:scaling>
        <c:delete val="0"/>
        <c:axPos val="l"/>
        <c:majorGridlines/>
        <c:numFmt formatCode="#,##0" sourceLinked="0"/>
        <c:majorTickMark val="out"/>
        <c:minorTickMark val="none"/>
        <c:tickLblPos val="nextTo"/>
        <c:spPr>
          <a:ln>
            <a:noFill/>
          </a:ln>
        </c:spPr>
        <c:txPr>
          <a:bodyPr/>
          <a:lstStyle/>
          <a:p>
            <a:pPr>
              <a:defRPr sz="900"/>
            </a:pPr>
            <a:endParaRPr lang="cs-CZ"/>
          </a:p>
        </c:txPr>
        <c:crossAx val="93611904"/>
        <c:crosses val="autoZero"/>
        <c:crossBetween val="between"/>
        <c:majorUnit val="5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7"/>
          <c:order val="6"/>
          <c:tx>
            <c:strRef>
              <c:f>'5'!$A$31</c:f>
              <c:strCache>
                <c:ptCount val="1"/>
              </c:strCache>
            </c:strRef>
          </c:tx>
          <c:spPr>
            <a:solidFill>
              <a:schemeClr val="bg1"/>
            </a:solidFill>
          </c:spPr>
          <c:invertIfNegative val="0"/>
          <c:cat>
            <c:numRef>
              <c:f>'5'!$B$23</c:f>
              <c:numCache>
                <c:formatCode>General</c:formatCode>
                <c:ptCount val="1"/>
              </c:numCache>
            </c:numRef>
          </c:cat>
          <c:val>
            <c:numRef>
              <c:f>'5'!$B$31</c:f>
              <c:numCache>
                <c:formatCode>General</c:formatCode>
                <c:ptCount val="1"/>
              </c:numCache>
            </c:numRef>
          </c:val>
        </c:ser>
        <c:ser>
          <c:idx val="6"/>
          <c:order val="7"/>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dLbls>
          <c:showLegendKey val="0"/>
          <c:showVal val="0"/>
          <c:showCatName val="0"/>
          <c:showSerName val="0"/>
          <c:showPercent val="0"/>
          <c:showBubbleSize val="0"/>
        </c:dLbls>
        <c:gapWidth val="150"/>
        <c:axId val="93664000"/>
        <c:axId val="93665536"/>
      </c:barChart>
      <c:catAx>
        <c:axId val="93664000"/>
        <c:scaling>
          <c:orientation val="minMax"/>
        </c:scaling>
        <c:delete val="1"/>
        <c:axPos val="b"/>
        <c:numFmt formatCode="General" sourceLinked="1"/>
        <c:majorTickMark val="out"/>
        <c:minorTickMark val="none"/>
        <c:tickLblPos val="nextTo"/>
        <c:crossAx val="93665536"/>
        <c:crosses val="autoZero"/>
        <c:auto val="1"/>
        <c:lblAlgn val="ctr"/>
        <c:lblOffset val="100"/>
        <c:noMultiLvlLbl val="0"/>
      </c:catAx>
      <c:valAx>
        <c:axId val="93665536"/>
        <c:scaling>
          <c:orientation val="minMax"/>
        </c:scaling>
        <c:delete val="1"/>
        <c:axPos val="l"/>
        <c:numFmt formatCode="General" sourceLinked="1"/>
        <c:majorTickMark val="out"/>
        <c:minorTickMark val="none"/>
        <c:tickLblPos val="nextTo"/>
        <c:crossAx val="936640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dLbls>
          <c:showLegendKey val="0"/>
          <c:showVal val="0"/>
          <c:showCatName val="0"/>
          <c:showSerName val="0"/>
          <c:showPercent val="0"/>
          <c:showBubbleSize val="0"/>
        </c:dLbls>
        <c:gapWidth val="150"/>
        <c:axId val="93686784"/>
        <c:axId val="93717248"/>
      </c:barChart>
      <c:catAx>
        <c:axId val="93686784"/>
        <c:scaling>
          <c:orientation val="minMax"/>
        </c:scaling>
        <c:delete val="1"/>
        <c:axPos val="b"/>
        <c:numFmt formatCode="General" sourceLinked="1"/>
        <c:majorTickMark val="out"/>
        <c:minorTickMark val="none"/>
        <c:tickLblPos val="nextTo"/>
        <c:crossAx val="93717248"/>
        <c:crosses val="autoZero"/>
        <c:auto val="1"/>
        <c:lblAlgn val="ctr"/>
        <c:lblOffset val="100"/>
        <c:noMultiLvlLbl val="0"/>
      </c:catAx>
      <c:valAx>
        <c:axId val="93717248"/>
        <c:scaling>
          <c:orientation val="minMax"/>
        </c:scaling>
        <c:delete val="1"/>
        <c:axPos val="l"/>
        <c:numFmt formatCode="General" sourceLinked="1"/>
        <c:majorTickMark val="out"/>
        <c:minorTickMark val="none"/>
        <c:tickLblPos val="nextTo"/>
        <c:crossAx val="936867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Struktura paliv na výro</a:t>
            </a:r>
            <a:r>
              <a:rPr lang="cs-CZ" sz="1000"/>
              <a:t>b</a:t>
            </a:r>
            <a:r>
              <a:rPr lang="en-US" sz="1000"/>
              <a:t>ě elektřiny brutto KVET</a:t>
            </a:r>
            <a:r>
              <a:rPr lang="cs-CZ" sz="1000"/>
              <a:t> (GWh)</a:t>
            </a:r>
            <a:endParaRPr lang="en-US" sz="1000"/>
          </a:p>
        </c:rich>
      </c:tx>
      <c:layout>
        <c:manualLayout>
          <c:xMode val="edge"/>
          <c:yMode val="edge"/>
          <c:x val="0.1296018899807031"/>
          <c:y val="3.8646814101160505E-3"/>
        </c:manualLayout>
      </c:layout>
      <c:overlay val="1"/>
    </c:title>
    <c:autoTitleDeleted val="0"/>
    <c:plotArea>
      <c:layout>
        <c:manualLayout>
          <c:layoutTarget val="inner"/>
          <c:xMode val="edge"/>
          <c:yMode val="edge"/>
          <c:x val="0.10061522703434871"/>
          <c:y val="9.1369014240304566E-2"/>
          <c:w val="0.90795976352470509"/>
          <c:h val="0.76809874500182496"/>
        </c:manualLayout>
      </c:layout>
      <c:barChart>
        <c:barDir val="col"/>
        <c:grouping val="stacked"/>
        <c:varyColors val="0"/>
        <c:ser>
          <c:idx val="0"/>
          <c:order val="0"/>
          <c:tx>
            <c:strRef>
              <c:f>'10'!$H$26</c:f>
              <c:strCache>
                <c:ptCount val="1"/>
                <c:pt idx="0">
                  <c:v>Biomasa</c:v>
                </c:pt>
              </c:strCache>
            </c:strRef>
          </c:tx>
          <c:invertIfNegative val="0"/>
          <c:cat>
            <c:strRef>
              <c:f>'10'!$I$25:$K$25</c:f>
              <c:strCache>
                <c:ptCount val="3"/>
                <c:pt idx="0">
                  <c:v>KVET do 1 MWe včetně</c:v>
                </c:pt>
                <c:pt idx="1">
                  <c:v>KVET nad 1 MWe do 5 MWe včetně</c:v>
                </c:pt>
                <c:pt idx="2">
                  <c:v>KVET nad 5 MWe</c:v>
                </c:pt>
              </c:strCache>
            </c:strRef>
          </c:cat>
          <c:val>
            <c:numRef>
              <c:f>'10'!$I$26:$K$26</c:f>
              <c:numCache>
                <c:formatCode>#,##0.0</c:formatCode>
                <c:ptCount val="3"/>
                <c:pt idx="0">
                  <c:v>5.0272920000000001</c:v>
                </c:pt>
                <c:pt idx="1">
                  <c:v>24.646073000000001</c:v>
                </c:pt>
                <c:pt idx="2">
                  <c:v>287.34373399999998</c:v>
                </c:pt>
              </c:numCache>
            </c:numRef>
          </c:val>
        </c:ser>
        <c:ser>
          <c:idx val="1"/>
          <c:order val="1"/>
          <c:tx>
            <c:strRef>
              <c:f>'10'!$H$27</c:f>
              <c:strCache>
                <c:ptCount val="1"/>
                <c:pt idx="0">
                  <c:v>Bioplyn</c:v>
                </c:pt>
              </c:strCache>
            </c:strRef>
          </c:tx>
          <c:invertIfNegative val="0"/>
          <c:cat>
            <c:strRef>
              <c:f>'10'!$I$25:$K$25</c:f>
              <c:strCache>
                <c:ptCount val="3"/>
                <c:pt idx="0">
                  <c:v>KVET do 1 MWe včetně</c:v>
                </c:pt>
                <c:pt idx="1">
                  <c:v>KVET nad 1 MWe do 5 MWe včetně</c:v>
                </c:pt>
                <c:pt idx="2">
                  <c:v>KVET nad 5 MWe</c:v>
                </c:pt>
              </c:strCache>
            </c:strRef>
          </c:cat>
          <c:val>
            <c:numRef>
              <c:f>'10'!$I$27:$K$27</c:f>
              <c:numCache>
                <c:formatCode>#,##0.0</c:formatCode>
                <c:ptCount val="3"/>
                <c:pt idx="0">
                  <c:v>305.19874900000002</c:v>
                </c:pt>
                <c:pt idx="1">
                  <c:v>144.18225000000001</c:v>
                </c:pt>
                <c:pt idx="2">
                  <c:v>9.8622580000000006</c:v>
                </c:pt>
              </c:numCache>
            </c:numRef>
          </c:val>
        </c:ser>
        <c:ser>
          <c:idx val="2"/>
          <c:order val="2"/>
          <c:tx>
            <c:strRef>
              <c:f>'10'!$H$28</c:f>
              <c:strCache>
                <c:ptCount val="1"/>
                <c:pt idx="0">
                  <c:v>Černé uhlí</c:v>
                </c:pt>
              </c:strCache>
            </c:strRef>
          </c:tx>
          <c:invertIfNegative val="0"/>
          <c:cat>
            <c:strRef>
              <c:f>'10'!$I$25:$K$25</c:f>
              <c:strCache>
                <c:ptCount val="3"/>
                <c:pt idx="0">
                  <c:v>KVET do 1 MWe včetně</c:v>
                </c:pt>
                <c:pt idx="1">
                  <c:v>KVET nad 1 MWe do 5 MWe včetně</c:v>
                </c:pt>
                <c:pt idx="2">
                  <c:v>KVET nad 5 MWe</c:v>
                </c:pt>
              </c:strCache>
            </c:strRef>
          </c:cat>
          <c:val>
            <c:numRef>
              <c:f>'10'!$I$28:$K$28</c:f>
              <c:numCache>
                <c:formatCode>#,##0.0</c:formatCode>
                <c:ptCount val="3"/>
                <c:pt idx="0">
                  <c:v>3.3853999999999995E-2</c:v>
                </c:pt>
                <c:pt idx="1">
                  <c:v>11.815995000000001</c:v>
                </c:pt>
                <c:pt idx="2">
                  <c:v>430.25202200000001</c:v>
                </c:pt>
              </c:numCache>
            </c:numRef>
          </c:val>
        </c:ser>
        <c:ser>
          <c:idx val="3"/>
          <c:order val="3"/>
          <c:tx>
            <c:strRef>
              <c:f>'10'!$H$29</c:f>
              <c:strCache>
                <c:ptCount val="1"/>
                <c:pt idx="0">
                  <c:v>Hnědé uhlí</c:v>
                </c:pt>
              </c:strCache>
            </c:strRef>
          </c:tx>
          <c:invertIfNegative val="0"/>
          <c:cat>
            <c:strRef>
              <c:f>'10'!$I$25:$K$25</c:f>
              <c:strCache>
                <c:ptCount val="3"/>
                <c:pt idx="0">
                  <c:v>KVET do 1 MWe včetně</c:v>
                </c:pt>
                <c:pt idx="1">
                  <c:v>KVET nad 1 MWe do 5 MWe včetně</c:v>
                </c:pt>
                <c:pt idx="2">
                  <c:v>KVET nad 5 MWe</c:v>
                </c:pt>
              </c:strCache>
            </c:strRef>
          </c:cat>
          <c:val>
            <c:numRef>
              <c:f>'10'!$I$29:$K$29</c:f>
              <c:numCache>
                <c:formatCode>#,##0.0</c:formatCode>
                <c:ptCount val="3"/>
                <c:pt idx="0">
                  <c:v>4.5237090000000002</c:v>
                </c:pt>
                <c:pt idx="1">
                  <c:v>11.007767000000001</c:v>
                </c:pt>
                <c:pt idx="2">
                  <c:v>1684.7497289999999</c:v>
                </c:pt>
              </c:numCache>
            </c:numRef>
          </c:val>
        </c:ser>
        <c:ser>
          <c:idx val="4"/>
          <c:order val="4"/>
          <c:tx>
            <c:strRef>
              <c:f>'10'!$H$30</c:f>
              <c:strCache>
                <c:ptCount val="1"/>
                <c:pt idx="0">
                  <c:v>Koks</c:v>
                </c:pt>
              </c:strCache>
            </c:strRef>
          </c:tx>
          <c:invertIfNegative val="0"/>
          <c:cat>
            <c:strRef>
              <c:f>'10'!$I$25:$K$25</c:f>
              <c:strCache>
                <c:ptCount val="3"/>
                <c:pt idx="0">
                  <c:v>KVET do 1 MWe včetně</c:v>
                </c:pt>
                <c:pt idx="1">
                  <c:v>KVET nad 1 MWe do 5 MWe včetně</c:v>
                </c:pt>
                <c:pt idx="2">
                  <c:v>KVET nad 5 MWe</c:v>
                </c:pt>
              </c:strCache>
            </c:strRef>
          </c:cat>
          <c:val>
            <c:numRef>
              <c:f>'10'!$I$30:$K$30</c:f>
              <c:numCache>
                <c:formatCode>#,##0.0</c:formatCode>
                <c:ptCount val="3"/>
                <c:pt idx="0">
                  <c:v>0</c:v>
                </c:pt>
                <c:pt idx="1">
                  <c:v>0</c:v>
                </c:pt>
                <c:pt idx="2">
                  <c:v>0</c:v>
                </c:pt>
              </c:numCache>
            </c:numRef>
          </c:val>
        </c:ser>
        <c:ser>
          <c:idx val="5"/>
          <c:order val="5"/>
          <c:tx>
            <c:strRef>
              <c:f>'10'!$H$31</c:f>
              <c:strCache>
                <c:ptCount val="1"/>
                <c:pt idx="0">
                  <c:v>Odpadní teplo</c:v>
                </c:pt>
              </c:strCache>
            </c:strRef>
          </c:tx>
          <c:invertIfNegative val="0"/>
          <c:cat>
            <c:strRef>
              <c:f>'10'!$I$25:$K$25</c:f>
              <c:strCache>
                <c:ptCount val="3"/>
                <c:pt idx="0">
                  <c:v>KVET do 1 MWe včetně</c:v>
                </c:pt>
                <c:pt idx="1">
                  <c:v>KVET nad 1 MWe do 5 MWe včetně</c:v>
                </c:pt>
                <c:pt idx="2">
                  <c:v>KVET nad 5 MWe</c:v>
                </c:pt>
              </c:strCache>
            </c:strRef>
          </c:cat>
          <c:val>
            <c:numRef>
              <c:f>'10'!$I$31:$K$31</c:f>
              <c:numCache>
                <c:formatCode>#,##0.0</c:formatCode>
                <c:ptCount val="3"/>
                <c:pt idx="0">
                  <c:v>0</c:v>
                </c:pt>
                <c:pt idx="1">
                  <c:v>4.6742090000000003</c:v>
                </c:pt>
                <c:pt idx="2">
                  <c:v>0.625</c:v>
                </c:pt>
              </c:numCache>
            </c:numRef>
          </c:val>
        </c:ser>
        <c:ser>
          <c:idx val="6"/>
          <c:order val="6"/>
          <c:tx>
            <c:strRef>
              <c:f>'10'!$H$32</c:f>
              <c:strCache>
                <c:ptCount val="1"/>
                <c:pt idx="0">
                  <c:v>Ostatní kapalná paliva</c:v>
                </c:pt>
              </c:strCache>
            </c:strRef>
          </c:tx>
          <c:invertIfNegative val="0"/>
          <c:cat>
            <c:strRef>
              <c:f>'10'!$I$25:$K$25</c:f>
              <c:strCache>
                <c:ptCount val="3"/>
                <c:pt idx="0">
                  <c:v>KVET do 1 MWe včetně</c:v>
                </c:pt>
                <c:pt idx="1">
                  <c:v>KVET nad 1 MWe do 5 MWe včetně</c:v>
                </c:pt>
                <c:pt idx="2">
                  <c:v>KVET nad 5 MWe</c:v>
                </c:pt>
              </c:strCache>
            </c:strRef>
          </c:cat>
          <c:val>
            <c:numRef>
              <c:f>'10'!$I$32:$K$32</c:f>
              <c:numCache>
                <c:formatCode>#,##0.0</c:formatCode>
                <c:ptCount val="3"/>
                <c:pt idx="0">
                  <c:v>0</c:v>
                </c:pt>
                <c:pt idx="1">
                  <c:v>6.427999999999999</c:v>
                </c:pt>
                <c:pt idx="2">
                  <c:v>0.58184800000000003</c:v>
                </c:pt>
              </c:numCache>
            </c:numRef>
          </c:val>
        </c:ser>
        <c:ser>
          <c:idx val="7"/>
          <c:order val="7"/>
          <c:tx>
            <c:strRef>
              <c:f>'10'!$H$33</c:f>
              <c:strCache>
                <c:ptCount val="1"/>
                <c:pt idx="0">
                  <c:v>Ostatní pevná paliva</c:v>
                </c:pt>
              </c:strCache>
            </c:strRef>
          </c:tx>
          <c:invertIfNegative val="0"/>
          <c:cat>
            <c:strRef>
              <c:f>'10'!$I$25:$K$25</c:f>
              <c:strCache>
                <c:ptCount val="3"/>
                <c:pt idx="0">
                  <c:v>KVET do 1 MWe včetně</c:v>
                </c:pt>
                <c:pt idx="1">
                  <c:v>KVET nad 1 MWe do 5 MWe včetně</c:v>
                </c:pt>
                <c:pt idx="2">
                  <c:v>KVET nad 5 MWe</c:v>
                </c:pt>
              </c:strCache>
            </c:strRef>
          </c:cat>
          <c:val>
            <c:numRef>
              <c:f>'10'!$I$33:$K$33</c:f>
              <c:numCache>
                <c:formatCode>#,##0.0</c:formatCode>
                <c:ptCount val="3"/>
                <c:pt idx="0">
                  <c:v>0.49405699999999997</c:v>
                </c:pt>
                <c:pt idx="1">
                  <c:v>6.424199999999999</c:v>
                </c:pt>
                <c:pt idx="2">
                  <c:v>24.917094000000002</c:v>
                </c:pt>
              </c:numCache>
            </c:numRef>
          </c:val>
        </c:ser>
        <c:ser>
          <c:idx val="8"/>
          <c:order val="8"/>
          <c:tx>
            <c:strRef>
              <c:f>'10'!$H$34</c:f>
              <c:strCache>
                <c:ptCount val="1"/>
                <c:pt idx="0">
                  <c:v>Ostatní plyny</c:v>
                </c:pt>
              </c:strCache>
            </c:strRef>
          </c:tx>
          <c:invertIfNegative val="0"/>
          <c:cat>
            <c:strRef>
              <c:f>'10'!$I$25:$K$25</c:f>
              <c:strCache>
                <c:ptCount val="3"/>
                <c:pt idx="0">
                  <c:v>KVET do 1 MWe včetně</c:v>
                </c:pt>
                <c:pt idx="1">
                  <c:v>KVET nad 1 MWe do 5 MWe včetně</c:v>
                </c:pt>
                <c:pt idx="2">
                  <c:v>KVET nad 5 MWe</c:v>
                </c:pt>
              </c:strCache>
            </c:strRef>
          </c:cat>
          <c:val>
            <c:numRef>
              <c:f>'10'!$I$34:$K$34</c:f>
              <c:numCache>
                <c:formatCode>#,##0.0</c:formatCode>
                <c:ptCount val="3"/>
                <c:pt idx="0">
                  <c:v>2.8992290000000001</c:v>
                </c:pt>
                <c:pt idx="1">
                  <c:v>25.962662999999999</c:v>
                </c:pt>
                <c:pt idx="2">
                  <c:v>79.921719999999993</c:v>
                </c:pt>
              </c:numCache>
            </c:numRef>
          </c:val>
        </c:ser>
        <c:ser>
          <c:idx val="9"/>
          <c:order val="9"/>
          <c:tx>
            <c:strRef>
              <c:f>'10'!$H$35</c:f>
              <c:strCache>
                <c:ptCount val="1"/>
                <c:pt idx="0">
                  <c:v>Ostatní</c:v>
                </c:pt>
              </c:strCache>
            </c:strRef>
          </c:tx>
          <c:invertIfNegative val="0"/>
          <c:cat>
            <c:strRef>
              <c:f>'10'!$I$25:$K$25</c:f>
              <c:strCache>
                <c:ptCount val="3"/>
                <c:pt idx="0">
                  <c:v>KVET do 1 MWe včetně</c:v>
                </c:pt>
                <c:pt idx="1">
                  <c:v>KVET nad 1 MWe do 5 MWe včetně</c:v>
                </c:pt>
                <c:pt idx="2">
                  <c:v>KVET nad 5 MWe</c:v>
                </c:pt>
              </c:strCache>
            </c:strRef>
          </c:cat>
          <c:val>
            <c:numRef>
              <c:f>'10'!$I$35:$K$35</c:f>
              <c:numCache>
                <c:formatCode>#,##0.0</c:formatCode>
                <c:ptCount val="3"/>
                <c:pt idx="0">
                  <c:v>0</c:v>
                </c:pt>
                <c:pt idx="1">
                  <c:v>0</c:v>
                </c:pt>
                <c:pt idx="2">
                  <c:v>0</c:v>
                </c:pt>
              </c:numCache>
            </c:numRef>
          </c:val>
        </c:ser>
        <c:ser>
          <c:idx val="10"/>
          <c:order val="10"/>
          <c:tx>
            <c:strRef>
              <c:f>'10'!$H$36</c:f>
              <c:strCache>
                <c:ptCount val="1"/>
                <c:pt idx="0">
                  <c:v>Topné oleje</c:v>
                </c:pt>
              </c:strCache>
            </c:strRef>
          </c:tx>
          <c:invertIfNegative val="0"/>
          <c:cat>
            <c:strRef>
              <c:f>'10'!$I$25:$K$25</c:f>
              <c:strCache>
                <c:ptCount val="3"/>
                <c:pt idx="0">
                  <c:v>KVET do 1 MWe včetně</c:v>
                </c:pt>
                <c:pt idx="1">
                  <c:v>KVET nad 1 MWe do 5 MWe včetně</c:v>
                </c:pt>
                <c:pt idx="2">
                  <c:v>KVET nad 5 MWe</c:v>
                </c:pt>
              </c:strCache>
            </c:strRef>
          </c:cat>
          <c:val>
            <c:numRef>
              <c:f>'10'!$I$36:$K$36</c:f>
              <c:numCache>
                <c:formatCode>#,##0.0</c:formatCode>
                <c:ptCount val="3"/>
                <c:pt idx="0">
                  <c:v>1.9292940000000001</c:v>
                </c:pt>
                <c:pt idx="1">
                  <c:v>0.59649600000000003</c:v>
                </c:pt>
                <c:pt idx="2">
                  <c:v>0.324125</c:v>
                </c:pt>
              </c:numCache>
            </c:numRef>
          </c:val>
        </c:ser>
        <c:ser>
          <c:idx val="11"/>
          <c:order val="11"/>
          <c:tx>
            <c:strRef>
              <c:f>'10'!$H$37</c:f>
              <c:strCache>
                <c:ptCount val="1"/>
                <c:pt idx="0">
                  <c:v>Zemní plyn</c:v>
                </c:pt>
              </c:strCache>
            </c:strRef>
          </c:tx>
          <c:invertIfNegative val="0"/>
          <c:cat>
            <c:strRef>
              <c:f>'10'!$I$25:$K$25</c:f>
              <c:strCache>
                <c:ptCount val="3"/>
                <c:pt idx="0">
                  <c:v>KVET do 1 MWe včetně</c:v>
                </c:pt>
                <c:pt idx="1">
                  <c:v>KVET nad 1 MWe do 5 MWe včetně</c:v>
                </c:pt>
                <c:pt idx="2">
                  <c:v>KVET nad 5 MWe</c:v>
                </c:pt>
              </c:strCache>
            </c:strRef>
          </c:cat>
          <c:val>
            <c:numRef>
              <c:f>'10'!$I$37:$K$37</c:f>
              <c:numCache>
                <c:formatCode>#,##0.0</c:formatCode>
                <c:ptCount val="3"/>
                <c:pt idx="0">
                  <c:v>124.41167000000002</c:v>
                </c:pt>
                <c:pt idx="1">
                  <c:v>158.705814</c:v>
                </c:pt>
                <c:pt idx="2">
                  <c:v>311.5915</c:v>
                </c:pt>
              </c:numCache>
            </c:numRef>
          </c:val>
        </c:ser>
        <c:dLbls>
          <c:showLegendKey val="0"/>
          <c:showVal val="0"/>
          <c:showCatName val="0"/>
          <c:showSerName val="0"/>
          <c:showPercent val="0"/>
          <c:showBubbleSize val="0"/>
        </c:dLbls>
        <c:gapWidth val="150"/>
        <c:overlap val="100"/>
        <c:axId val="92850048"/>
        <c:axId val="92851584"/>
      </c:barChart>
      <c:catAx>
        <c:axId val="92850048"/>
        <c:scaling>
          <c:orientation val="minMax"/>
        </c:scaling>
        <c:delete val="0"/>
        <c:axPos val="b"/>
        <c:majorTickMark val="none"/>
        <c:minorTickMark val="none"/>
        <c:tickLblPos val="nextTo"/>
        <c:crossAx val="92851584"/>
        <c:crosses val="autoZero"/>
        <c:auto val="1"/>
        <c:lblAlgn val="ctr"/>
        <c:lblOffset val="100"/>
        <c:noMultiLvlLbl val="0"/>
      </c:catAx>
      <c:valAx>
        <c:axId val="92851584"/>
        <c:scaling>
          <c:orientation val="minMax"/>
          <c:min val="0"/>
        </c:scaling>
        <c:delete val="0"/>
        <c:axPos val="l"/>
        <c:majorGridlines/>
        <c:numFmt formatCode="General" sourceLinked="0"/>
        <c:majorTickMark val="out"/>
        <c:minorTickMark val="none"/>
        <c:tickLblPos val="nextTo"/>
        <c:spPr>
          <a:ln>
            <a:noFill/>
          </a:ln>
        </c:spPr>
        <c:txPr>
          <a:bodyPr/>
          <a:lstStyle/>
          <a:p>
            <a:pPr>
              <a:defRPr sz="900"/>
            </a:pPr>
            <a:endParaRPr lang="cs-CZ"/>
          </a:p>
        </c:txPr>
        <c:crossAx val="928500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Bilance elektřiny (GWh)</a:t>
            </a:r>
          </a:p>
        </c:rich>
      </c:tx>
      <c:layout/>
      <c:overlay val="1"/>
    </c:title>
    <c:autoTitleDeleted val="0"/>
    <c:plotArea>
      <c:layout>
        <c:manualLayout>
          <c:layoutTarget val="inner"/>
          <c:xMode val="edge"/>
          <c:yMode val="edge"/>
          <c:x val="9.8853763440860221E-2"/>
          <c:y val="0.14531021045682174"/>
          <c:w val="0.90114623655913983"/>
          <c:h val="0.58470927330402722"/>
        </c:manualLayout>
      </c:layout>
      <c:barChart>
        <c:barDir val="col"/>
        <c:grouping val="stacked"/>
        <c:varyColors val="0"/>
        <c:ser>
          <c:idx val="0"/>
          <c:order val="0"/>
          <c:tx>
            <c:strRef>
              <c:f>'3.1'!$A$5:$A$6</c:f>
              <c:strCache>
                <c:ptCount val="1"/>
                <c:pt idx="0">
                  <c:v>Výroba elektřiny brutto</c:v>
                </c:pt>
              </c:strCache>
            </c:strRef>
          </c:tx>
          <c:invertIfNegative val="0"/>
          <c:val>
            <c:numRef>
              <c:f>'3.1'!$B$6:$M$6</c:f>
              <c:numCache>
                <c:formatCode>#,##0.0</c:formatCode>
                <c:ptCount val="12"/>
                <c:pt idx="0">
                  <c:v>7478.8598299999967</c:v>
                </c:pt>
                <c:pt idx="1">
                  <c:v>7087.5609320000012</c:v>
                </c:pt>
                <c:pt idx="2">
                  <c:v>8446.1610229999969</c:v>
                </c:pt>
                <c:pt idx="3">
                  <c:v>0</c:v>
                </c:pt>
                <c:pt idx="4">
                  <c:v>0</c:v>
                </c:pt>
                <c:pt idx="5">
                  <c:v>0</c:v>
                </c:pt>
                <c:pt idx="6">
                  <c:v>0</c:v>
                </c:pt>
                <c:pt idx="7">
                  <c:v>0</c:v>
                </c:pt>
                <c:pt idx="8">
                  <c:v>0</c:v>
                </c:pt>
                <c:pt idx="9">
                  <c:v>0</c:v>
                </c:pt>
                <c:pt idx="10">
                  <c:v>0</c:v>
                </c:pt>
                <c:pt idx="11">
                  <c:v>0</c:v>
                </c:pt>
              </c:numCache>
            </c:numRef>
          </c:val>
        </c:ser>
        <c:ser>
          <c:idx val="1"/>
          <c:order val="1"/>
          <c:tx>
            <c:strRef>
              <c:f>'3.2'!$A$49</c:f>
              <c:strCache>
                <c:ptCount val="1"/>
                <c:pt idx="0">
                  <c:v>Tuzemská netto spotřeba (TNS)</c:v>
                </c:pt>
              </c:strCache>
            </c:strRef>
          </c:tx>
          <c:invertIfNegative val="0"/>
          <c:val>
            <c:numRef>
              <c:f>'3.2'!$B$49:$M$49</c:f>
              <c:numCache>
                <c:formatCode>#,##0.0</c:formatCode>
                <c:ptCount val="12"/>
                <c:pt idx="0">
                  <c:v>-5862.5141579999936</c:v>
                </c:pt>
                <c:pt idx="1">
                  <c:v>-5602.4787499999984</c:v>
                </c:pt>
                <c:pt idx="2">
                  <c:v>-5961.2004899999974</c:v>
                </c:pt>
                <c:pt idx="3">
                  <c:v>0</c:v>
                </c:pt>
                <c:pt idx="4">
                  <c:v>0</c:v>
                </c:pt>
                <c:pt idx="5">
                  <c:v>0</c:v>
                </c:pt>
                <c:pt idx="6">
                  <c:v>0</c:v>
                </c:pt>
                <c:pt idx="7">
                  <c:v>0</c:v>
                </c:pt>
                <c:pt idx="8">
                  <c:v>0</c:v>
                </c:pt>
                <c:pt idx="9">
                  <c:v>0</c:v>
                </c:pt>
                <c:pt idx="10">
                  <c:v>0</c:v>
                </c:pt>
                <c:pt idx="11">
                  <c:v>0</c:v>
                </c:pt>
              </c:numCache>
            </c:numRef>
          </c:val>
        </c:ser>
        <c:ser>
          <c:idx val="2"/>
          <c:order val="2"/>
          <c:tx>
            <c:strRef>
              <c:f>'3.2'!$A$31</c:f>
              <c:strCache>
                <c:ptCount val="1"/>
                <c:pt idx="0">
                  <c:v>Tech. vl. spotřeba el. na výrobu elektřiny</c:v>
                </c:pt>
              </c:strCache>
            </c:strRef>
          </c:tx>
          <c:invertIfNegative val="0"/>
          <c:val>
            <c:numRef>
              <c:f>'3.2'!$B$31:$M$31</c:f>
              <c:numCache>
                <c:formatCode>#,##0.0</c:formatCode>
                <c:ptCount val="12"/>
                <c:pt idx="0">
                  <c:v>-513.59321100000022</c:v>
                </c:pt>
                <c:pt idx="1">
                  <c:v>-478.39769799999965</c:v>
                </c:pt>
                <c:pt idx="2">
                  <c:v>-571.30940799999996</c:v>
                </c:pt>
                <c:pt idx="3">
                  <c:v>0</c:v>
                </c:pt>
                <c:pt idx="4">
                  <c:v>0</c:v>
                </c:pt>
                <c:pt idx="5">
                  <c:v>0</c:v>
                </c:pt>
                <c:pt idx="6">
                  <c:v>0</c:v>
                </c:pt>
                <c:pt idx="7">
                  <c:v>0</c:v>
                </c:pt>
                <c:pt idx="8">
                  <c:v>0</c:v>
                </c:pt>
                <c:pt idx="9">
                  <c:v>0</c:v>
                </c:pt>
                <c:pt idx="10">
                  <c:v>0</c:v>
                </c:pt>
                <c:pt idx="11">
                  <c:v>0</c:v>
                </c:pt>
              </c:numCache>
            </c:numRef>
          </c:val>
        </c:ser>
        <c:ser>
          <c:idx val="3"/>
          <c:order val="3"/>
          <c:tx>
            <c:strRef>
              <c:f>'3.2'!$A$36</c:f>
              <c:strCache>
                <c:ptCount val="1"/>
                <c:pt idx="0">
                  <c:v>Celkové ztráty</c:v>
                </c:pt>
              </c:strCache>
            </c:strRef>
          </c:tx>
          <c:invertIfNegative val="0"/>
          <c:val>
            <c:numRef>
              <c:f>'3.2'!$B$36:$M$36</c:f>
              <c:numCache>
                <c:formatCode>#,##0.0</c:formatCode>
                <c:ptCount val="12"/>
                <c:pt idx="0">
                  <c:v>-393.53058099999998</c:v>
                </c:pt>
                <c:pt idx="1">
                  <c:v>-365.63991199999998</c:v>
                </c:pt>
                <c:pt idx="2">
                  <c:v>-409.68820500000004</c:v>
                </c:pt>
                <c:pt idx="3">
                  <c:v>0</c:v>
                </c:pt>
                <c:pt idx="4">
                  <c:v>0</c:v>
                </c:pt>
                <c:pt idx="5">
                  <c:v>0</c:v>
                </c:pt>
                <c:pt idx="6">
                  <c:v>0</c:v>
                </c:pt>
                <c:pt idx="7">
                  <c:v>0</c:v>
                </c:pt>
                <c:pt idx="8">
                  <c:v>0</c:v>
                </c:pt>
                <c:pt idx="9">
                  <c:v>0</c:v>
                </c:pt>
                <c:pt idx="10">
                  <c:v>0</c:v>
                </c:pt>
                <c:pt idx="11">
                  <c:v>0</c:v>
                </c:pt>
              </c:numCache>
            </c:numRef>
          </c:val>
        </c:ser>
        <c:ser>
          <c:idx val="4"/>
          <c:order val="4"/>
          <c:tx>
            <c:strRef>
              <c:f>'3.2'!$A$47</c:f>
              <c:strCache>
                <c:ptCount val="1"/>
                <c:pt idx="0">
                  <c:v>Spotřeba na přečerpávání PVE</c:v>
                </c:pt>
              </c:strCache>
            </c:strRef>
          </c:tx>
          <c:invertIfNegative val="0"/>
          <c:val>
            <c:numRef>
              <c:f>'3.2'!$B$47:$M$47</c:f>
              <c:numCache>
                <c:formatCode>#,##0.0</c:formatCode>
                <c:ptCount val="12"/>
                <c:pt idx="0">
                  <c:v>-174.70632799999998</c:v>
                </c:pt>
                <c:pt idx="1">
                  <c:v>-131.97549000000001</c:v>
                </c:pt>
                <c:pt idx="2">
                  <c:v>-155.28913600000001</c:v>
                </c:pt>
                <c:pt idx="3">
                  <c:v>0</c:v>
                </c:pt>
                <c:pt idx="4">
                  <c:v>0</c:v>
                </c:pt>
                <c:pt idx="5">
                  <c:v>0</c:v>
                </c:pt>
                <c:pt idx="6">
                  <c:v>0</c:v>
                </c:pt>
                <c:pt idx="7">
                  <c:v>0</c:v>
                </c:pt>
                <c:pt idx="8">
                  <c:v>0</c:v>
                </c:pt>
                <c:pt idx="9">
                  <c:v>0</c:v>
                </c:pt>
                <c:pt idx="10">
                  <c:v>0</c:v>
                </c:pt>
                <c:pt idx="11">
                  <c:v>0</c:v>
                </c:pt>
              </c:numCache>
            </c:numRef>
          </c:val>
        </c:ser>
        <c:ser>
          <c:idx val="5"/>
          <c:order val="5"/>
          <c:tx>
            <c:strRef>
              <c:f>'3.2'!$A$5:$A$6</c:f>
              <c:strCache>
                <c:ptCount val="1"/>
                <c:pt idx="0">
                  <c:v>Saldo elektřiny *)</c:v>
                </c:pt>
              </c:strCache>
            </c:strRef>
          </c:tx>
          <c:invertIfNegative val="0"/>
          <c:val>
            <c:numRef>
              <c:f>'3.2'!$B$6:$M$6</c:f>
              <c:numCache>
                <c:formatCode>#,##0.0</c:formatCode>
                <c:ptCount val="12"/>
                <c:pt idx="0">
                  <c:v>-482.10689400000001</c:v>
                </c:pt>
                <c:pt idx="1">
                  <c:v>-468.71336099999979</c:v>
                </c:pt>
                <c:pt idx="2">
                  <c:v>-1305.1879920000001</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41694848"/>
        <c:axId val="141696384"/>
      </c:barChart>
      <c:catAx>
        <c:axId val="141694848"/>
        <c:scaling>
          <c:orientation val="minMax"/>
        </c:scaling>
        <c:delete val="0"/>
        <c:axPos val="b"/>
        <c:majorTickMark val="none"/>
        <c:minorTickMark val="none"/>
        <c:tickLblPos val="low"/>
        <c:txPr>
          <a:bodyPr/>
          <a:lstStyle/>
          <a:p>
            <a:pPr>
              <a:defRPr sz="900"/>
            </a:pPr>
            <a:endParaRPr lang="cs-CZ"/>
          </a:p>
        </c:txPr>
        <c:crossAx val="141696384"/>
        <c:crosses val="autoZero"/>
        <c:auto val="1"/>
        <c:lblAlgn val="ctr"/>
        <c:lblOffset val="100"/>
        <c:noMultiLvlLbl val="0"/>
      </c:catAx>
      <c:valAx>
        <c:axId val="141696384"/>
        <c:scaling>
          <c:orientation val="minMax"/>
          <c:max val="10000"/>
          <c:min val="-10000"/>
        </c:scaling>
        <c:delete val="0"/>
        <c:axPos val="l"/>
        <c:majorGridlines/>
        <c:numFmt formatCode="#,##0" sourceLinked="0"/>
        <c:majorTickMark val="out"/>
        <c:minorTickMark val="none"/>
        <c:tickLblPos val="nextTo"/>
        <c:spPr>
          <a:ln>
            <a:noFill/>
          </a:ln>
        </c:spPr>
        <c:txPr>
          <a:bodyPr/>
          <a:lstStyle/>
          <a:p>
            <a:pPr>
              <a:defRPr sz="900"/>
            </a:pPr>
            <a:endParaRPr lang="cs-CZ"/>
          </a:p>
        </c:txPr>
        <c:crossAx val="141694848"/>
        <c:crosses val="autoZero"/>
        <c:crossBetween val="between"/>
      </c:valAx>
    </c:plotArea>
    <c:legend>
      <c:legendPos val="b"/>
      <c:layout>
        <c:manualLayout>
          <c:xMode val="edge"/>
          <c:yMode val="edge"/>
          <c:x val="5.5873004699811581E-2"/>
          <c:y val="0.84866721414424429"/>
          <c:w val="0.9441269953001884"/>
          <c:h val="0.15133278585575577"/>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elektrického výkonu KVET</a:t>
            </a:r>
          </a:p>
        </c:rich>
      </c:tx>
      <c:layout/>
      <c:overlay val="0"/>
    </c:title>
    <c:autoTitleDeleted val="0"/>
    <c:plotArea>
      <c:layout>
        <c:manualLayout>
          <c:layoutTarget val="inner"/>
          <c:xMode val="edge"/>
          <c:yMode val="edge"/>
          <c:x val="0.16915598290598288"/>
          <c:y val="0.19963821138211382"/>
          <c:w val="0.627664088695287"/>
          <c:h val="0.50329358697243132"/>
        </c:manualLayout>
      </c:layout>
      <c:doughnutChart>
        <c:varyColors val="1"/>
        <c:ser>
          <c:idx val="0"/>
          <c:order val="0"/>
          <c:dLbls>
            <c:dLbl>
              <c:idx val="0"/>
              <c:layout>
                <c:manualLayout>
                  <c:x val="5.4273504273504277E-3"/>
                  <c:y val="-9.4647696476964749E-2"/>
                </c:manualLayout>
              </c:layout>
              <c:showLegendKey val="0"/>
              <c:showVal val="0"/>
              <c:showCatName val="0"/>
              <c:showSerName val="0"/>
              <c:showPercent val="1"/>
              <c:showBubbleSize val="0"/>
            </c:dLbl>
            <c:dLbl>
              <c:idx val="1"/>
              <c:layout>
                <c:manualLayout>
                  <c:x val="4.8846153846153845E-2"/>
                  <c:y val="-9.0345528455284554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('10'!$D$19,'10'!$G$19,'10'!$J$19)</c:f>
              <c:numCache>
                <c:formatCode>#,##0.0</c:formatCode>
                <c:ptCount val="3"/>
                <c:pt idx="0">
                  <c:v>398.55699999999979</c:v>
                </c:pt>
                <c:pt idx="1">
                  <c:v>392.91599999999994</c:v>
                </c:pt>
                <c:pt idx="2">
                  <c:v>10818.748000000003</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293333333333329"/>
          <c:h val="0.18553252032520326"/>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tepelného výkonu KVET</a:t>
            </a:r>
          </a:p>
        </c:rich>
      </c:tx>
      <c:layout>
        <c:manualLayout>
          <c:xMode val="edge"/>
          <c:yMode val="edge"/>
          <c:x val="0.13954230769230769"/>
          <c:y val="2.1510840108401083E-2"/>
        </c:manualLayout>
      </c:layout>
      <c:overlay val="0"/>
    </c:title>
    <c:autoTitleDeleted val="0"/>
    <c:plotArea>
      <c:layout>
        <c:manualLayout>
          <c:layoutTarget val="inner"/>
          <c:xMode val="edge"/>
          <c:yMode val="edge"/>
          <c:x val="0.18840786694040287"/>
          <c:y val="0.19963821138211382"/>
          <c:w val="0.56402088065035483"/>
          <c:h val="0.50042693287958084"/>
        </c:manualLayout>
      </c:layout>
      <c:doughnutChart>
        <c:varyColors val="1"/>
        <c:ser>
          <c:idx val="0"/>
          <c:order val="0"/>
          <c:dLbls>
            <c:dLbl>
              <c:idx val="0"/>
              <c:layout>
                <c:manualLayout>
                  <c:x val="5.4273504273504277E-3"/>
                  <c:y val="-9.0345528455284554E-2"/>
                </c:manualLayout>
              </c:layout>
              <c:showLegendKey val="0"/>
              <c:showVal val="0"/>
              <c:showCatName val="0"/>
              <c:showSerName val="0"/>
              <c:showPercent val="1"/>
              <c:showBubbleSize val="0"/>
            </c:dLbl>
            <c:dLbl>
              <c:idx val="1"/>
              <c:layout>
                <c:manualLayout>
                  <c:x val="8.1410256410256412E-2"/>
                  <c:y val="-7.313685636856368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('10'!$B$3,'10'!$E$3,'10'!$H$3)</c:f>
              <c:strCache>
                <c:ptCount val="3"/>
                <c:pt idx="0">
                  <c:v>KVET do 1 MWe včetně</c:v>
                </c:pt>
                <c:pt idx="1">
                  <c:v>KVET nad 1 MWe do 5 MWe včetně</c:v>
                </c:pt>
                <c:pt idx="2">
                  <c:v>KVET nad 5 MWe</c:v>
                </c:pt>
              </c:strCache>
            </c:strRef>
          </c:cat>
          <c:val>
            <c:numRef>
              <c:f>('10'!$D$20,'10'!$G$20,'10'!$J$20)</c:f>
              <c:numCache>
                <c:formatCode>#,##0.0</c:formatCode>
                <c:ptCount val="3"/>
                <c:pt idx="0">
                  <c:v>903.50400000000229</c:v>
                </c:pt>
                <c:pt idx="1">
                  <c:v>1441.3129999999969</c:v>
                </c:pt>
                <c:pt idx="2">
                  <c:v>20658.777999999998</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2.5819658119658126E-2"/>
          <c:y val="0.78865447154471546"/>
          <c:w val="0.94836068376068372"/>
          <c:h val="0.18553252032520326"/>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invertIfNegative val="0"/>
          <c:cat>
            <c:numRef>
              <c:f>'5'!$B$23</c:f>
              <c:numCache>
                <c:formatCode>General</c:formatCode>
                <c:ptCount val="1"/>
              </c:numCache>
            </c:numRef>
          </c:cat>
          <c:val>
            <c:numRef>
              <c:f>'5'!$B$31</c:f>
              <c:numCache>
                <c:formatCode>General</c:formatCode>
                <c:ptCount val="1"/>
              </c:numCache>
            </c:numRef>
          </c:val>
        </c:ser>
        <c:ser>
          <c:idx val="8"/>
          <c:order val="8"/>
          <c:tx>
            <c:strRef>
              <c:f>'5'!$A$32</c:f>
              <c:strCache>
                <c:ptCount val="1"/>
              </c:strCache>
            </c:strRef>
          </c:tx>
          <c:invertIfNegative val="0"/>
          <c:cat>
            <c:numRef>
              <c:f>'5'!$B$23</c:f>
              <c:numCache>
                <c:formatCode>General</c:formatCode>
                <c:ptCount val="1"/>
              </c:numCache>
            </c:numRef>
          </c:cat>
          <c:val>
            <c:numRef>
              <c:f>'5'!$B$32</c:f>
              <c:numCache>
                <c:formatCode>General</c:formatCode>
                <c:ptCount val="1"/>
              </c:numCache>
            </c:numRef>
          </c:val>
        </c:ser>
        <c:ser>
          <c:idx val="9"/>
          <c:order val="9"/>
          <c:tx>
            <c:strRef>
              <c:f>'5'!$A$33</c:f>
              <c:strCache>
                <c:ptCount val="1"/>
              </c:strCache>
            </c:strRef>
          </c:tx>
          <c:invertIfNegative val="0"/>
          <c:cat>
            <c:numRef>
              <c:f>'5'!$B$23</c:f>
              <c:numCache>
                <c:formatCode>General</c:formatCode>
                <c:ptCount val="1"/>
              </c:numCache>
            </c:numRef>
          </c:cat>
          <c:val>
            <c:numRef>
              <c:f>'5'!$B$33</c:f>
              <c:numCache>
                <c:formatCode>General</c:formatCode>
                <c:ptCount val="1"/>
              </c:numCache>
            </c:numRef>
          </c:val>
        </c:ser>
        <c:ser>
          <c:idx val="10"/>
          <c:order val="10"/>
          <c:tx>
            <c:strRef>
              <c:f>'5'!$A$34</c:f>
              <c:strCache>
                <c:ptCount val="1"/>
              </c:strCache>
            </c:strRef>
          </c:tx>
          <c:invertIfNegative val="0"/>
          <c:cat>
            <c:numRef>
              <c:f>'5'!$B$23</c:f>
              <c:numCache>
                <c:formatCode>General</c:formatCode>
                <c:ptCount val="1"/>
              </c:numCache>
            </c:numRef>
          </c:cat>
          <c:val>
            <c:numRef>
              <c:f>'5'!$B$34</c:f>
              <c:numCache>
                <c:formatCode>General</c:formatCode>
                <c:ptCount val="1"/>
              </c:numCache>
            </c:numRef>
          </c:val>
        </c:ser>
        <c:ser>
          <c:idx val="11"/>
          <c:order val="11"/>
          <c:tx>
            <c:strRef>
              <c:f>'5'!$A$35</c:f>
              <c:strCache>
                <c:ptCount val="1"/>
              </c:strCache>
            </c:strRef>
          </c:tx>
          <c:invertIfNegative val="0"/>
          <c:cat>
            <c:numRef>
              <c:f>'5'!$B$23</c:f>
              <c:numCache>
                <c:formatCode>General</c:formatCode>
                <c:ptCount val="1"/>
              </c:numCache>
            </c:numRef>
          </c:cat>
          <c:val>
            <c:numRef>
              <c:f>'5'!$B$35</c:f>
              <c:numCache>
                <c:formatCode>General</c:formatCode>
                <c:ptCount val="1"/>
              </c:numCache>
            </c:numRef>
          </c:val>
        </c:ser>
        <c:dLbls>
          <c:showLegendKey val="0"/>
          <c:showVal val="0"/>
          <c:showCatName val="0"/>
          <c:showSerName val="0"/>
          <c:showPercent val="0"/>
          <c:showBubbleSize val="0"/>
        </c:dLbls>
        <c:gapWidth val="150"/>
        <c:axId val="94524544"/>
        <c:axId val="94526080"/>
      </c:barChart>
      <c:catAx>
        <c:axId val="94524544"/>
        <c:scaling>
          <c:orientation val="minMax"/>
        </c:scaling>
        <c:delete val="1"/>
        <c:axPos val="b"/>
        <c:numFmt formatCode="General" sourceLinked="1"/>
        <c:majorTickMark val="out"/>
        <c:minorTickMark val="none"/>
        <c:tickLblPos val="nextTo"/>
        <c:crossAx val="94526080"/>
        <c:crosses val="autoZero"/>
        <c:auto val="1"/>
        <c:lblAlgn val="ctr"/>
        <c:lblOffset val="100"/>
        <c:noMultiLvlLbl val="0"/>
      </c:catAx>
      <c:valAx>
        <c:axId val="94526080"/>
        <c:scaling>
          <c:orientation val="minMax"/>
        </c:scaling>
        <c:delete val="1"/>
        <c:axPos val="l"/>
        <c:numFmt formatCode="General" sourceLinked="1"/>
        <c:majorTickMark val="out"/>
        <c:minorTickMark val="none"/>
        <c:tickLblPos val="nextTo"/>
        <c:crossAx val="945245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instalovaného výkonu v ES ČR</a:t>
            </a:r>
          </a:p>
        </c:rich>
      </c:tx>
      <c:layout>
        <c:manualLayout>
          <c:xMode val="edge"/>
          <c:yMode val="edge"/>
          <c:x val="9.2445302823894834E-2"/>
          <c:y val="1.305626785714991E-3"/>
        </c:manualLayout>
      </c:layout>
      <c:overlay val="0"/>
      <c:spPr>
        <a:solidFill>
          <a:sysClr val="window" lastClr="FFFFFF"/>
        </a:solidFill>
      </c:spPr>
    </c:title>
    <c:autoTitleDeleted val="0"/>
    <c:plotArea>
      <c:layout>
        <c:manualLayout>
          <c:layoutTarget val="inner"/>
          <c:xMode val="edge"/>
          <c:yMode val="edge"/>
          <c:x val="9.9391452789123702E-2"/>
          <c:y val="0.175596901250128"/>
          <c:w val="0.81491501868803184"/>
          <c:h val="0.64401268271520418"/>
        </c:manualLayout>
      </c:layout>
      <c:doughnutChart>
        <c:varyColors val="1"/>
        <c:ser>
          <c:idx val="0"/>
          <c:order val="0"/>
          <c:dPt>
            <c:idx val="5"/>
            <c:bubble3D val="0"/>
            <c:spPr>
              <a:solidFill>
                <a:schemeClr val="accent6"/>
              </a:solidFill>
            </c:spPr>
          </c:dPt>
          <c:dPt>
            <c:idx val="7"/>
            <c:bubble3D val="0"/>
            <c:spPr>
              <a:solidFill>
                <a:srgbClr val="FFC000"/>
              </a:solidFill>
            </c:spPr>
          </c:dPt>
          <c:dLbls>
            <c:dLbl>
              <c:idx val="6"/>
              <c:layout>
                <c:manualLayout>
                  <c:x val="-0.10366934377101319"/>
                  <c:y val="-8.7048518965610389E-2"/>
                </c:manualLayout>
              </c:layout>
              <c:showLegendKey val="0"/>
              <c:showVal val="0"/>
              <c:showCatName val="0"/>
              <c:showSerName val="0"/>
              <c:showPercent val="1"/>
              <c:showBubbleSize val="0"/>
            </c:dLbl>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'11'!$B$17:$I$17</c:f>
              <c:strCache>
                <c:ptCount val="8"/>
                <c:pt idx="0">
                  <c:v>JE</c:v>
                </c:pt>
                <c:pt idx="1">
                  <c:v>PE</c:v>
                </c:pt>
                <c:pt idx="2">
                  <c:v>PPE</c:v>
                </c:pt>
                <c:pt idx="3">
                  <c:v>PSE</c:v>
                </c:pt>
                <c:pt idx="4">
                  <c:v>VE</c:v>
                </c:pt>
                <c:pt idx="5">
                  <c:v>PVE</c:v>
                </c:pt>
                <c:pt idx="6">
                  <c:v>VTE</c:v>
                </c:pt>
                <c:pt idx="7">
                  <c:v>FVE</c:v>
                </c:pt>
              </c:strCache>
            </c:strRef>
          </c:cat>
          <c:val>
            <c:numRef>
              <c:f>'11'!$B$18:$I$18</c:f>
              <c:numCache>
                <c:formatCode>#,##0.0</c:formatCode>
                <c:ptCount val="8"/>
                <c:pt idx="0">
                  <c:v>4290</c:v>
                </c:pt>
                <c:pt idx="1">
                  <c:v>11093.442000000001</c:v>
                </c:pt>
                <c:pt idx="2">
                  <c:v>1363.5</c:v>
                </c:pt>
                <c:pt idx="3">
                  <c:v>900.38699999999994</c:v>
                </c:pt>
                <c:pt idx="4">
                  <c:v>1092.8365000000001</c:v>
                </c:pt>
                <c:pt idx="5">
                  <c:v>1171.5</c:v>
                </c:pt>
                <c:pt idx="6">
                  <c:v>308.08789999999999</c:v>
                </c:pt>
                <c:pt idx="7">
                  <c:v>2060.9168799999966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Vývoj instalovaného výkonu v ES ČR</a:t>
            </a:r>
            <a:r>
              <a:rPr lang="cs-CZ" sz="1000"/>
              <a:t> </a:t>
            </a:r>
            <a:r>
              <a:rPr lang="en-US" sz="1000"/>
              <a:t>(</a:t>
            </a:r>
            <a:r>
              <a:rPr lang="cs-CZ" sz="1000"/>
              <a:t>M</a:t>
            </a:r>
            <a:r>
              <a:rPr lang="en-US" sz="1000"/>
              <a:t>W)</a:t>
            </a:r>
          </a:p>
        </c:rich>
      </c:tx>
      <c:layout/>
      <c:overlay val="0"/>
      <c:spPr>
        <a:solidFill>
          <a:schemeClr val="bg1"/>
        </a:solidFill>
      </c:spPr>
    </c:title>
    <c:autoTitleDeleted val="0"/>
    <c:plotArea>
      <c:layout>
        <c:manualLayout>
          <c:layoutTarget val="inner"/>
          <c:xMode val="edge"/>
          <c:yMode val="edge"/>
          <c:x val="5.5594246031746029E-2"/>
          <c:y val="0.17476822766898678"/>
          <c:w val="0.85641904761904764"/>
          <c:h val="0.71786008827334036"/>
        </c:manualLayout>
      </c:layout>
      <c:barChart>
        <c:barDir val="col"/>
        <c:grouping val="stacked"/>
        <c:varyColors val="0"/>
        <c:ser>
          <c:idx val="0"/>
          <c:order val="0"/>
          <c:tx>
            <c:strRef>
              <c:f>'11'!$B$17</c:f>
              <c:strCache>
                <c:ptCount val="1"/>
                <c:pt idx="0">
                  <c:v>JE</c:v>
                </c:pt>
              </c:strCache>
            </c:strRef>
          </c:tx>
          <c:invertIfNegative val="0"/>
          <c:val>
            <c:numRef>
              <c:f>'11'!$B$7:$M$7</c:f>
              <c:numCache>
                <c:formatCode>#,##0.0</c:formatCode>
                <c:ptCount val="12"/>
                <c:pt idx="0">
                  <c:v>4290</c:v>
                </c:pt>
                <c:pt idx="1">
                  <c:v>4290</c:v>
                </c:pt>
                <c:pt idx="2">
                  <c:v>4290</c:v>
                </c:pt>
                <c:pt idx="3">
                  <c:v>0</c:v>
                </c:pt>
                <c:pt idx="4">
                  <c:v>0</c:v>
                </c:pt>
                <c:pt idx="5">
                  <c:v>0</c:v>
                </c:pt>
                <c:pt idx="6">
                  <c:v>0</c:v>
                </c:pt>
                <c:pt idx="7">
                  <c:v>0</c:v>
                </c:pt>
                <c:pt idx="8">
                  <c:v>0</c:v>
                </c:pt>
                <c:pt idx="9">
                  <c:v>0</c:v>
                </c:pt>
                <c:pt idx="10">
                  <c:v>0</c:v>
                </c:pt>
                <c:pt idx="11">
                  <c:v>0</c:v>
                </c:pt>
              </c:numCache>
            </c:numRef>
          </c:val>
        </c:ser>
        <c:ser>
          <c:idx val="1"/>
          <c:order val="1"/>
          <c:tx>
            <c:strRef>
              <c:f>'11'!$C$17</c:f>
              <c:strCache>
                <c:ptCount val="1"/>
                <c:pt idx="0">
                  <c:v>PE</c:v>
                </c:pt>
              </c:strCache>
            </c:strRef>
          </c:tx>
          <c:invertIfNegative val="0"/>
          <c:val>
            <c:numRef>
              <c:f>'11'!$B$8:$M$8</c:f>
              <c:numCache>
                <c:formatCode>#,##0.0</c:formatCode>
                <c:ptCount val="12"/>
                <c:pt idx="0">
                  <c:v>11093.442000000001</c:v>
                </c:pt>
                <c:pt idx="1">
                  <c:v>11093.442000000001</c:v>
                </c:pt>
                <c:pt idx="2">
                  <c:v>11093.442000000001</c:v>
                </c:pt>
                <c:pt idx="3">
                  <c:v>0</c:v>
                </c:pt>
                <c:pt idx="4">
                  <c:v>0</c:v>
                </c:pt>
                <c:pt idx="5">
                  <c:v>0</c:v>
                </c:pt>
                <c:pt idx="6">
                  <c:v>0</c:v>
                </c:pt>
                <c:pt idx="7">
                  <c:v>0</c:v>
                </c:pt>
                <c:pt idx="8">
                  <c:v>0</c:v>
                </c:pt>
                <c:pt idx="9">
                  <c:v>0</c:v>
                </c:pt>
                <c:pt idx="10">
                  <c:v>0</c:v>
                </c:pt>
                <c:pt idx="11">
                  <c:v>0</c:v>
                </c:pt>
              </c:numCache>
            </c:numRef>
          </c:val>
        </c:ser>
        <c:ser>
          <c:idx val="2"/>
          <c:order val="2"/>
          <c:tx>
            <c:strRef>
              <c:f>'11'!$D$17</c:f>
              <c:strCache>
                <c:ptCount val="1"/>
                <c:pt idx="0">
                  <c:v>PPE</c:v>
                </c:pt>
              </c:strCache>
            </c:strRef>
          </c:tx>
          <c:invertIfNegative val="0"/>
          <c:val>
            <c:numRef>
              <c:f>'11'!$B$9:$M$9</c:f>
              <c:numCache>
                <c:formatCode>#,##0.0</c:formatCode>
                <c:ptCount val="12"/>
                <c:pt idx="0">
                  <c:v>1363.5</c:v>
                </c:pt>
                <c:pt idx="1">
                  <c:v>1363.5</c:v>
                </c:pt>
                <c:pt idx="2">
                  <c:v>1363.5</c:v>
                </c:pt>
                <c:pt idx="3">
                  <c:v>0</c:v>
                </c:pt>
                <c:pt idx="4">
                  <c:v>0</c:v>
                </c:pt>
                <c:pt idx="5">
                  <c:v>0</c:v>
                </c:pt>
                <c:pt idx="6">
                  <c:v>0</c:v>
                </c:pt>
                <c:pt idx="7">
                  <c:v>0</c:v>
                </c:pt>
                <c:pt idx="8">
                  <c:v>0</c:v>
                </c:pt>
                <c:pt idx="9">
                  <c:v>0</c:v>
                </c:pt>
                <c:pt idx="10">
                  <c:v>0</c:v>
                </c:pt>
                <c:pt idx="11">
                  <c:v>0</c:v>
                </c:pt>
              </c:numCache>
            </c:numRef>
          </c:val>
        </c:ser>
        <c:ser>
          <c:idx val="3"/>
          <c:order val="3"/>
          <c:tx>
            <c:strRef>
              <c:f>'11'!$E$17</c:f>
              <c:strCache>
                <c:ptCount val="1"/>
                <c:pt idx="0">
                  <c:v>PSE</c:v>
                </c:pt>
              </c:strCache>
            </c:strRef>
          </c:tx>
          <c:invertIfNegative val="0"/>
          <c:val>
            <c:numRef>
              <c:f>'11'!$B$10:$M$10</c:f>
              <c:numCache>
                <c:formatCode>#,##0.0</c:formatCode>
                <c:ptCount val="12"/>
                <c:pt idx="0">
                  <c:v>900.17699999999763</c:v>
                </c:pt>
                <c:pt idx="1">
                  <c:v>900.38699999999767</c:v>
                </c:pt>
                <c:pt idx="2">
                  <c:v>900.38699999999767</c:v>
                </c:pt>
                <c:pt idx="3">
                  <c:v>0</c:v>
                </c:pt>
                <c:pt idx="4">
                  <c:v>0</c:v>
                </c:pt>
                <c:pt idx="5">
                  <c:v>0</c:v>
                </c:pt>
                <c:pt idx="6">
                  <c:v>0</c:v>
                </c:pt>
                <c:pt idx="7">
                  <c:v>0</c:v>
                </c:pt>
                <c:pt idx="8">
                  <c:v>0</c:v>
                </c:pt>
                <c:pt idx="9">
                  <c:v>0</c:v>
                </c:pt>
                <c:pt idx="10">
                  <c:v>0</c:v>
                </c:pt>
                <c:pt idx="11">
                  <c:v>0</c:v>
                </c:pt>
              </c:numCache>
            </c:numRef>
          </c:val>
        </c:ser>
        <c:ser>
          <c:idx val="4"/>
          <c:order val="4"/>
          <c:tx>
            <c:strRef>
              <c:f>'11'!$F$17</c:f>
              <c:strCache>
                <c:ptCount val="1"/>
                <c:pt idx="0">
                  <c:v>VE</c:v>
                </c:pt>
              </c:strCache>
            </c:strRef>
          </c:tx>
          <c:invertIfNegative val="0"/>
          <c:val>
            <c:numRef>
              <c:f>'11'!$B$11:$M$11</c:f>
              <c:numCache>
                <c:formatCode>#,##0.0</c:formatCode>
                <c:ptCount val="12"/>
                <c:pt idx="0">
                  <c:v>1093.1525999999994</c:v>
                </c:pt>
                <c:pt idx="1">
                  <c:v>1093.2144999999991</c:v>
                </c:pt>
                <c:pt idx="2">
                  <c:v>1092.8364999999994</c:v>
                </c:pt>
                <c:pt idx="3">
                  <c:v>0</c:v>
                </c:pt>
                <c:pt idx="4">
                  <c:v>0</c:v>
                </c:pt>
                <c:pt idx="5">
                  <c:v>0</c:v>
                </c:pt>
                <c:pt idx="6">
                  <c:v>0</c:v>
                </c:pt>
                <c:pt idx="7">
                  <c:v>0</c:v>
                </c:pt>
                <c:pt idx="8">
                  <c:v>0</c:v>
                </c:pt>
                <c:pt idx="9">
                  <c:v>0</c:v>
                </c:pt>
                <c:pt idx="10">
                  <c:v>0</c:v>
                </c:pt>
                <c:pt idx="11">
                  <c:v>0</c:v>
                </c:pt>
              </c:numCache>
            </c:numRef>
          </c:val>
        </c:ser>
        <c:ser>
          <c:idx val="5"/>
          <c:order val="5"/>
          <c:tx>
            <c:strRef>
              <c:f>'11'!$G$17</c:f>
              <c:strCache>
                <c:ptCount val="1"/>
                <c:pt idx="0">
                  <c:v>PVE</c:v>
                </c:pt>
              </c:strCache>
            </c:strRef>
          </c:tx>
          <c:invertIfNegative val="0"/>
          <c:val>
            <c:numRef>
              <c:f>'11'!$B$12:$M$12</c:f>
              <c:numCache>
                <c:formatCode>#,##0.0</c:formatCode>
                <c:ptCount val="12"/>
                <c:pt idx="0">
                  <c:v>1171.5</c:v>
                </c:pt>
                <c:pt idx="1">
                  <c:v>1171.5</c:v>
                </c:pt>
                <c:pt idx="2">
                  <c:v>1171.5</c:v>
                </c:pt>
                <c:pt idx="3">
                  <c:v>0</c:v>
                </c:pt>
                <c:pt idx="4">
                  <c:v>0</c:v>
                </c:pt>
                <c:pt idx="5">
                  <c:v>0</c:v>
                </c:pt>
                <c:pt idx="6">
                  <c:v>0</c:v>
                </c:pt>
                <c:pt idx="7">
                  <c:v>0</c:v>
                </c:pt>
                <c:pt idx="8">
                  <c:v>0</c:v>
                </c:pt>
                <c:pt idx="9">
                  <c:v>0</c:v>
                </c:pt>
                <c:pt idx="10">
                  <c:v>0</c:v>
                </c:pt>
                <c:pt idx="11">
                  <c:v>0</c:v>
                </c:pt>
              </c:numCache>
            </c:numRef>
          </c:val>
        </c:ser>
        <c:ser>
          <c:idx val="6"/>
          <c:order val="6"/>
          <c:tx>
            <c:strRef>
              <c:f>'11'!$H$17</c:f>
              <c:strCache>
                <c:ptCount val="1"/>
                <c:pt idx="0">
                  <c:v>VTE</c:v>
                </c:pt>
              </c:strCache>
            </c:strRef>
          </c:tx>
          <c:invertIfNegative val="0"/>
          <c:val>
            <c:numRef>
              <c:f>'11'!$B$13:$M$13</c:f>
              <c:numCache>
                <c:formatCode>#,##0.0</c:formatCode>
                <c:ptCount val="12"/>
                <c:pt idx="0">
                  <c:v>308.18790000000007</c:v>
                </c:pt>
                <c:pt idx="1">
                  <c:v>308.0879000000001</c:v>
                </c:pt>
                <c:pt idx="2">
                  <c:v>308.0879000000001</c:v>
                </c:pt>
                <c:pt idx="3">
                  <c:v>0</c:v>
                </c:pt>
                <c:pt idx="4">
                  <c:v>0</c:v>
                </c:pt>
                <c:pt idx="5">
                  <c:v>0</c:v>
                </c:pt>
                <c:pt idx="6">
                  <c:v>0</c:v>
                </c:pt>
                <c:pt idx="7">
                  <c:v>0</c:v>
                </c:pt>
                <c:pt idx="8">
                  <c:v>0</c:v>
                </c:pt>
                <c:pt idx="9">
                  <c:v>0</c:v>
                </c:pt>
                <c:pt idx="10">
                  <c:v>0</c:v>
                </c:pt>
                <c:pt idx="11">
                  <c:v>0</c:v>
                </c:pt>
              </c:numCache>
            </c:numRef>
          </c:val>
        </c:ser>
        <c:ser>
          <c:idx val="7"/>
          <c:order val="7"/>
          <c:tx>
            <c:strRef>
              <c:f>'11'!$I$17</c:f>
              <c:strCache>
                <c:ptCount val="1"/>
                <c:pt idx="0">
                  <c:v>FVE</c:v>
                </c:pt>
              </c:strCache>
            </c:strRef>
          </c:tx>
          <c:spPr>
            <a:solidFill>
              <a:srgbClr val="FFC000"/>
            </a:solidFill>
          </c:spPr>
          <c:invertIfNegative val="0"/>
          <c:val>
            <c:numRef>
              <c:f>'11'!$B$14:$M$14</c:f>
              <c:numCache>
                <c:formatCode>#,##0.0</c:formatCode>
                <c:ptCount val="12"/>
                <c:pt idx="0">
                  <c:v>2065.0186300001187</c:v>
                </c:pt>
                <c:pt idx="1">
                  <c:v>2063.4862300000987</c:v>
                </c:pt>
                <c:pt idx="2">
                  <c:v>2060.9168800000975</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94187904"/>
        <c:axId val="94189440"/>
      </c:barChart>
      <c:catAx>
        <c:axId val="94187904"/>
        <c:scaling>
          <c:orientation val="minMax"/>
        </c:scaling>
        <c:delete val="0"/>
        <c:axPos val="b"/>
        <c:majorTickMark val="none"/>
        <c:minorTickMark val="none"/>
        <c:tickLblPos val="nextTo"/>
        <c:txPr>
          <a:bodyPr/>
          <a:lstStyle/>
          <a:p>
            <a:pPr>
              <a:defRPr sz="900"/>
            </a:pPr>
            <a:endParaRPr lang="cs-CZ"/>
          </a:p>
        </c:txPr>
        <c:crossAx val="94189440"/>
        <c:crosses val="autoZero"/>
        <c:auto val="1"/>
        <c:lblAlgn val="ctr"/>
        <c:lblOffset val="100"/>
        <c:noMultiLvlLbl val="0"/>
      </c:catAx>
      <c:valAx>
        <c:axId val="9418944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941879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p>
        </c:rich>
      </c:tx>
      <c:layout>
        <c:manualLayout>
          <c:xMode val="edge"/>
          <c:yMode val="edge"/>
          <c:x val="0.24336883412849597"/>
          <c:y val="1.1988967480759819E-2"/>
        </c:manualLayout>
      </c:layout>
      <c:overlay val="0"/>
      <c:spPr>
        <a:solidFill>
          <a:sysClr val="window" lastClr="FFFFFF"/>
        </a:solidFill>
      </c:spPr>
    </c:title>
    <c:autoTitleDeleted val="0"/>
    <c:plotArea>
      <c:layout>
        <c:manualLayout>
          <c:layoutTarget val="inner"/>
          <c:xMode val="edge"/>
          <c:yMode val="edge"/>
          <c:x val="5.5643044619422571E-2"/>
          <c:y val="0.14708333333333337"/>
          <c:w val="0.90880091437638522"/>
          <c:h val="0.47604633468125296"/>
        </c:manualLayout>
      </c:layout>
      <c:barChart>
        <c:barDir val="col"/>
        <c:grouping val="stacked"/>
        <c:varyColors val="0"/>
        <c:ser>
          <c:idx val="0"/>
          <c:order val="0"/>
          <c:tx>
            <c:strRef>
              <c:f>'11'!$B$17</c:f>
              <c:strCache>
                <c:ptCount val="1"/>
                <c:pt idx="0">
                  <c:v>JE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'11'!$B$19:$B$32</c:f>
              <c:numCache>
                <c:formatCode>#,##0.0</c:formatCode>
                <c:ptCount val="14"/>
                <c:pt idx="0">
                  <c:v>0</c:v>
                </c:pt>
                <c:pt idx="1">
                  <c:v>2250</c:v>
                </c:pt>
                <c:pt idx="2">
                  <c:v>0</c:v>
                </c:pt>
                <c:pt idx="3">
                  <c:v>0</c:v>
                </c:pt>
                <c:pt idx="4">
                  <c:v>2040</c:v>
                </c:pt>
                <c:pt idx="5">
                  <c:v>0</c:v>
                </c:pt>
                <c:pt idx="6">
                  <c:v>0</c:v>
                </c:pt>
                <c:pt idx="7">
                  <c:v>0</c:v>
                </c:pt>
                <c:pt idx="8">
                  <c:v>0</c:v>
                </c:pt>
                <c:pt idx="9">
                  <c:v>0</c:v>
                </c:pt>
                <c:pt idx="10">
                  <c:v>0</c:v>
                </c:pt>
                <c:pt idx="11">
                  <c:v>0</c:v>
                </c:pt>
                <c:pt idx="12">
                  <c:v>0</c:v>
                </c:pt>
                <c:pt idx="13">
                  <c:v>0</c:v>
                </c:pt>
              </c:numCache>
            </c:numRef>
          </c:val>
        </c:ser>
        <c:ser>
          <c:idx val="1"/>
          <c:order val="1"/>
          <c:tx>
            <c:strRef>
              <c:f>'11'!$C$17</c:f>
              <c:strCache>
                <c:ptCount val="1"/>
                <c:pt idx="0">
                  <c:v>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'11'!$C$19:$C$32</c:f>
              <c:numCache>
                <c:formatCode>#,##0.0</c:formatCode>
                <c:ptCount val="14"/>
                <c:pt idx="0">
                  <c:v>147.94</c:v>
                </c:pt>
                <c:pt idx="1">
                  <c:v>194.45500000000001</c:v>
                </c:pt>
                <c:pt idx="2">
                  <c:v>244.29999999999998</c:v>
                </c:pt>
                <c:pt idx="3">
                  <c:v>543.84</c:v>
                </c:pt>
                <c:pt idx="4">
                  <c:v>15.260000000000002</c:v>
                </c:pt>
                <c:pt idx="5">
                  <c:v>199.59900000000002</c:v>
                </c:pt>
                <c:pt idx="6">
                  <c:v>9.8349999999999991</c:v>
                </c:pt>
                <c:pt idx="7">
                  <c:v>1606.0810000000004</c:v>
                </c:pt>
                <c:pt idx="8">
                  <c:v>111.80600000000001</c:v>
                </c:pt>
                <c:pt idx="9">
                  <c:v>1273.7099999999998</c:v>
                </c:pt>
                <c:pt idx="10">
                  <c:v>255.23000000000002</c:v>
                </c:pt>
                <c:pt idx="11">
                  <c:v>1729.1759999999999</c:v>
                </c:pt>
                <c:pt idx="12">
                  <c:v>4624.6000000000004</c:v>
                </c:pt>
                <c:pt idx="13">
                  <c:v>137.61000000000004</c:v>
                </c:pt>
              </c:numCache>
            </c:numRef>
          </c:val>
        </c:ser>
        <c:ser>
          <c:idx val="2"/>
          <c:order val="2"/>
          <c:tx>
            <c:strRef>
              <c:f>'11'!$D$17</c:f>
              <c:strCache>
                <c:ptCount val="1"/>
                <c:pt idx="0">
                  <c:v>PPE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'11'!$D$19:$D$32</c:f>
              <c:numCache>
                <c:formatCode>#,##0.0</c:formatCode>
                <c:ptCount val="14"/>
                <c:pt idx="0">
                  <c:v>0</c:v>
                </c:pt>
                <c:pt idx="1">
                  <c:v>0</c:v>
                </c:pt>
                <c:pt idx="2">
                  <c:v>118.5</c:v>
                </c:pt>
                <c:pt idx="3">
                  <c:v>400</c:v>
                </c:pt>
                <c:pt idx="4">
                  <c:v>0</c:v>
                </c:pt>
                <c:pt idx="5">
                  <c:v>0</c:v>
                </c:pt>
                <c:pt idx="6">
                  <c:v>0</c:v>
                </c:pt>
                <c:pt idx="7">
                  <c:v>0</c:v>
                </c:pt>
                <c:pt idx="8">
                  <c:v>0</c:v>
                </c:pt>
                <c:pt idx="9">
                  <c:v>0</c:v>
                </c:pt>
                <c:pt idx="10">
                  <c:v>0</c:v>
                </c:pt>
                <c:pt idx="11">
                  <c:v>0</c:v>
                </c:pt>
                <c:pt idx="12">
                  <c:v>845</c:v>
                </c:pt>
                <c:pt idx="13">
                  <c:v>0</c:v>
                </c:pt>
              </c:numCache>
            </c:numRef>
          </c:val>
        </c:ser>
        <c:ser>
          <c:idx val="3"/>
          <c:order val="3"/>
          <c:tx>
            <c:strRef>
              <c:f>'11'!$E$17</c:f>
              <c:strCache>
                <c:ptCount val="1"/>
                <c:pt idx="0">
                  <c:v>PSE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'11'!$E$19:$E$32</c:f>
              <c:numCache>
                <c:formatCode>#,##0.0</c:formatCode>
                <c:ptCount val="14"/>
                <c:pt idx="0">
                  <c:v>18.247999999999998</c:v>
                </c:pt>
                <c:pt idx="1">
                  <c:v>46.953999999999986</c:v>
                </c:pt>
                <c:pt idx="2">
                  <c:v>69.18700000000004</c:v>
                </c:pt>
                <c:pt idx="3">
                  <c:v>14.396000000000003</c:v>
                </c:pt>
                <c:pt idx="4">
                  <c:v>76.385000000000005</c:v>
                </c:pt>
                <c:pt idx="5">
                  <c:v>53.723000000000006</c:v>
                </c:pt>
                <c:pt idx="6">
                  <c:v>33.871999999999993</c:v>
                </c:pt>
                <c:pt idx="7">
                  <c:v>82.252999999999986</c:v>
                </c:pt>
                <c:pt idx="8">
                  <c:v>111.49199999999995</c:v>
                </c:pt>
                <c:pt idx="9">
                  <c:v>55.008999999999993</c:v>
                </c:pt>
                <c:pt idx="10">
                  <c:v>66.832000000000022</c:v>
                </c:pt>
                <c:pt idx="11">
                  <c:v>196.00899999999996</c:v>
                </c:pt>
                <c:pt idx="12">
                  <c:v>45.167000000000002</c:v>
                </c:pt>
                <c:pt idx="13">
                  <c:v>30.859999999999996</c:v>
                </c:pt>
              </c:numCache>
            </c:numRef>
          </c:val>
        </c:ser>
        <c:ser>
          <c:idx val="4"/>
          <c:order val="4"/>
          <c:tx>
            <c:strRef>
              <c:f>'11'!$F$17</c:f>
              <c:strCache>
                <c:ptCount val="1"/>
                <c:pt idx="0">
                  <c:v>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'11'!$F$19:$F$32</c:f>
              <c:numCache>
                <c:formatCode>#,##0.0</c:formatCode>
                <c:ptCount val="14"/>
                <c:pt idx="0">
                  <c:v>11.936</c:v>
                </c:pt>
                <c:pt idx="1">
                  <c:v>156.59435000000002</c:v>
                </c:pt>
                <c:pt idx="2">
                  <c:v>34.417700000000004</c:v>
                </c:pt>
                <c:pt idx="3">
                  <c:v>7.9169999999999963</c:v>
                </c:pt>
                <c:pt idx="4">
                  <c:v>16.365099999999991</c:v>
                </c:pt>
                <c:pt idx="5">
                  <c:v>30.832899999999995</c:v>
                </c:pt>
                <c:pt idx="6">
                  <c:v>25.904299999999999</c:v>
                </c:pt>
                <c:pt idx="7">
                  <c:v>17.267899999999994</c:v>
                </c:pt>
                <c:pt idx="8">
                  <c:v>12.809549999999993</c:v>
                </c:pt>
                <c:pt idx="9">
                  <c:v>29.353999999999985</c:v>
                </c:pt>
                <c:pt idx="10">
                  <c:v>20.246999999999996</c:v>
                </c:pt>
                <c:pt idx="11">
                  <c:v>643.99469999999997</c:v>
                </c:pt>
                <c:pt idx="12">
                  <c:v>77.500500000000017</c:v>
                </c:pt>
                <c:pt idx="13">
                  <c:v>7.6954999999999991</c:v>
                </c:pt>
              </c:numCache>
            </c:numRef>
          </c:val>
        </c:ser>
        <c:ser>
          <c:idx val="5"/>
          <c:order val="5"/>
          <c:tx>
            <c:strRef>
              <c:f>'11'!$G$17</c:f>
              <c:strCache>
                <c:ptCount val="1"/>
                <c:pt idx="0">
                  <c:v>PVE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'11'!$G$19:$G$32</c:f>
              <c:numCache>
                <c:formatCode>#,##0.0</c:formatCode>
                <c:ptCount val="14"/>
                <c:pt idx="0">
                  <c:v>0</c:v>
                </c:pt>
                <c:pt idx="1">
                  <c:v>0</c:v>
                </c:pt>
                <c:pt idx="2">
                  <c:v>0</c:v>
                </c:pt>
                <c:pt idx="3">
                  <c:v>0</c:v>
                </c:pt>
                <c:pt idx="4">
                  <c:v>475</c:v>
                </c:pt>
                <c:pt idx="5">
                  <c:v>0</c:v>
                </c:pt>
                <c:pt idx="6">
                  <c:v>0</c:v>
                </c:pt>
                <c:pt idx="7">
                  <c:v>0</c:v>
                </c:pt>
                <c:pt idx="8">
                  <c:v>650</c:v>
                </c:pt>
                <c:pt idx="9">
                  <c:v>0</c:v>
                </c:pt>
                <c:pt idx="10">
                  <c:v>1.5</c:v>
                </c:pt>
                <c:pt idx="11">
                  <c:v>45</c:v>
                </c:pt>
                <c:pt idx="12">
                  <c:v>0</c:v>
                </c:pt>
                <c:pt idx="13">
                  <c:v>0</c:v>
                </c:pt>
              </c:numCache>
            </c:numRef>
          </c:val>
        </c:ser>
        <c:ser>
          <c:idx val="6"/>
          <c:order val="6"/>
          <c:tx>
            <c:strRef>
              <c:f>'11'!$H$17</c:f>
              <c:strCache>
                <c:ptCount val="1"/>
                <c:pt idx="0">
                  <c:v>VTE</c:v>
                </c:pt>
              </c:strCache>
            </c:strRef>
          </c:tx>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'11'!$H$19:$H$32</c:f>
              <c:numCache>
                <c:formatCode>#,##0.0</c:formatCode>
                <c:ptCount val="14"/>
                <c:pt idx="0">
                  <c:v>0</c:v>
                </c:pt>
                <c:pt idx="1">
                  <c:v>0</c:v>
                </c:pt>
                <c:pt idx="2">
                  <c:v>8.4111999999999991</c:v>
                </c:pt>
                <c:pt idx="3">
                  <c:v>52.09</c:v>
                </c:pt>
                <c:pt idx="4">
                  <c:v>10.91</c:v>
                </c:pt>
                <c:pt idx="5">
                  <c:v>8.0044999999999984</c:v>
                </c:pt>
                <c:pt idx="6">
                  <c:v>50.096199999999989</c:v>
                </c:pt>
                <c:pt idx="7">
                  <c:v>21.805</c:v>
                </c:pt>
                <c:pt idx="8">
                  <c:v>43.691999999999993</c:v>
                </c:pt>
                <c:pt idx="9">
                  <c:v>19.2</c:v>
                </c:pt>
                <c:pt idx="10">
                  <c:v>0.8</c:v>
                </c:pt>
                <c:pt idx="11">
                  <c:v>6.0539999999999994</c:v>
                </c:pt>
                <c:pt idx="12">
                  <c:v>86.8</c:v>
                </c:pt>
                <c:pt idx="13">
                  <c:v>0.22500000000000001</c:v>
                </c:pt>
              </c:numCache>
            </c:numRef>
          </c:val>
        </c:ser>
        <c:ser>
          <c:idx val="7"/>
          <c:order val="7"/>
          <c:tx>
            <c:strRef>
              <c:f>'11'!$I$17</c:f>
              <c:strCache>
                <c:ptCount val="1"/>
                <c:pt idx="0">
                  <c:v>FVE</c:v>
                </c:pt>
              </c:strCache>
            </c:strRef>
          </c:tx>
          <c:spPr>
            <a:solidFill>
              <a:srgbClr val="FFC000"/>
            </a:solidFill>
          </c:spPr>
          <c:invertIfNegative val="0"/>
          <c:cat>
            <c:strRef>
              <c:f>'11'!$A$19:$A$32</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'11'!$I$19:$I$32</c:f>
              <c:numCache>
                <c:formatCode>#,##0.0</c:formatCode>
                <c:ptCount val="14"/>
                <c:pt idx="0">
                  <c:v>21.504480000000036</c:v>
                </c:pt>
                <c:pt idx="1">
                  <c:v>241.70917000000028</c:v>
                </c:pt>
                <c:pt idx="2">
                  <c:v>445.20394999999917</c:v>
                </c:pt>
                <c:pt idx="3">
                  <c:v>12.915649999999989</c:v>
                </c:pt>
                <c:pt idx="4">
                  <c:v>90.294679999999929</c:v>
                </c:pt>
                <c:pt idx="5">
                  <c:v>90.648449999999656</c:v>
                </c:pt>
                <c:pt idx="6">
                  <c:v>110.58560999999985</c:v>
                </c:pt>
                <c:pt idx="7">
                  <c:v>59.782620000000371</c:v>
                </c:pt>
                <c:pt idx="8">
                  <c:v>108.81083999999996</c:v>
                </c:pt>
                <c:pt idx="9">
                  <c:v>95.456549999999766</c:v>
                </c:pt>
                <c:pt idx="10">
                  <c:v>209.45265999999825</c:v>
                </c:pt>
                <c:pt idx="11">
                  <c:v>244.54786999999891</c:v>
                </c:pt>
                <c:pt idx="12">
                  <c:v>173.79101999999989</c:v>
                </c:pt>
                <c:pt idx="13">
                  <c:v>156.21333000000038</c:v>
                </c:pt>
              </c:numCache>
            </c:numRef>
          </c:val>
        </c:ser>
        <c:dLbls>
          <c:showLegendKey val="0"/>
          <c:showVal val="0"/>
          <c:showCatName val="0"/>
          <c:showSerName val="0"/>
          <c:showPercent val="0"/>
          <c:showBubbleSize val="0"/>
        </c:dLbls>
        <c:gapWidth val="101"/>
        <c:overlap val="100"/>
        <c:axId val="94239744"/>
        <c:axId val="94249728"/>
      </c:barChart>
      <c:catAx>
        <c:axId val="94239744"/>
        <c:scaling>
          <c:orientation val="minMax"/>
        </c:scaling>
        <c:delete val="0"/>
        <c:axPos val="b"/>
        <c:majorTickMark val="none"/>
        <c:minorTickMark val="none"/>
        <c:tickLblPos val="nextTo"/>
        <c:txPr>
          <a:bodyPr/>
          <a:lstStyle/>
          <a:p>
            <a:pPr>
              <a:defRPr sz="800"/>
            </a:pPr>
            <a:endParaRPr lang="cs-CZ"/>
          </a:p>
        </c:txPr>
        <c:crossAx val="94249728"/>
        <c:crosses val="autoZero"/>
        <c:auto val="1"/>
        <c:lblAlgn val="ctr"/>
        <c:lblOffset val="100"/>
        <c:noMultiLvlLbl val="0"/>
      </c:catAx>
      <c:valAx>
        <c:axId val="94249728"/>
        <c:scaling>
          <c:orientation val="minMax"/>
          <c:max val="6000"/>
        </c:scaling>
        <c:delete val="0"/>
        <c:axPos val="l"/>
        <c:majorGridlines/>
        <c:numFmt formatCode="#,##0" sourceLinked="0"/>
        <c:majorTickMark val="out"/>
        <c:minorTickMark val="none"/>
        <c:tickLblPos val="nextTo"/>
        <c:spPr>
          <a:ln>
            <a:noFill/>
          </a:ln>
        </c:spPr>
        <c:txPr>
          <a:bodyPr/>
          <a:lstStyle/>
          <a:p>
            <a:pPr>
              <a:defRPr sz="900"/>
            </a:pPr>
            <a:endParaRPr lang="cs-CZ"/>
          </a:p>
        </c:txPr>
        <c:crossAx val="94239744"/>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4300032"/>
        <c:axId val="94301568"/>
      </c:barChart>
      <c:catAx>
        <c:axId val="94300032"/>
        <c:scaling>
          <c:orientation val="minMax"/>
        </c:scaling>
        <c:delete val="1"/>
        <c:axPos val="b"/>
        <c:numFmt formatCode="General" sourceLinked="1"/>
        <c:majorTickMark val="out"/>
        <c:minorTickMark val="none"/>
        <c:tickLblPos val="nextTo"/>
        <c:crossAx val="94301568"/>
        <c:crosses val="autoZero"/>
        <c:auto val="1"/>
        <c:lblAlgn val="ctr"/>
        <c:lblOffset val="100"/>
        <c:noMultiLvlLbl val="0"/>
      </c:catAx>
      <c:valAx>
        <c:axId val="94301568"/>
        <c:scaling>
          <c:orientation val="minMax"/>
        </c:scaling>
        <c:delete val="1"/>
        <c:axPos val="l"/>
        <c:numFmt formatCode="General" sourceLinked="1"/>
        <c:majorTickMark val="out"/>
        <c:minorTickMark val="none"/>
        <c:tickLblPos val="nextTo"/>
        <c:crossAx val="943000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Spotřeba elektřiny </a:t>
            </a:r>
            <a:r>
              <a:rPr lang="cs-CZ" sz="1000"/>
              <a:t>netto </a:t>
            </a:r>
            <a:r>
              <a:rPr lang="en-US" sz="1000"/>
              <a:t>v krajích ČR (GWh)</a:t>
            </a:r>
          </a:p>
        </c:rich>
      </c:tx>
      <c:layout>
        <c:manualLayout>
          <c:xMode val="edge"/>
          <c:yMode val="edge"/>
          <c:x val="0.25225246347928593"/>
          <c:y val="4.4742262898210053E-3"/>
        </c:manualLayout>
      </c:layout>
      <c:overlay val="0"/>
      <c:spPr>
        <a:solidFill>
          <a:sysClr val="window" lastClr="FFFFFF"/>
        </a:solidFill>
      </c:spPr>
    </c:title>
    <c:autoTitleDeleted val="0"/>
    <c:plotArea>
      <c:layout>
        <c:manualLayout>
          <c:layoutTarget val="inner"/>
          <c:xMode val="edge"/>
          <c:yMode val="edge"/>
          <c:x val="7.1540584054212153E-2"/>
          <c:y val="0.11864957330600386"/>
          <c:w val="0.92056986959470299"/>
          <c:h val="0.49104141052135925"/>
        </c:manualLayout>
      </c:layout>
      <c:barChart>
        <c:barDir val="col"/>
        <c:grouping val="stacked"/>
        <c:varyColors val="0"/>
        <c:ser>
          <c:idx val="0"/>
          <c:order val="0"/>
          <c:tx>
            <c:strRef>
              <c:f>'12'!$B$23</c:f>
              <c:strCache>
                <c:ptCount val="1"/>
                <c:pt idx="0">
                  <c:v>VO z vvn</c:v>
                </c:pt>
              </c:strCache>
            </c:strRef>
          </c:tx>
          <c:spPr>
            <a:solidFill>
              <a:schemeClr val="accent4"/>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'12'!$B$25:$B$38</c:f>
              <c:numCache>
                <c:formatCode>#,##0.0</c:formatCode>
                <c:ptCount val="14"/>
                <c:pt idx="0">
                  <c:v>21673.671000000002</c:v>
                </c:pt>
                <c:pt idx="1">
                  <c:v>50813.997000000003</c:v>
                </c:pt>
                <c:pt idx="2">
                  <c:v>120920.08000000002</c:v>
                </c:pt>
                <c:pt idx="3">
                  <c:v>24348.922999999999</c:v>
                </c:pt>
                <c:pt idx="4">
                  <c:v>21407.314999999999</c:v>
                </c:pt>
                <c:pt idx="5">
                  <c:v>130292.948</c:v>
                </c:pt>
                <c:pt idx="6">
                  <c:v>20264.085999999999</c:v>
                </c:pt>
                <c:pt idx="7">
                  <c:v>349331.44299999997</c:v>
                </c:pt>
                <c:pt idx="8">
                  <c:v>86318.326000000001</c:v>
                </c:pt>
                <c:pt idx="9">
                  <c:v>58105.428</c:v>
                </c:pt>
                <c:pt idx="10">
                  <c:v>53735.047999999995</c:v>
                </c:pt>
                <c:pt idx="11">
                  <c:v>196246.66899999999</c:v>
                </c:pt>
                <c:pt idx="12">
                  <c:v>600644.69900000002</c:v>
                </c:pt>
                <c:pt idx="13">
                  <c:v>110564.94500000001</c:v>
                </c:pt>
              </c:numCache>
            </c:numRef>
          </c:val>
        </c:ser>
        <c:ser>
          <c:idx val="1"/>
          <c:order val="1"/>
          <c:tx>
            <c:strRef>
              <c:f>'12'!$C$23</c:f>
              <c:strCache>
                <c:ptCount val="1"/>
                <c:pt idx="0">
                  <c:v>VO z vn</c:v>
                </c:pt>
              </c:strCache>
            </c:strRef>
          </c:tx>
          <c:spPr>
            <a:solidFill>
              <a:schemeClr val="accent1"/>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'12'!$C$25:$C$38</c:f>
              <c:numCache>
                <c:formatCode>#,##0.0</c:formatCode>
                <c:ptCount val="14"/>
                <c:pt idx="0">
                  <c:v>843799.39300000004</c:v>
                </c:pt>
                <c:pt idx="1">
                  <c:v>248939.88794909531</c:v>
                </c:pt>
                <c:pt idx="2">
                  <c:v>735592.29528342199</c:v>
                </c:pt>
                <c:pt idx="3">
                  <c:v>140217.08100000001</c:v>
                </c:pt>
                <c:pt idx="4">
                  <c:v>408910.79172189301</c:v>
                </c:pt>
                <c:pt idx="5">
                  <c:v>384252.533</c:v>
                </c:pt>
                <c:pt idx="6">
                  <c:v>353981.42099999997</c:v>
                </c:pt>
                <c:pt idx="7">
                  <c:v>697587.31</c:v>
                </c:pt>
                <c:pt idx="8">
                  <c:v>427163.50036733341</c:v>
                </c:pt>
                <c:pt idx="9">
                  <c:v>280308.66800000001</c:v>
                </c:pt>
                <c:pt idx="10">
                  <c:v>407807.08900000004</c:v>
                </c:pt>
                <c:pt idx="11">
                  <c:v>749483.09700000007</c:v>
                </c:pt>
                <c:pt idx="12">
                  <c:v>433372.27800000005</c:v>
                </c:pt>
                <c:pt idx="13">
                  <c:v>284695.44467825629</c:v>
                </c:pt>
              </c:numCache>
            </c:numRef>
          </c:val>
        </c:ser>
        <c:ser>
          <c:idx val="2"/>
          <c:order val="2"/>
          <c:tx>
            <c:strRef>
              <c:f>'12'!$D$23</c:f>
              <c:strCache>
                <c:ptCount val="1"/>
                <c:pt idx="0">
                  <c:v>MOP</c:v>
                </c:pt>
              </c:strCache>
            </c:strRef>
          </c:tx>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'12'!$D$25:$D$38</c:f>
              <c:numCache>
                <c:formatCode>#,##0.0</c:formatCode>
                <c:ptCount val="14"/>
                <c:pt idx="0">
                  <c:v>353000</c:v>
                </c:pt>
                <c:pt idx="1">
                  <c:v>221378.58862104052</c:v>
                </c:pt>
                <c:pt idx="2">
                  <c:v>207133.85920795187</c:v>
                </c:pt>
                <c:pt idx="3">
                  <c:v>78169.782999999996</c:v>
                </c:pt>
                <c:pt idx="4">
                  <c:v>114274.1080063413</c:v>
                </c:pt>
                <c:pt idx="5">
                  <c:v>153989.75400000002</c:v>
                </c:pt>
                <c:pt idx="6">
                  <c:v>109728.65299999999</c:v>
                </c:pt>
                <c:pt idx="7">
                  <c:v>212400.94699999999</c:v>
                </c:pt>
                <c:pt idx="8">
                  <c:v>118881.29534517658</c:v>
                </c:pt>
                <c:pt idx="9">
                  <c:v>123723.62900000002</c:v>
                </c:pt>
                <c:pt idx="10">
                  <c:v>144226.06400000001</c:v>
                </c:pt>
                <c:pt idx="11">
                  <c:v>304378.27799999999</c:v>
                </c:pt>
                <c:pt idx="12">
                  <c:v>173220.16800000001</c:v>
                </c:pt>
                <c:pt idx="13">
                  <c:v>129004.627636613</c:v>
                </c:pt>
              </c:numCache>
            </c:numRef>
          </c:val>
        </c:ser>
        <c:ser>
          <c:idx val="3"/>
          <c:order val="3"/>
          <c:tx>
            <c:strRef>
              <c:f>'12'!$E$23</c:f>
              <c:strCache>
                <c:ptCount val="1"/>
                <c:pt idx="0">
                  <c:v>MOO</c:v>
                </c:pt>
              </c:strCache>
            </c:strRef>
          </c:tx>
          <c:spPr>
            <a:solidFill>
              <a:schemeClr val="bg2">
                <a:lumMod val="50000"/>
              </a:schemeClr>
            </a:solidFill>
          </c:spPr>
          <c:invertIfNegative val="0"/>
          <c:cat>
            <c:strRef>
              <c:f>'12'!$A$25:$A$38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'12'!$E$25:$E$38</c:f>
              <c:numCache>
                <c:formatCode>#,##0.0</c:formatCode>
                <c:ptCount val="14"/>
                <c:pt idx="0">
                  <c:v>448817.57800000004</c:v>
                </c:pt>
                <c:pt idx="1">
                  <c:v>399916.993288878</c:v>
                </c:pt>
                <c:pt idx="2">
                  <c:v>419615.61738373199</c:v>
                </c:pt>
                <c:pt idx="3">
                  <c:v>118467.15299999999</c:v>
                </c:pt>
                <c:pt idx="4">
                  <c:v>237651.82908666541</c:v>
                </c:pt>
                <c:pt idx="5">
                  <c:v>307342.592</c:v>
                </c:pt>
                <c:pt idx="6">
                  <c:v>237905.049</c:v>
                </c:pt>
                <c:pt idx="7">
                  <c:v>436268.84899999999</c:v>
                </c:pt>
                <c:pt idx="8">
                  <c:v>261919.78230119491</c:v>
                </c:pt>
                <c:pt idx="9">
                  <c:v>233293.97700000001</c:v>
                </c:pt>
                <c:pt idx="10">
                  <c:v>277904.49400000001</c:v>
                </c:pt>
                <c:pt idx="11">
                  <c:v>868590.01</c:v>
                </c:pt>
                <c:pt idx="12">
                  <c:v>335379.58500000002</c:v>
                </c:pt>
                <c:pt idx="13">
                  <c:v>294532.639122408</c:v>
                </c:pt>
              </c:numCache>
            </c:numRef>
          </c:val>
        </c:ser>
        <c:dLbls>
          <c:showLegendKey val="0"/>
          <c:showVal val="0"/>
          <c:showCatName val="0"/>
          <c:showSerName val="0"/>
          <c:showPercent val="0"/>
          <c:showBubbleSize val="0"/>
        </c:dLbls>
        <c:gapWidth val="150"/>
        <c:overlap val="100"/>
        <c:axId val="94583040"/>
        <c:axId val="94588928"/>
      </c:barChart>
      <c:catAx>
        <c:axId val="94583040"/>
        <c:scaling>
          <c:orientation val="minMax"/>
        </c:scaling>
        <c:delete val="0"/>
        <c:axPos val="b"/>
        <c:majorGridlines>
          <c:spPr>
            <a:ln>
              <a:noFill/>
            </a:ln>
          </c:spPr>
        </c:majorGridlines>
        <c:numFmt formatCode="General" sourceLinked="1"/>
        <c:majorTickMark val="none"/>
        <c:minorTickMark val="none"/>
        <c:tickLblPos val="nextTo"/>
        <c:txPr>
          <a:bodyPr/>
          <a:lstStyle/>
          <a:p>
            <a:pPr>
              <a:defRPr sz="900"/>
            </a:pPr>
            <a:endParaRPr lang="cs-CZ"/>
          </a:p>
        </c:txPr>
        <c:crossAx val="94588928"/>
        <c:crosses val="autoZero"/>
        <c:auto val="1"/>
        <c:lblAlgn val="ctr"/>
        <c:lblOffset val="100"/>
        <c:noMultiLvlLbl val="0"/>
      </c:catAx>
      <c:valAx>
        <c:axId val="94588928"/>
        <c:scaling>
          <c:orientation val="minMax"/>
          <c:max val="22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4583040"/>
        <c:crosses val="autoZero"/>
        <c:crossBetween val="between"/>
        <c:majorUnit val="200000"/>
        <c:dispUnits>
          <c:builtInUnit val="thousands"/>
        </c:dispUnits>
      </c:valAx>
    </c:plotArea>
    <c:legend>
      <c:legendPos val="b"/>
      <c:layout>
        <c:manualLayout>
          <c:xMode val="edge"/>
          <c:yMode val="edge"/>
          <c:x val="4.0228220842671745E-3"/>
          <c:y val="0.94723146047422035"/>
          <c:w val="0.9884171905567507"/>
          <c:h val="4.8385070510254015E-2"/>
        </c:manualLayout>
      </c:layout>
      <c:overlay val="0"/>
      <c:txPr>
        <a:bodyPr/>
        <a:lstStyle/>
        <a:p>
          <a:pPr rtl="0">
            <a:defRPr sz="900"/>
          </a:pPr>
          <a:endParaRPr lang="cs-CZ"/>
        </a:p>
      </c:txPr>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celkové spotřebě elektřiny v ČR</a:t>
            </a:r>
            <a:endParaRPr lang="cs-CZ" sz="1000"/>
          </a:p>
        </c:rich>
      </c:tx>
      <c:layout/>
      <c:overlay val="0"/>
    </c:title>
    <c:autoTitleDeleted val="0"/>
    <c:plotArea>
      <c:layout>
        <c:manualLayout>
          <c:layoutTarget val="inner"/>
          <c:xMode val="edge"/>
          <c:yMode val="edge"/>
          <c:x val="5.9415735399883887E-2"/>
          <c:y val="0.24209982582827749"/>
          <c:w val="0.51995159049486872"/>
          <c:h val="0.61107711787524643"/>
        </c:manualLayout>
      </c:layout>
      <c:doughnutChart>
        <c:varyColors val="1"/>
        <c:ser>
          <c:idx val="0"/>
          <c:order val="0"/>
          <c:dLbls>
            <c:dLbl>
              <c:idx val="2"/>
              <c:layout>
                <c:manualLayout>
                  <c:x val="8.8649665571964853E-2"/>
                  <c:y val="5.7482043226383353E-2"/>
                </c:manualLayout>
              </c:layout>
              <c:showLegendKey val="0"/>
              <c:showVal val="0"/>
              <c:showCatName val="0"/>
              <c:showSerName val="0"/>
              <c:showPercent val="1"/>
              <c:showBubbleSize val="0"/>
            </c:dLbl>
            <c:dLbl>
              <c:idx val="3"/>
              <c:layout>
                <c:manualLayout>
                  <c:x val="6.4263906901242937E-2"/>
                  <c:y val="8.2788569333612824E-2"/>
                </c:manualLayout>
              </c:layout>
              <c:showLegendKey val="0"/>
              <c:showVal val="0"/>
              <c:showCatName val="0"/>
              <c:showSerName val="0"/>
              <c:showPercent val="1"/>
              <c:showBubbleSize val="0"/>
            </c:dLbl>
            <c:dLbl>
              <c:idx val="4"/>
              <c:layout>
                <c:manualLayout>
                  <c:x val="3.9813640735616516E-2"/>
                  <c:y val="0.10091012292161537"/>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'13'!$B$3:$I$3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'13'!$B$4:$I$4</c:f>
              <c:numCache>
                <c:formatCode>#,##0.0</c:formatCode>
                <c:ptCount val="8"/>
                <c:pt idx="0">
                  <c:v>4782991.3225593753</c:v>
                </c:pt>
                <c:pt idx="1">
                  <c:v>1144039.2387695936</c:v>
                </c:pt>
                <c:pt idx="2">
                  <c:v>196520.64562596343</c:v>
                </c:pt>
                <c:pt idx="3">
                  <c:v>141477.26498223303</c:v>
                </c:pt>
                <c:pt idx="4">
                  <c:v>264499.02706216031</c:v>
                </c:pt>
                <c:pt idx="5">
                  <c:v>4877806.5051828781</c:v>
                </c:pt>
                <c:pt idx="6">
                  <c:v>3456080.8244085973</c:v>
                </c:pt>
                <c:pt idx="7">
                  <c:v>1725685.5104091992</c:v>
                </c:pt>
              </c:numCache>
            </c:numRef>
          </c:val>
        </c:ser>
        <c:dLbls>
          <c:showLegendKey val="0"/>
          <c:showVal val="0"/>
          <c:showCatName val="0"/>
          <c:showSerName val="0"/>
          <c:showPercent val="0"/>
          <c:showBubbleSize val="0"/>
          <c:showLeaderLines val="1"/>
        </c:dLbls>
        <c:firstSliceAng val="0"/>
        <c:holeSize val="50"/>
      </c:doughnutChart>
    </c:plotArea>
    <c:legend>
      <c:legendPos val="b"/>
      <c:layout>
        <c:manualLayout>
          <c:xMode val="edge"/>
          <c:yMode val="edge"/>
          <c:x val="0.63743730978713486"/>
          <c:y val="0.26026550933135545"/>
          <c:w val="0.36115340966916232"/>
          <c:h val="0.63179752742348905"/>
        </c:manualLayout>
      </c:layout>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elektřiny v krajích ČR podle sektorů národního hospodářství (GWh)</a:t>
            </a:r>
          </a:p>
        </c:rich>
      </c:tx>
      <c:layout>
        <c:manualLayout>
          <c:xMode val="edge"/>
          <c:yMode val="edge"/>
          <c:x val="0.12308118430835167"/>
          <c:y val="2.1904766011392202E-2"/>
        </c:manualLayout>
      </c:layout>
      <c:overlay val="0"/>
    </c:title>
    <c:autoTitleDeleted val="0"/>
    <c:plotArea>
      <c:layout>
        <c:manualLayout>
          <c:layoutTarget val="inner"/>
          <c:xMode val="edge"/>
          <c:yMode val="edge"/>
          <c:x val="6.6339433836471937E-2"/>
          <c:y val="0.14640605169467286"/>
          <c:w val="0.92705449405022411"/>
          <c:h val="0.57503115392410087"/>
        </c:manualLayout>
      </c:layout>
      <c:barChart>
        <c:barDir val="col"/>
        <c:grouping val="stacked"/>
        <c:varyColors val="0"/>
        <c:ser>
          <c:idx val="0"/>
          <c:order val="0"/>
          <c:tx>
            <c:strRef>
              <c:f>'13'!$B$3</c:f>
              <c:strCache>
                <c:ptCount val="1"/>
                <c:pt idx="0">
                  <c:v>Průmysl</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'13'!$B$5:$B$18</c:f>
              <c:numCache>
                <c:formatCode>#,##0.0</c:formatCode>
                <c:ptCount val="14"/>
                <c:pt idx="0">
                  <c:v>86784.3460633863</c:v>
                </c:pt>
                <c:pt idx="1">
                  <c:v>158917.6150158543</c:v>
                </c:pt>
                <c:pt idx="2">
                  <c:v>124454.1289292368</c:v>
                </c:pt>
                <c:pt idx="3">
                  <c:v>117563.87899999999</c:v>
                </c:pt>
                <c:pt idx="4">
                  <c:v>182801.0737057137</c:v>
                </c:pt>
                <c:pt idx="5">
                  <c:v>344628.16499999998</c:v>
                </c:pt>
                <c:pt idx="6">
                  <c:v>292890.136</c:v>
                </c:pt>
                <c:pt idx="7">
                  <c:v>967908.821</c:v>
                </c:pt>
                <c:pt idx="8">
                  <c:v>330543.58623229538</c:v>
                </c:pt>
                <c:pt idx="9">
                  <c:v>269947.239</c:v>
                </c:pt>
                <c:pt idx="10">
                  <c:v>300634.908</c:v>
                </c:pt>
                <c:pt idx="11">
                  <c:v>713879.05299999996</c:v>
                </c:pt>
                <c:pt idx="12">
                  <c:v>709875.701</c:v>
                </c:pt>
                <c:pt idx="13">
                  <c:v>182162.6706128894</c:v>
                </c:pt>
              </c:numCache>
            </c:numRef>
          </c:val>
        </c:ser>
        <c:ser>
          <c:idx val="1"/>
          <c:order val="1"/>
          <c:tx>
            <c:strRef>
              <c:f>'13'!$C$3</c:f>
              <c:strCache>
                <c:ptCount val="1"/>
                <c:pt idx="0">
                  <c:v>Energetika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'13'!$C$5:$C$18</c:f>
              <c:numCache>
                <c:formatCode>#,##0.0</c:formatCode>
                <c:ptCount val="14"/>
                <c:pt idx="0">
                  <c:v>51663.000465860299</c:v>
                </c:pt>
                <c:pt idx="1">
                  <c:v>8558.0613389179216</c:v>
                </c:pt>
                <c:pt idx="2">
                  <c:v>28350.343521891682</c:v>
                </c:pt>
                <c:pt idx="3">
                  <c:v>68816.217000000004</c:v>
                </c:pt>
                <c:pt idx="4">
                  <c:v>14788.312662118931</c:v>
                </c:pt>
                <c:pt idx="5">
                  <c:v>74021.578999999998</c:v>
                </c:pt>
                <c:pt idx="6">
                  <c:v>31317.703000000001</c:v>
                </c:pt>
                <c:pt idx="7">
                  <c:v>331890.30600000004</c:v>
                </c:pt>
                <c:pt idx="8">
                  <c:v>39434.943136255701</c:v>
                </c:pt>
                <c:pt idx="9">
                  <c:v>27061.190999999999</c:v>
                </c:pt>
                <c:pt idx="10">
                  <c:v>37938.940999999999</c:v>
                </c:pt>
                <c:pt idx="11">
                  <c:v>105844.64600000001</c:v>
                </c:pt>
                <c:pt idx="12">
                  <c:v>221904.42300000001</c:v>
                </c:pt>
                <c:pt idx="13">
                  <c:v>102449.57164454891</c:v>
                </c:pt>
              </c:numCache>
            </c:numRef>
          </c:val>
        </c:ser>
        <c:ser>
          <c:idx val="2"/>
          <c:order val="2"/>
          <c:tx>
            <c:strRef>
              <c:f>'13'!$D$3</c:f>
              <c:strCache>
                <c:ptCount val="1"/>
                <c:pt idx="0">
                  <c:v>Doprava</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'13'!$D$5:$D$18</c:f>
              <c:numCache>
                <c:formatCode>#,##0.0</c:formatCode>
                <c:ptCount val="14"/>
                <c:pt idx="0">
                  <c:v>101579.25240076191</c:v>
                </c:pt>
                <c:pt idx="1">
                  <c:v>4793.89846896372</c:v>
                </c:pt>
                <c:pt idx="2">
                  <c:v>8831.2556689148114</c:v>
                </c:pt>
                <c:pt idx="3">
                  <c:v>1228.6389999999999</c:v>
                </c:pt>
                <c:pt idx="4">
                  <c:v>2224.1470767788819</c:v>
                </c:pt>
                <c:pt idx="5">
                  <c:v>9160.4860000000008</c:v>
                </c:pt>
                <c:pt idx="6">
                  <c:v>7515.6660000000002</c:v>
                </c:pt>
                <c:pt idx="7">
                  <c:v>16547.232</c:v>
                </c:pt>
                <c:pt idx="8">
                  <c:v>5623.5391355598249</c:v>
                </c:pt>
                <c:pt idx="9">
                  <c:v>5392.4660000000003</c:v>
                </c:pt>
                <c:pt idx="10">
                  <c:v>9454.3680000000004</c:v>
                </c:pt>
                <c:pt idx="11">
                  <c:v>11851.433999999999</c:v>
                </c:pt>
                <c:pt idx="12">
                  <c:v>9970.6449999999986</c:v>
                </c:pt>
                <c:pt idx="13">
                  <c:v>2347.6168749843118</c:v>
                </c:pt>
              </c:numCache>
            </c:numRef>
          </c:val>
        </c:ser>
        <c:ser>
          <c:idx val="3"/>
          <c:order val="3"/>
          <c:tx>
            <c:strRef>
              <c:f>'13'!$E$3</c:f>
              <c:strCache>
                <c:ptCount val="1"/>
                <c:pt idx="0">
                  <c:v>Stavebnictví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'13'!$E$5:$E$18</c:f>
              <c:numCache>
                <c:formatCode>#,##0.0</c:formatCode>
                <c:ptCount val="14"/>
                <c:pt idx="0">
                  <c:v>23149.271364354459</c:v>
                </c:pt>
                <c:pt idx="1">
                  <c:v>2370.621252756478</c:v>
                </c:pt>
                <c:pt idx="2">
                  <c:v>11186.20480940714</c:v>
                </c:pt>
                <c:pt idx="3">
                  <c:v>5995.9290000000001</c:v>
                </c:pt>
                <c:pt idx="4">
                  <c:v>2012.7081214245738</c:v>
                </c:pt>
                <c:pt idx="5">
                  <c:v>7960.5689999999995</c:v>
                </c:pt>
                <c:pt idx="6">
                  <c:v>6879.74</c:v>
                </c:pt>
                <c:pt idx="7">
                  <c:v>14926.611999999999</c:v>
                </c:pt>
                <c:pt idx="8">
                  <c:v>7306.4919344170203</c:v>
                </c:pt>
                <c:pt idx="9">
                  <c:v>5859.5039999999999</c:v>
                </c:pt>
                <c:pt idx="10">
                  <c:v>12216.241</c:v>
                </c:pt>
                <c:pt idx="11">
                  <c:v>26980.032999999999</c:v>
                </c:pt>
                <c:pt idx="12">
                  <c:v>11100.951999999999</c:v>
                </c:pt>
                <c:pt idx="13">
                  <c:v>3532.3874998733791</c:v>
                </c:pt>
              </c:numCache>
            </c:numRef>
          </c:val>
        </c:ser>
        <c:ser>
          <c:idx val="4"/>
          <c:order val="4"/>
          <c:tx>
            <c:strRef>
              <c:f>'13'!$F$3</c:f>
              <c:strCache>
                <c:ptCount val="1"/>
                <c:pt idx="0">
                  <c:v>Zemědělství a lesnictví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'13'!$F$5:$F$18</c:f>
              <c:numCache>
                <c:formatCode>#,##0.0</c:formatCode>
                <c:ptCount val="14"/>
                <c:pt idx="0">
                  <c:v>1250.865221942646</c:v>
                </c:pt>
                <c:pt idx="1">
                  <c:v>20959.733619062172</c:v>
                </c:pt>
                <c:pt idx="2">
                  <c:v>26628.670508696796</c:v>
                </c:pt>
                <c:pt idx="3">
                  <c:v>4973.84</c:v>
                </c:pt>
                <c:pt idx="4">
                  <c:v>29512.95300479178</c:v>
                </c:pt>
                <c:pt idx="5">
                  <c:v>21925.651000000002</c:v>
                </c:pt>
                <c:pt idx="6">
                  <c:v>6532.71</c:v>
                </c:pt>
                <c:pt idx="7">
                  <c:v>15093.560000000001</c:v>
                </c:pt>
                <c:pt idx="8">
                  <c:v>24645.055638307891</c:v>
                </c:pt>
                <c:pt idx="9">
                  <c:v>25449.757000000001</c:v>
                </c:pt>
                <c:pt idx="10">
                  <c:v>22639.86</c:v>
                </c:pt>
                <c:pt idx="11">
                  <c:v>41272.534</c:v>
                </c:pt>
                <c:pt idx="12">
                  <c:v>10768.619999999999</c:v>
                </c:pt>
                <c:pt idx="13">
                  <c:v>12845.217069359005</c:v>
                </c:pt>
              </c:numCache>
            </c:numRef>
          </c:val>
        </c:ser>
        <c:ser>
          <c:idx val="5"/>
          <c:order val="5"/>
          <c:tx>
            <c:strRef>
              <c:f>'13'!$G$3</c:f>
              <c:strCache>
                <c:ptCount val="1"/>
                <c:pt idx="0">
                  <c:v>Domácnosti</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'13'!$G$5:$G$18</c:f>
              <c:numCache>
                <c:formatCode>#,##0.0</c:formatCode>
                <c:ptCount val="14"/>
                <c:pt idx="0">
                  <c:v>448959.20100000006</c:v>
                </c:pt>
                <c:pt idx="1">
                  <c:v>399916.993288878</c:v>
                </c:pt>
                <c:pt idx="2">
                  <c:v>419615.61738373199</c:v>
                </c:pt>
                <c:pt idx="3">
                  <c:v>118474.97399999999</c:v>
                </c:pt>
                <c:pt idx="4">
                  <c:v>237659.83608666543</c:v>
                </c:pt>
                <c:pt idx="5">
                  <c:v>307350.402</c:v>
                </c:pt>
                <c:pt idx="6">
                  <c:v>237905.049</c:v>
                </c:pt>
                <c:pt idx="7">
                  <c:v>436273.66399999999</c:v>
                </c:pt>
                <c:pt idx="8">
                  <c:v>261919.78230119491</c:v>
                </c:pt>
                <c:pt idx="9">
                  <c:v>233297.87600000002</c:v>
                </c:pt>
                <c:pt idx="10">
                  <c:v>277904.49400000001</c:v>
                </c:pt>
                <c:pt idx="11">
                  <c:v>868612.38100000005</c:v>
                </c:pt>
                <c:pt idx="12">
                  <c:v>335381.29600000003</c:v>
                </c:pt>
                <c:pt idx="13">
                  <c:v>294534.93912240799</c:v>
                </c:pt>
              </c:numCache>
            </c:numRef>
          </c:val>
        </c:ser>
        <c:ser>
          <c:idx val="6"/>
          <c:order val="6"/>
          <c:tx>
            <c:strRef>
              <c:f>'13'!$H$3</c:f>
              <c:strCache>
                <c:ptCount val="1"/>
                <c:pt idx="0">
                  <c:v>Obchod, služby, školství, zdravotnictví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'13'!$H$5:$H$18</c:f>
              <c:numCache>
                <c:formatCode>#,##0.0</c:formatCode>
                <c:ptCount val="14"/>
                <c:pt idx="0">
                  <c:v>874417.23362076993</c:v>
                </c:pt>
                <c:pt idx="1">
                  <c:v>75498.977063522398</c:v>
                </c:pt>
                <c:pt idx="2">
                  <c:v>93691.296108391703</c:v>
                </c:pt>
                <c:pt idx="3">
                  <c:v>110839.58900000001</c:v>
                </c:pt>
                <c:pt idx="4">
                  <c:v>57383.783872773907</c:v>
                </c:pt>
                <c:pt idx="5">
                  <c:v>258687.24400000001</c:v>
                </c:pt>
                <c:pt idx="6">
                  <c:v>147957.19500000001</c:v>
                </c:pt>
                <c:pt idx="7">
                  <c:v>406088.71299999999</c:v>
                </c:pt>
                <c:pt idx="8">
                  <c:v>169705.87360503781</c:v>
                </c:pt>
                <c:pt idx="9">
                  <c:v>141060.27299999999</c:v>
                </c:pt>
                <c:pt idx="10">
                  <c:v>224650.85</c:v>
                </c:pt>
                <c:pt idx="11">
                  <c:v>519338.99199999997</c:v>
                </c:pt>
                <c:pt idx="12">
                  <c:v>315609.44699999999</c:v>
                </c:pt>
                <c:pt idx="13">
                  <c:v>61151.357138101594</c:v>
                </c:pt>
              </c:numCache>
            </c:numRef>
          </c:val>
        </c:ser>
        <c:ser>
          <c:idx val="7"/>
          <c:order val="7"/>
          <c:tx>
            <c:strRef>
              <c:f>'13'!$I$3</c:f>
              <c:strCache>
                <c:ptCount val="1"/>
                <c:pt idx="0">
                  <c:v>Ostatní</c:v>
                </c:pt>
              </c:strCache>
            </c:strRef>
          </c:tx>
          <c:invertIfNegative val="0"/>
          <c:cat>
            <c:strRef>
              <c:f>'13'!$A$5:$A$18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'13'!$I$5:$I$18</c:f>
              <c:numCache>
                <c:formatCode>#,##0.0</c:formatCode>
                <c:ptCount val="14"/>
                <c:pt idx="0">
                  <c:v>81923.734862924495</c:v>
                </c:pt>
                <c:pt idx="1">
                  <c:v>252081.8058110589</c:v>
                </c:pt>
                <c:pt idx="2">
                  <c:v>776055.132944835</c:v>
                </c:pt>
                <c:pt idx="3">
                  <c:v>329.03199999999998</c:v>
                </c:pt>
                <c:pt idx="4">
                  <c:v>259948.40428463189</c:v>
                </c:pt>
                <c:pt idx="5">
                  <c:v>183.67399999999998</c:v>
                </c:pt>
                <c:pt idx="6">
                  <c:v>0</c:v>
                </c:pt>
                <c:pt idx="7">
                  <c:v>147.7750000000002</c:v>
                </c:pt>
                <c:pt idx="8">
                  <c:v>56270.881030636403</c:v>
                </c:pt>
                <c:pt idx="9">
                  <c:v>1099.1249999999998</c:v>
                </c:pt>
                <c:pt idx="10">
                  <c:v>234.93100000000001</c:v>
                </c:pt>
                <c:pt idx="11">
                  <c:v>1025.3729999999998</c:v>
                </c:pt>
                <c:pt idx="12">
                  <c:v>47461.468999999997</c:v>
                </c:pt>
                <c:pt idx="13">
                  <c:v>248924.17247511272</c:v>
                </c:pt>
              </c:numCache>
            </c:numRef>
          </c:val>
        </c:ser>
        <c:dLbls>
          <c:showLegendKey val="0"/>
          <c:showVal val="0"/>
          <c:showCatName val="0"/>
          <c:showSerName val="0"/>
          <c:showPercent val="0"/>
          <c:showBubbleSize val="0"/>
        </c:dLbls>
        <c:gapWidth val="150"/>
        <c:overlap val="100"/>
        <c:axId val="94868992"/>
        <c:axId val="94870528"/>
      </c:barChart>
      <c:catAx>
        <c:axId val="94868992"/>
        <c:scaling>
          <c:orientation val="minMax"/>
        </c:scaling>
        <c:delete val="0"/>
        <c:axPos val="b"/>
        <c:majorTickMark val="none"/>
        <c:minorTickMark val="none"/>
        <c:tickLblPos val="nextTo"/>
        <c:txPr>
          <a:bodyPr/>
          <a:lstStyle/>
          <a:p>
            <a:pPr>
              <a:defRPr sz="900"/>
            </a:pPr>
            <a:endParaRPr lang="cs-CZ"/>
          </a:p>
        </c:txPr>
        <c:crossAx val="94870528"/>
        <c:crosses val="autoZero"/>
        <c:auto val="1"/>
        <c:lblAlgn val="ctr"/>
        <c:lblOffset val="100"/>
        <c:noMultiLvlLbl val="0"/>
      </c:catAx>
      <c:valAx>
        <c:axId val="94870528"/>
        <c:scaling>
          <c:orientation val="minMax"/>
          <c:max val="2500000"/>
        </c:scaling>
        <c:delete val="0"/>
        <c:axPos val="l"/>
        <c:majorGridlines/>
        <c:numFmt formatCode="#,##0" sourceLinked="0"/>
        <c:majorTickMark val="out"/>
        <c:minorTickMark val="none"/>
        <c:tickLblPos val="nextTo"/>
        <c:spPr>
          <a:ln>
            <a:noFill/>
          </a:ln>
        </c:spPr>
        <c:txPr>
          <a:bodyPr/>
          <a:lstStyle/>
          <a:p>
            <a:pPr>
              <a:defRPr sz="900"/>
            </a:pPr>
            <a:endParaRPr lang="cs-CZ"/>
          </a:p>
        </c:txPr>
        <c:crossAx val="9486899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en-US" sz="1000"/>
              <a:t> </a:t>
            </a:r>
            <a:r>
              <a:rPr lang="cs-CZ" sz="1000"/>
              <a:t>kategorií VE na </a:t>
            </a:r>
            <a:r>
              <a:rPr lang="en-US" sz="1000"/>
              <a:t>instalovan</a:t>
            </a:r>
            <a:r>
              <a:rPr lang="cs-CZ" sz="1000"/>
              <a:t>ém</a:t>
            </a:r>
            <a:r>
              <a:rPr lang="en-US" sz="1000"/>
              <a:t> výkon</a:t>
            </a:r>
            <a:r>
              <a:rPr lang="cs-CZ" sz="1000"/>
              <a:t>u</a:t>
            </a:r>
            <a:endParaRPr lang="en-US" sz="1000"/>
          </a:p>
        </c:rich>
      </c:tx>
      <c:layout/>
      <c:overlay val="0"/>
    </c:title>
    <c:autoTitleDeleted val="0"/>
    <c:plotArea>
      <c:layout>
        <c:manualLayout>
          <c:layoutTarget val="inner"/>
          <c:xMode val="edge"/>
          <c:yMode val="edge"/>
          <c:x val="0.27027056604452032"/>
          <c:y val="0.27682541914670866"/>
          <c:w val="0.46442259362876492"/>
          <c:h val="0.70803959645603021"/>
        </c:manualLayout>
      </c:layout>
      <c:doughnutChart>
        <c:varyColors val="1"/>
        <c:ser>
          <c:idx val="0"/>
          <c:order val="0"/>
          <c:tx>
            <c:strRef>
              <c:f>'5'!$B$3:$D$3</c:f>
              <c:strCache>
                <c:ptCount val="1"/>
                <c:pt idx="0">
                  <c:v>Celkový instalovaný výkon</c:v>
                </c:pt>
              </c:strCache>
            </c:strRef>
          </c:tx>
          <c:dLbls>
            <c:txPr>
              <a:bodyPr/>
              <a:lstStyle/>
              <a:p>
                <a:pPr>
                  <a:defRPr sz="900"/>
                </a:pPr>
                <a:endParaRPr lang="cs-CZ"/>
              </a:p>
            </c:txPr>
            <c:showLegendKey val="0"/>
            <c:showVal val="0"/>
            <c:showCatName val="0"/>
            <c:showSerName val="0"/>
            <c:showPercent val="1"/>
            <c:showBubbleSize val="0"/>
            <c:showLeaderLines val="1"/>
          </c:dLbls>
          <c:cat>
            <c:strRef>
              <c:f>'5'!$A$8:$A$10</c:f>
              <c:strCache>
                <c:ptCount val="3"/>
                <c:pt idx="0">
                  <c:v>&lt; 1 MW</c:v>
                </c:pt>
                <c:pt idx="1">
                  <c:v>≥ 1 a &lt; 10 MW</c:v>
                </c:pt>
                <c:pt idx="2">
                  <c:v>≥ 10 MW</c:v>
                </c:pt>
              </c:strCache>
            </c:strRef>
          </c:cat>
          <c:val>
            <c:numRef>
              <c:f>'5'!$D$8:$D$10</c:f>
              <c:numCache>
                <c:formatCode>#,##0.0</c:formatCode>
                <c:ptCount val="3"/>
                <c:pt idx="0">
                  <c:v>156.06850000000097</c:v>
                </c:pt>
                <c:pt idx="1">
                  <c:v>183.98799999999997</c:v>
                </c:pt>
                <c:pt idx="2">
                  <c:v>752.78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'14.1'!$J$19:$J$26</c:f>
              <c:strCache>
                <c:ptCount val="8"/>
                <c:pt idx="0">
                  <c:v>JE</c:v>
                </c:pt>
                <c:pt idx="1">
                  <c:v>PE</c:v>
                </c:pt>
                <c:pt idx="2">
                  <c:v>PPE</c:v>
                </c:pt>
                <c:pt idx="3">
                  <c:v>PSE</c:v>
                </c:pt>
                <c:pt idx="4">
                  <c:v>VE</c:v>
                </c:pt>
                <c:pt idx="5">
                  <c:v>PVE</c:v>
                </c:pt>
                <c:pt idx="6">
                  <c:v>VTE</c:v>
                </c:pt>
                <c:pt idx="7">
                  <c:v>FVE</c:v>
                </c:pt>
              </c:strCache>
            </c:strRef>
          </c:cat>
          <c:val>
            <c:numRef>
              <c:f>'14.1'!$K$19:$K$26</c:f>
              <c:numCache>
                <c:formatCode>General</c:formatCode>
                <c:ptCount val="8"/>
                <c:pt idx="0">
                  <c:v>0</c:v>
                </c:pt>
                <c:pt idx="1">
                  <c:v>11873.295</c:v>
                </c:pt>
                <c:pt idx="2">
                  <c:v>0</c:v>
                </c:pt>
                <c:pt idx="3">
                  <c:v>20686.939999999995</c:v>
                </c:pt>
                <c:pt idx="4">
                  <c:v>9953.7619999999988</c:v>
                </c:pt>
                <c:pt idx="5">
                  <c:v>0</c:v>
                </c:pt>
                <c:pt idx="6">
                  <c:v>0</c:v>
                </c:pt>
                <c:pt idx="7">
                  <c:v>3072.887000000002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'14.1'!$H$19:$H$22</c:f>
              <c:strCache>
                <c:ptCount val="4"/>
                <c:pt idx="0">
                  <c:v>VO z vvn</c:v>
                </c:pt>
                <c:pt idx="1">
                  <c:v>VO z vn</c:v>
                </c:pt>
                <c:pt idx="2">
                  <c:v>MOP</c:v>
                </c:pt>
                <c:pt idx="3">
                  <c:v>MOO</c:v>
                </c:pt>
              </c:strCache>
            </c:strRef>
          </c:cat>
          <c:val>
            <c:numRef>
              <c:f>'14.1'!$I$19:$I$22</c:f>
              <c:numCache>
                <c:formatCode>0.0%</c:formatCode>
                <c:ptCount val="4"/>
                <c:pt idx="0">
                  <c:v>1.1749364090574374E-2</c:v>
                </c:pt>
                <c:pt idx="1">
                  <c:v>0.13192382382106926</c:v>
                </c:pt>
                <c:pt idx="2">
                  <c:v>0.14446433017265331</c:v>
                </c:pt>
                <c:pt idx="3">
                  <c:v>9.2015952982838559E-2</c:v>
                </c:pt>
              </c:numCache>
            </c:numRef>
          </c:val>
        </c:ser>
        <c:dLbls>
          <c:showLegendKey val="0"/>
          <c:showVal val="0"/>
          <c:showCatName val="0"/>
          <c:showSerName val="0"/>
          <c:showPercent val="0"/>
          <c:showBubbleSize val="0"/>
        </c:dLbls>
        <c:gapWidth val="150"/>
        <c:axId val="94063232"/>
        <c:axId val="94605696"/>
      </c:barChart>
      <c:catAx>
        <c:axId val="94063232"/>
        <c:scaling>
          <c:orientation val="maxMin"/>
        </c:scaling>
        <c:delete val="0"/>
        <c:axPos val="l"/>
        <c:majorTickMark val="none"/>
        <c:minorTickMark val="none"/>
        <c:tickLblPos val="nextTo"/>
        <c:txPr>
          <a:bodyPr/>
          <a:lstStyle/>
          <a:p>
            <a:pPr>
              <a:defRPr sz="900"/>
            </a:pPr>
            <a:endParaRPr lang="cs-CZ"/>
          </a:p>
        </c:txPr>
        <c:crossAx val="94605696"/>
        <c:crosses val="autoZero"/>
        <c:auto val="1"/>
        <c:lblAlgn val="ctr"/>
        <c:lblOffset val="100"/>
        <c:noMultiLvlLbl val="0"/>
      </c:catAx>
      <c:valAx>
        <c:axId val="94605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40632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'14.1'!$H$31:$H$38</c:f>
              <c:strCache>
                <c:ptCount val="8"/>
                <c:pt idx="0">
                  <c:v>JE</c:v>
                </c:pt>
                <c:pt idx="1">
                  <c:v>PE</c:v>
                </c:pt>
                <c:pt idx="2">
                  <c:v>PPE</c:v>
                </c:pt>
                <c:pt idx="3">
                  <c:v>PSE</c:v>
                </c:pt>
                <c:pt idx="4">
                  <c:v>VE</c:v>
                </c:pt>
                <c:pt idx="5">
                  <c:v>PVE</c:v>
                </c:pt>
                <c:pt idx="6">
                  <c:v>VTE</c:v>
                </c:pt>
                <c:pt idx="7">
                  <c:v>FVE</c:v>
                </c:pt>
              </c:strCache>
            </c:strRef>
          </c:cat>
          <c:val>
            <c:numRef>
              <c:f>'14.1'!$I$31:$I$38</c:f>
              <c:numCache>
                <c:formatCode>0.0%</c:formatCode>
                <c:ptCount val="8"/>
                <c:pt idx="0">
                  <c:v>0</c:v>
                </c:pt>
                <c:pt idx="1">
                  <c:v>1.3335806866795714E-2</c:v>
                </c:pt>
                <c:pt idx="2">
                  <c:v>0</c:v>
                </c:pt>
                <c:pt idx="3">
                  <c:v>2.0266840814005583E-2</c:v>
                </c:pt>
                <c:pt idx="4">
                  <c:v>1.0922036370490912E-2</c:v>
                </c:pt>
                <c:pt idx="5">
                  <c:v>0</c:v>
                </c:pt>
                <c:pt idx="6">
                  <c:v>0</c:v>
                </c:pt>
                <c:pt idx="7">
                  <c:v>1.0434423730859062E-2</c:v>
                </c:pt>
              </c:numCache>
            </c:numRef>
          </c:val>
        </c:ser>
        <c:dLbls>
          <c:showLegendKey val="0"/>
          <c:showVal val="0"/>
          <c:showCatName val="0"/>
          <c:showSerName val="0"/>
          <c:showPercent val="0"/>
          <c:showBubbleSize val="0"/>
        </c:dLbls>
        <c:gapWidth val="150"/>
        <c:axId val="94732288"/>
        <c:axId val="94733824"/>
      </c:barChart>
      <c:catAx>
        <c:axId val="94732288"/>
        <c:scaling>
          <c:orientation val="minMax"/>
        </c:scaling>
        <c:delete val="0"/>
        <c:axPos val="l"/>
        <c:majorTickMark val="none"/>
        <c:minorTickMark val="none"/>
        <c:tickLblPos val="nextTo"/>
        <c:txPr>
          <a:bodyPr/>
          <a:lstStyle/>
          <a:p>
            <a:pPr>
              <a:defRPr sz="900"/>
            </a:pPr>
            <a:endParaRPr lang="cs-CZ"/>
          </a:p>
        </c:txPr>
        <c:crossAx val="94733824"/>
        <c:crosses val="autoZero"/>
        <c:auto val="1"/>
        <c:lblAlgn val="ctr"/>
        <c:lblOffset val="100"/>
        <c:noMultiLvlLbl val="0"/>
      </c:catAx>
      <c:valAx>
        <c:axId val="947338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47322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'14.1'!$J$31</c:f>
              <c:strCache>
                <c:ptCount val="1"/>
                <c:pt idx="0">
                  <c:v>JE</c:v>
                </c:pt>
              </c:strCache>
            </c:strRef>
          </c:tx>
          <c:invertIfNegative val="0"/>
          <c:cat>
            <c:strRef>
              <c:f>'14.1'!$K$30:$M$30</c:f>
              <c:strCache>
                <c:ptCount val="3"/>
                <c:pt idx="0">
                  <c:v>Leden</c:v>
                </c:pt>
                <c:pt idx="1">
                  <c:v>Únor</c:v>
                </c:pt>
                <c:pt idx="2">
                  <c:v>Březen</c:v>
                </c:pt>
              </c:strCache>
            </c:strRef>
          </c:cat>
          <c:val>
            <c:numRef>
              <c:f>'14.1'!$K$31:$M$31</c:f>
              <c:numCache>
                <c:formatCode>#,##0.0</c:formatCode>
                <c:ptCount val="3"/>
                <c:pt idx="0">
                  <c:v>0</c:v>
                </c:pt>
                <c:pt idx="1">
                  <c:v>0</c:v>
                </c:pt>
                <c:pt idx="2">
                  <c:v>0</c:v>
                </c:pt>
              </c:numCache>
            </c:numRef>
          </c:val>
        </c:ser>
        <c:ser>
          <c:idx val="1"/>
          <c:order val="1"/>
          <c:tx>
            <c:strRef>
              <c:f>'14.1'!$J$32</c:f>
              <c:strCache>
                <c:ptCount val="1"/>
                <c:pt idx="0">
                  <c:v>PE</c:v>
                </c:pt>
              </c:strCache>
            </c:strRef>
          </c:tx>
          <c:invertIfNegative val="0"/>
          <c:cat>
            <c:strRef>
              <c:f>'14.1'!$K$30:$M$30</c:f>
              <c:strCache>
                <c:ptCount val="3"/>
                <c:pt idx="0">
                  <c:v>Leden</c:v>
                </c:pt>
                <c:pt idx="1">
                  <c:v>Únor</c:v>
                </c:pt>
                <c:pt idx="2">
                  <c:v>Březen</c:v>
                </c:pt>
              </c:strCache>
            </c:strRef>
          </c:cat>
          <c:val>
            <c:numRef>
              <c:f>'14.1'!$K$32:$M$32</c:f>
              <c:numCache>
                <c:formatCode>#,##0.0</c:formatCode>
                <c:ptCount val="3"/>
                <c:pt idx="0">
                  <c:v>4582.1469999999999</c:v>
                </c:pt>
                <c:pt idx="1">
                  <c:v>3506.67</c:v>
                </c:pt>
                <c:pt idx="2">
                  <c:v>3784.4780000000001</c:v>
                </c:pt>
              </c:numCache>
            </c:numRef>
          </c:val>
        </c:ser>
        <c:ser>
          <c:idx val="2"/>
          <c:order val="2"/>
          <c:tx>
            <c:strRef>
              <c:f>'14.1'!$J$33</c:f>
              <c:strCache>
                <c:ptCount val="1"/>
                <c:pt idx="0">
                  <c:v>PPE</c:v>
                </c:pt>
              </c:strCache>
            </c:strRef>
          </c:tx>
          <c:invertIfNegative val="0"/>
          <c:cat>
            <c:strRef>
              <c:f>'14.1'!$K$30:$M$30</c:f>
              <c:strCache>
                <c:ptCount val="3"/>
                <c:pt idx="0">
                  <c:v>Leden</c:v>
                </c:pt>
                <c:pt idx="1">
                  <c:v>Únor</c:v>
                </c:pt>
                <c:pt idx="2">
                  <c:v>Březen</c:v>
                </c:pt>
              </c:strCache>
            </c:strRef>
          </c:cat>
          <c:val>
            <c:numRef>
              <c:f>'14.1'!$K$33:$M$33</c:f>
              <c:numCache>
                <c:formatCode>#,##0.0</c:formatCode>
                <c:ptCount val="3"/>
                <c:pt idx="0">
                  <c:v>0</c:v>
                </c:pt>
                <c:pt idx="1">
                  <c:v>0</c:v>
                </c:pt>
                <c:pt idx="2">
                  <c:v>0</c:v>
                </c:pt>
              </c:numCache>
            </c:numRef>
          </c:val>
        </c:ser>
        <c:ser>
          <c:idx val="3"/>
          <c:order val="3"/>
          <c:tx>
            <c:strRef>
              <c:f>'14.1'!$J$34</c:f>
              <c:strCache>
                <c:ptCount val="1"/>
                <c:pt idx="0">
                  <c:v>PSE</c:v>
                </c:pt>
              </c:strCache>
            </c:strRef>
          </c:tx>
          <c:invertIfNegative val="0"/>
          <c:cat>
            <c:strRef>
              <c:f>'14.1'!$K$30:$M$30</c:f>
              <c:strCache>
                <c:ptCount val="3"/>
                <c:pt idx="0">
                  <c:v>Leden</c:v>
                </c:pt>
                <c:pt idx="1">
                  <c:v>Únor</c:v>
                </c:pt>
                <c:pt idx="2">
                  <c:v>Březen</c:v>
                </c:pt>
              </c:strCache>
            </c:strRef>
          </c:cat>
          <c:val>
            <c:numRef>
              <c:f>'14.1'!$K$34:$M$34</c:f>
              <c:numCache>
                <c:formatCode>#,##0.0</c:formatCode>
                <c:ptCount val="3"/>
                <c:pt idx="0">
                  <c:v>7694.010000000002</c:v>
                </c:pt>
                <c:pt idx="1">
                  <c:v>6550.3999999999969</c:v>
                </c:pt>
                <c:pt idx="2">
                  <c:v>6442.529999999997</c:v>
                </c:pt>
              </c:numCache>
            </c:numRef>
          </c:val>
        </c:ser>
        <c:ser>
          <c:idx val="4"/>
          <c:order val="4"/>
          <c:tx>
            <c:strRef>
              <c:f>'14.1'!$J$35</c:f>
              <c:strCache>
                <c:ptCount val="1"/>
                <c:pt idx="0">
                  <c:v>VE</c:v>
                </c:pt>
              </c:strCache>
            </c:strRef>
          </c:tx>
          <c:invertIfNegative val="0"/>
          <c:cat>
            <c:strRef>
              <c:f>'14.1'!$K$30:$M$30</c:f>
              <c:strCache>
                <c:ptCount val="3"/>
                <c:pt idx="0">
                  <c:v>Leden</c:v>
                </c:pt>
                <c:pt idx="1">
                  <c:v>Únor</c:v>
                </c:pt>
                <c:pt idx="2">
                  <c:v>Březen</c:v>
                </c:pt>
              </c:strCache>
            </c:strRef>
          </c:cat>
          <c:val>
            <c:numRef>
              <c:f>'14.1'!$K$35:$M$35</c:f>
              <c:numCache>
                <c:formatCode>#,##0.0</c:formatCode>
                <c:ptCount val="3"/>
                <c:pt idx="0">
                  <c:v>3305.6959999999999</c:v>
                </c:pt>
                <c:pt idx="1">
                  <c:v>3024.4009999999998</c:v>
                </c:pt>
                <c:pt idx="2">
                  <c:v>3623.665</c:v>
                </c:pt>
              </c:numCache>
            </c:numRef>
          </c:val>
        </c:ser>
        <c:ser>
          <c:idx val="5"/>
          <c:order val="5"/>
          <c:tx>
            <c:strRef>
              <c:f>'14.1'!$J$36</c:f>
              <c:strCache>
                <c:ptCount val="1"/>
                <c:pt idx="0">
                  <c:v>PVE</c:v>
                </c:pt>
              </c:strCache>
            </c:strRef>
          </c:tx>
          <c:invertIfNegative val="0"/>
          <c:cat>
            <c:strRef>
              <c:f>'14.1'!$K$30:$M$30</c:f>
              <c:strCache>
                <c:ptCount val="3"/>
                <c:pt idx="0">
                  <c:v>Leden</c:v>
                </c:pt>
                <c:pt idx="1">
                  <c:v>Únor</c:v>
                </c:pt>
                <c:pt idx="2">
                  <c:v>Březen</c:v>
                </c:pt>
              </c:strCache>
            </c:strRef>
          </c:cat>
          <c:val>
            <c:numRef>
              <c:f>'14.1'!$K$36:$M$36</c:f>
              <c:numCache>
                <c:formatCode>#,##0.0</c:formatCode>
                <c:ptCount val="3"/>
                <c:pt idx="0">
                  <c:v>0</c:v>
                </c:pt>
                <c:pt idx="1">
                  <c:v>0</c:v>
                </c:pt>
                <c:pt idx="2">
                  <c:v>0</c:v>
                </c:pt>
              </c:numCache>
            </c:numRef>
          </c:val>
        </c:ser>
        <c:ser>
          <c:idx val="6"/>
          <c:order val="6"/>
          <c:tx>
            <c:strRef>
              <c:f>'14.1'!$J$37</c:f>
              <c:strCache>
                <c:ptCount val="1"/>
                <c:pt idx="0">
                  <c:v>VTE</c:v>
                </c:pt>
              </c:strCache>
            </c:strRef>
          </c:tx>
          <c:invertIfNegative val="0"/>
          <c:cat>
            <c:strRef>
              <c:f>'14.1'!$K$30:$M$30</c:f>
              <c:strCache>
                <c:ptCount val="3"/>
                <c:pt idx="0">
                  <c:v>Leden</c:v>
                </c:pt>
                <c:pt idx="1">
                  <c:v>Únor</c:v>
                </c:pt>
                <c:pt idx="2">
                  <c:v>Březen</c:v>
                </c:pt>
              </c:strCache>
            </c:strRef>
          </c:cat>
          <c:val>
            <c:numRef>
              <c:f>'14.1'!$K$37:$M$37</c:f>
              <c:numCache>
                <c:formatCode>#,##0.0</c:formatCode>
                <c:ptCount val="3"/>
                <c:pt idx="0">
                  <c:v>0</c:v>
                </c:pt>
                <c:pt idx="1">
                  <c:v>0</c:v>
                </c:pt>
                <c:pt idx="2">
                  <c:v>0</c:v>
                </c:pt>
              </c:numCache>
            </c:numRef>
          </c:val>
        </c:ser>
        <c:ser>
          <c:idx val="7"/>
          <c:order val="7"/>
          <c:tx>
            <c:strRef>
              <c:f>'14.1'!$J$38</c:f>
              <c:strCache>
                <c:ptCount val="1"/>
                <c:pt idx="0">
                  <c:v>FVE</c:v>
                </c:pt>
              </c:strCache>
            </c:strRef>
          </c:tx>
          <c:spPr>
            <a:solidFill>
              <a:srgbClr val="FFC000"/>
            </a:solidFill>
          </c:spPr>
          <c:invertIfNegative val="0"/>
          <c:cat>
            <c:strRef>
              <c:f>'14.1'!$K$30:$M$30</c:f>
              <c:strCache>
                <c:ptCount val="3"/>
                <c:pt idx="0">
                  <c:v>Leden</c:v>
                </c:pt>
                <c:pt idx="1">
                  <c:v>Únor</c:v>
                </c:pt>
                <c:pt idx="2">
                  <c:v>Březen</c:v>
                </c:pt>
              </c:strCache>
            </c:strRef>
          </c:cat>
          <c:val>
            <c:numRef>
              <c:f>'14.1'!$K$38:$M$38</c:f>
              <c:numCache>
                <c:formatCode>#,##0.0</c:formatCode>
                <c:ptCount val="3"/>
                <c:pt idx="0">
                  <c:v>435.18799999999982</c:v>
                </c:pt>
                <c:pt idx="1">
                  <c:v>1148.7400000000007</c:v>
                </c:pt>
                <c:pt idx="2">
                  <c:v>1488.9590000000014</c:v>
                </c:pt>
              </c:numCache>
            </c:numRef>
          </c:val>
        </c:ser>
        <c:dLbls>
          <c:showLegendKey val="0"/>
          <c:showVal val="0"/>
          <c:showCatName val="0"/>
          <c:showSerName val="0"/>
          <c:showPercent val="0"/>
          <c:showBubbleSize val="0"/>
        </c:dLbls>
        <c:gapWidth val="150"/>
        <c:overlap val="100"/>
        <c:axId val="94030464"/>
        <c:axId val="94040448"/>
      </c:barChart>
      <c:catAx>
        <c:axId val="94030464"/>
        <c:scaling>
          <c:orientation val="minMax"/>
        </c:scaling>
        <c:delete val="0"/>
        <c:axPos val="b"/>
        <c:majorTickMark val="none"/>
        <c:minorTickMark val="none"/>
        <c:tickLblPos val="nextTo"/>
        <c:txPr>
          <a:bodyPr/>
          <a:lstStyle/>
          <a:p>
            <a:pPr>
              <a:defRPr sz="900"/>
            </a:pPr>
            <a:endParaRPr lang="cs-CZ"/>
          </a:p>
        </c:txPr>
        <c:crossAx val="94040448"/>
        <c:crosses val="autoZero"/>
        <c:auto val="1"/>
        <c:lblAlgn val="ctr"/>
        <c:lblOffset val="100"/>
        <c:noMultiLvlLbl val="0"/>
      </c:catAx>
      <c:valAx>
        <c:axId val="94040448"/>
        <c:scaling>
          <c:orientation val="minMax"/>
          <c:max val="18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4030464"/>
        <c:crosses val="autoZero"/>
        <c:crossBetween val="between"/>
        <c:majorUnit val="2000"/>
        <c:minorUnit val="1000"/>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'14.1'!$L$19:$L$26</c:f>
              <c:strCache>
                <c:ptCount val="8"/>
                <c:pt idx="0">
                  <c:v>JE</c:v>
                </c:pt>
                <c:pt idx="1">
                  <c:v>PE</c:v>
                </c:pt>
                <c:pt idx="2">
                  <c:v>PPE</c:v>
                </c:pt>
                <c:pt idx="3">
                  <c:v>PSE</c:v>
                </c:pt>
                <c:pt idx="4">
                  <c:v>VE</c:v>
                </c:pt>
                <c:pt idx="5">
                  <c:v>PVE</c:v>
                </c:pt>
                <c:pt idx="6">
                  <c:v>VTE</c:v>
                </c:pt>
                <c:pt idx="7">
                  <c:v>FVE</c:v>
                </c:pt>
              </c:strCache>
            </c:strRef>
          </c:cat>
          <c:val>
            <c:numRef>
              <c:f>'14.1'!$M$19:$M$26</c:f>
              <c:numCache>
                <c:formatCode>0.0%</c:formatCode>
                <c:ptCount val="8"/>
                <c:pt idx="0">
                  <c:v>0</c:v>
                </c:pt>
                <c:pt idx="1">
                  <c:v>9.4902969770230489E-4</c:v>
                </c:pt>
                <c:pt idx="2">
                  <c:v>0</c:v>
                </c:pt>
                <c:pt idx="3">
                  <c:v>2.0683458291415421E-2</c:v>
                </c:pt>
                <c:pt idx="4">
                  <c:v>1.5472447207529723E-2</c:v>
                </c:pt>
                <c:pt idx="5">
                  <c:v>0</c:v>
                </c:pt>
                <c:pt idx="6">
                  <c:v>0</c:v>
                </c:pt>
                <c:pt idx="7">
                  <c:v>9.6404563586531336E-3</c:v>
                </c:pt>
              </c:numCache>
            </c:numRef>
          </c:val>
        </c:ser>
        <c:dLbls>
          <c:showLegendKey val="0"/>
          <c:showVal val="0"/>
          <c:showCatName val="0"/>
          <c:showSerName val="0"/>
          <c:showPercent val="0"/>
          <c:showBubbleSize val="0"/>
        </c:dLbls>
        <c:gapWidth val="150"/>
        <c:axId val="94790016"/>
        <c:axId val="94791552"/>
      </c:barChart>
      <c:catAx>
        <c:axId val="94790016"/>
        <c:scaling>
          <c:orientation val="minMax"/>
        </c:scaling>
        <c:delete val="0"/>
        <c:axPos val="l"/>
        <c:majorTickMark val="none"/>
        <c:minorTickMark val="none"/>
        <c:tickLblPos val="nextTo"/>
        <c:txPr>
          <a:bodyPr/>
          <a:lstStyle/>
          <a:p>
            <a:pPr>
              <a:defRPr sz="900"/>
            </a:pPr>
            <a:endParaRPr lang="cs-CZ"/>
          </a:p>
        </c:txPr>
        <c:crossAx val="94791552"/>
        <c:crosses val="autoZero"/>
        <c:auto val="1"/>
        <c:lblAlgn val="ctr"/>
        <c:lblOffset val="100"/>
        <c:noMultiLvlLbl val="0"/>
      </c:catAx>
      <c:valAx>
        <c:axId val="947915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47900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4817280"/>
        <c:axId val="95425280"/>
      </c:barChart>
      <c:catAx>
        <c:axId val="94817280"/>
        <c:scaling>
          <c:orientation val="minMax"/>
        </c:scaling>
        <c:delete val="1"/>
        <c:axPos val="b"/>
        <c:numFmt formatCode="General" sourceLinked="1"/>
        <c:majorTickMark val="out"/>
        <c:minorTickMark val="none"/>
        <c:tickLblPos val="nextTo"/>
        <c:crossAx val="95425280"/>
        <c:crosses val="autoZero"/>
        <c:auto val="1"/>
        <c:lblAlgn val="ctr"/>
        <c:lblOffset val="100"/>
        <c:noMultiLvlLbl val="0"/>
      </c:catAx>
      <c:valAx>
        <c:axId val="95425280"/>
        <c:scaling>
          <c:orientation val="minMax"/>
        </c:scaling>
        <c:delete val="1"/>
        <c:axPos val="l"/>
        <c:numFmt formatCode="General" sourceLinked="1"/>
        <c:majorTickMark val="out"/>
        <c:minorTickMark val="none"/>
        <c:tickLblPos val="nextTo"/>
        <c:crossAx val="9481728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manualLayout>
          <c:xMode val="edge"/>
          <c:yMode val="edge"/>
          <c:x val="0.16633276229523536"/>
          <c:y val="4.9382716049382713E-2"/>
        </c:manualLayout>
      </c:layout>
      <c:overlay val="0"/>
    </c:title>
    <c:autoTitleDeleted val="0"/>
    <c:plotArea>
      <c:layout/>
      <c:doughnutChart>
        <c:varyColors val="1"/>
        <c:ser>
          <c:idx val="2"/>
          <c:order val="0"/>
          <c:dPt>
            <c:idx val="7"/>
            <c:bubble3D val="0"/>
            <c:spPr>
              <a:solidFill>
                <a:srgbClr val="FFC000"/>
              </a:solidFill>
            </c:spPr>
          </c:dPt>
          <c:cat>
            <c:strRef>
              <c:f>'14.2'!$J$19:$J$26</c:f>
              <c:strCache>
                <c:ptCount val="8"/>
                <c:pt idx="0">
                  <c:v>JE</c:v>
                </c:pt>
                <c:pt idx="1">
                  <c:v>PE</c:v>
                </c:pt>
                <c:pt idx="2">
                  <c:v>PPE</c:v>
                </c:pt>
                <c:pt idx="3">
                  <c:v>PSE</c:v>
                </c:pt>
                <c:pt idx="4">
                  <c:v>VE</c:v>
                </c:pt>
                <c:pt idx="5">
                  <c:v>PVE</c:v>
                </c:pt>
                <c:pt idx="6">
                  <c:v>VTE</c:v>
                </c:pt>
                <c:pt idx="7">
                  <c:v>FVE</c:v>
                </c:pt>
              </c:strCache>
            </c:strRef>
          </c:cat>
          <c:val>
            <c:numRef>
              <c:f>'14.2'!$K$19:$K$26</c:f>
              <c:numCache>
                <c:formatCode>General</c:formatCode>
                <c:ptCount val="8"/>
                <c:pt idx="0">
                  <c:v>3129095.4</c:v>
                </c:pt>
                <c:pt idx="1">
                  <c:v>160870.003</c:v>
                </c:pt>
                <c:pt idx="2">
                  <c:v>0</c:v>
                </c:pt>
                <c:pt idx="3">
                  <c:v>73367.571000000011</c:v>
                </c:pt>
                <c:pt idx="4">
                  <c:v>73992.858999999997</c:v>
                </c:pt>
                <c:pt idx="5">
                  <c:v>0</c:v>
                </c:pt>
                <c:pt idx="6">
                  <c:v>0</c:v>
                </c:pt>
                <c:pt idx="7">
                  <c:v>36634.676000000036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'14.2'!$H$19:$H$22</c:f>
              <c:strCache>
                <c:ptCount val="4"/>
                <c:pt idx="0">
                  <c:v>VO z vvn</c:v>
                </c:pt>
                <c:pt idx="1">
                  <c:v>VO z vn</c:v>
                </c:pt>
                <c:pt idx="2">
                  <c:v>MOP</c:v>
                </c:pt>
                <c:pt idx="3">
                  <c:v>MOO</c:v>
                </c:pt>
              </c:strCache>
            </c:strRef>
          </c:cat>
          <c:val>
            <c:numRef>
              <c:f>'14.2'!$I$19:$I$22</c:f>
              <c:numCache>
                <c:formatCode>0.0%</c:formatCode>
                <c:ptCount val="4"/>
                <c:pt idx="0">
                  <c:v>2.7546424952669714E-2</c:v>
                </c:pt>
                <c:pt idx="1">
                  <c:v>3.8920509059708668E-2</c:v>
                </c:pt>
                <c:pt idx="2">
                  <c:v>9.0598610537410737E-2</c:v>
                </c:pt>
                <c:pt idx="3">
                  <c:v>8.1990423404289123E-2</c:v>
                </c:pt>
              </c:numCache>
            </c:numRef>
          </c:val>
        </c:ser>
        <c:dLbls>
          <c:showLegendKey val="0"/>
          <c:showVal val="0"/>
          <c:showCatName val="0"/>
          <c:showSerName val="0"/>
          <c:showPercent val="0"/>
          <c:showBubbleSize val="0"/>
        </c:dLbls>
        <c:gapWidth val="150"/>
        <c:axId val="95239552"/>
        <c:axId val="95265920"/>
      </c:barChart>
      <c:catAx>
        <c:axId val="95239552"/>
        <c:scaling>
          <c:orientation val="maxMin"/>
        </c:scaling>
        <c:delete val="0"/>
        <c:axPos val="l"/>
        <c:majorTickMark val="none"/>
        <c:minorTickMark val="none"/>
        <c:tickLblPos val="nextTo"/>
        <c:txPr>
          <a:bodyPr/>
          <a:lstStyle/>
          <a:p>
            <a:pPr>
              <a:defRPr sz="900"/>
            </a:pPr>
            <a:endParaRPr lang="cs-CZ"/>
          </a:p>
        </c:txPr>
        <c:crossAx val="95265920"/>
        <c:crosses val="autoZero"/>
        <c:auto val="1"/>
        <c:lblAlgn val="ctr"/>
        <c:lblOffset val="100"/>
        <c:noMultiLvlLbl val="0"/>
      </c:catAx>
      <c:valAx>
        <c:axId val="9526592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52395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'14.2'!$H$31:$H$38</c:f>
              <c:strCache>
                <c:ptCount val="8"/>
                <c:pt idx="0">
                  <c:v>JE</c:v>
                </c:pt>
                <c:pt idx="1">
                  <c:v>PE</c:v>
                </c:pt>
                <c:pt idx="2">
                  <c:v>PPE</c:v>
                </c:pt>
                <c:pt idx="3">
                  <c:v>PSE</c:v>
                </c:pt>
                <c:pt idx="4">
                  <c:v>VE</c:v>
                </c:pt>
                <c:pt idx="5">
                  <c:v>PVE</c:v>
                </c:pt>
                <c:pt idx="6">
                  <c:v>VTE</c:v>
                </c:pt>
                <c:pt idx="7">
                  <c:v>FVE</c:v>
                </c:pt>
              </c:strCache>
            </c:strRef>
          </c:cat>
          <c:val>
            <c:numRef>
              <c:f>'14.2'!$I$31:$I$38</c:f>
              <c:numCache>
                <c:formatCode>0.0%</c:formatCode>
                <c:ptCount val="8"/>
                <c:pt idx="0">
                  <c:v>0.52447552447552448</c:v>
                </c:pt>
                <c:pt idx="1">
                  <c:v>1.7528824687594705E-2</c:v>
                </c:pt>
                <c:pt idx="2">
                  <c:v>0</c:v>
                </c:pt>
                <c:pt idx="3">
                  <c:v>5.2148687175625714E-2</c:v>
                </c:pt>
                <c:pt idx="4">
                  <c:v>0.14329165433255561</c:v>
                </c:pt>
                <c:pt idx="5">
                  <c:v>0</c:v>
                </c:pt>
                <c:pt idx="6">
                  <c:v>0</c:v>
                </c:pt>
                <c:pt idx="7">
                  <c:v>0.11728234765101254</c:v>
                </c:pt>
              </c:numCache>
            </c:numRef>
          </c:val>
        </c:ser>
        <c:dLbls>
          <c:showLegendKey val="0"/>
          <c:showVal val="0"/>
          <c:showCatName val="0"/>
          <c:showSerName val="0"/>
          <c:showPercent val="0"/>
          <c:showBubbleSize val="0"/>
        </c:dLbls>
        <c:gapWidth val="150"/>
        <c:axId val="95453952"/>
        <c:axId val="95455488"/>
      </c:barChart>
      <c:catAx>
        <c:axId val="95453952"/>
        <c:scaling>
          <c:orientation val="minMax"/>
        </c:scaling>
        <c:delete val="0"/>
        <c:axPos val="l"/>
        <c:majorTickMark val="none"/>
        <c:minorTickMark val="none"/>
        <c:tickLblPos val="nextTo"/>
        <c:txPr>
          <a:bodyPr/>
          <a:lstStyle/>
          <a:p>
            <a:pPr>
              <a:defRPr sz="900"/>
            </a:pPr>
            <a:endParaRPr lang="cs-CZ"/>
          </a:p>
        </c:txPr>
        <c:crossAx val="95455488"/>
        <c:crosses val="autoZero"/>
        <c:auto val="1"/>
        <c:lblAlgn val="ctr"/>
        <c:lblOffset val="100"/>
        <c:noMultiLvlLbl val="0"/>
      </c:catAx>
      <c:valAx>
        <c:axId val="954554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545395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'14.2'!$J$31</c:f>
              <c:strCache>
                <c:ptCount val="1"/>
                <c:pt idx="0">
                  <c:v>JE</c:v>
                </c:pt>
              </c:strCache>
            </c:strRef>
          </c:tx>
          <c:invertIfNegative val="0"/>
          <c:cat>
            <c:strRef>
              <c:f>'14.2'!$K$30:$M$30</c:f>
              <c:strCache>
                <c:ptCount val="3"/>
                <c:pt idx="0">
                  <c:v>Leden</c:v>
                </c:pt>
                <c:pt idx="1">
                  <c:v>Únor</c:v>
                </c:pt>
                <c:pt idx="2">
                  <c:v>Březen</c:v>
                </c:pt>
              </c:strCache>
            </c:strRef>
          </c:cat>
          <c:val>
            <c:numRef>
              <c:f>'14.2'!$K$31:$M$31</c:f>
              <c:numCache>
                <c:formatCode>#,##0.0</c:formatCode>
                <c:ptCount val="3"/>
                <c:pt idx="0">
                  <c:v>809699.82</c:v>
                </c:pt>
                <c:pt idx="1">
                  <c:v>733884.81</c:v>
                </c:pt>
                <c:pt idx="2">
                  <c:v>1585510.77</c:v>
                </c:pt>
              </c:numCache>
            </c:numRef>
          </c:val>
        </c:ser>
        <c:ser>
          <c:idx val="1"/>
          <c:order val="1"/>
          <c:tx>
            <c:strRef>
              <c:f>'14.2'!$J$32</c:f>
              <c:strCache>
                <c:ptCount val="1"/>
                <c:pt idx="0">
                  <c:v>PE</c:v>
                </c:pt>
              </c:strCache>
            </c:strRef>
          </c:tx>
          <c:invertIfNegative val="0"/>
          <c:cat>
            <c:strRef>
              <c:f>'14.2'!$K$30:$M$30</c:f>
              <c:strCache>
                <c:ptCount val="3"/>
                <c:pt idx="0">
                  <c:v>Leden</c:v>
                </c:pt>
                <c:pt idx="1">
                  <c:v>Únor</c:v>
                </c:pt>
                <c:pt idx="2">
                  <c:v>Březen</c:v>
                </c:pt>
              </c:strCache>
            </c:strRef>
          </c:cat>
          <c:val>
            <c:numRef>
              <c:f>'14.2'!$K$32:$M$32</c:f>
              <c:numCache>
                <c:formatCode>#,##0.0</c:formatCode>
                <c:ptCount val="3"/>
                <c:pt idx="0">
                  <c:v>55391.407000000007</c:v>
                </c:pt>
                <c:pt idx="1">
                  <c:v>52802.348000000005</c:v>
                </c:pt>
                <c:pt idx="2">
                  <c:v>52676.247999999992</c:v>
                </c:pt>
              </c:numCache>
            </c:numRef>
          </c:val>
        </c:ser>
        <c:ser>
          <c:idx val="2"/>
          <c:order val="2"/>
          <c:tx>
            <c:strRef>
              <c:f>'14.2'!$J$33</c:f>
              <c:strCache>
                <c:ptCount val="1"/>
                <c:pt idx="0">
                  <c:v>PPE</c:v>
                </c:pt>
              </c:strCache>
            </c:strRef>
          </c:tx>
          <c:invertIfNegative val="0"/>
          <c:cat>
            <c:strRef>
              <c:f>'14.2'!$K$30:$M$30</c:f>
              <c:strCache>
                <c:ptCount val="3"/>
                <c:pt idx="0">
                  <c:v>Leden</c:v>
                </c:pt>
                <c:pt idx="1">
                  <c:v>Únor</c:v>
                </c:pt>
                <c:pt idx="2">
                  <c:v>Březen</c:v>
                </c:pt>
              </c:strCache>
            </c:strRef>
          </c:cat>
          <c:val>
            <c:numRef>
              <c:f>'14.2'!$K$33:$M$33</c:f>
              <c:numCache>
                <c:formatCode>#,##0.0</c:formatCode>
                <c:ptCount val="3"/>
                <c:pt idx="0">
                  <c:v>0</c:v>
                </c:pt>
                <c:pt idx="1">
                  <c:v>0</c:v>
                </c:pt>
                <c:pt idx="2">
                  <c:v>0</c:v>
                </c:pt>
              </c:numCache>
            </c:numRef>
          </c:val>
        </c:ser>
        <c:ser>
          <c:idx val="3"/>
          <c:order val="3"/>
          <c:tx>
            <c:strRef>
              <c:f>'14.2'!$J$34</c:f>
              <c:strCache>
                <c:ptCount val="1"/>
                <c:pt idx="0">
                  <c:v>PSE</c:v>
                </c:pt>
              </c:strCache>
            </c:strRef>
          </c:tx>
          <c:invertIfNegative val="0"/>
          <c:cat>
            <c:strRef>
              <c:f>'14.2'!$K$30:$M$30</c:f>
              <c:strCache>
                <c:ptCount val="3"/>
                <c:pt idx="0">
                  <c:v>Leden</c:v>
                </c:pt>
                <c:pt idx="1">
                  <c:v>Únor</c:v>
                </c:pt>
                <c:pt idx="2">
                  <c:v>Březen</c:v>
                </c:pt>
              </c:strCache>
            </c:strRef>
          </c:cat>
          <c:val>
            <c:numRef>
              <c:f>'14.2'!$K$34:$M$34</c:f>
              <c:numCache>
                <c:formatCode>#,##0.0</c:formatCode>
                <c:ptCount val="3"/>
                <c:pt idx="0">
                  <c:v>25317.092000000015</c:v>
                </c:pt>
                <c:pt idx="1">
                  <c:v>22686.783000000003</c:v>
                </c:pt>
                <c:pt idx="2">
                  <c:v>25363.696</c:v>
                </c:pt>
              </c:numCache>
            </c:numRef>
          </c:val>
        </c:ser>
        <c:ser>
          <c:idx val="4"/>
          <c:order val="4"/>
          <c:tx>
            <c:strRef>
              <c:f>'14.2'!$J$35</c:f>
              <c:strCache>
                <c:ptCount val="1"/>
                <c:pt idx="0">
                  <c:v>VE</c:v>
                </c:pt>
              </c:strCache>
            </c:strRef>
          </c:tx>
          <c:invertIfNegative val="0"/>
          <c:cat>
            <c:strRef>
              <c:f>'14.2'!$K$30:$M$30</c:f>
              <c:strCache>
                <c:ptCount val="3"/>
                <c:pt idx="0">
                  <c:v>Leden</c:v>
                </c:pt>
                <c:pt idx="1">
                  <c:v>Únor</c:v>
                </c:pt>
                <c:pt idx="2">
                  <c:v>Březen</c:v>
                </c:pt>
              </c:strCache>
            </c:strRef>
          </c:cat>
          <c:val>
            <c:numRef>
              <c:f>'14.2'!$K$35:$M$35</c:f>
              <c:numCache>
                <c:formatCode>#,##0.0</c:formatCode>
                <c:ptCount val="3"/>
                <c:pt idx="0">
                  <c:v>25635.59</c:v>
                </c:pt>
                <c:pt idx="1">
                  <c:v>27380.285999999996</c:v>
                </c:pt>
                <c:pt idx="2">
                  <c:v>20976.982999999993</c:v>
                </c:pt>
              </c:numCache>
            </c:numRef>
          </c:val>
        </c:ser>
        <c:ser>
          <c:idx val="5"/>
          <c:order val="5"/>
          <c:tx>
            <c:strRef>
              <c:f>'14.2'!$J$36</c:f>
              <c:strCache>
                <c:ptCount val="1"/>
                <c:pt idx="0">
                  <c:v>PVE</c:v>
                </c:pt>
              </c:strCache>
            </c:strRef>
          </c:tx>
          <c:invertIfNegative val="0"/>
          <c:cat>
            <c:strRef>
              <c:f>'14.2'!$K$30:$M$30</c:f>
              <c:strCache>
                <c:ptCount val="3"/>
                <c:pt idx="0">
                  <c:v>Leden</c:v>
                </c:pt>
                <c:pt idx="1">
                  <c:v>Únor</c:v>
                </c:pt>
                <c:pt idx="2">
                  <c:v>Březen</c:v>
                </c:pt>
              </c:strCache>
            </c:strRef>
          </c:cat>
          <c:val>
            <c:numRef>
              <c:f>'14.2'!$K$36:$M$36</c:f>
              <c:numCache>
                <c:formatCode>#,##0.0</c:formatCode>
                <c:ptCount val="3"/>
                <c:pt idx="0">
                  <c:v>0</c:v>
                </c:pt>
                <c:pt idx="1">
                  <c:v>0</c:v>
                </c:pt>
                <c:pt idx="2">
                  <c:v>0</c:v>
                </c:pt>
              </c:numCache>
            </c:numRef>
          </c:val>
        </c:ser>
        <c:ser>
          <c:idx val="6"/>
          <c:order val="6"/>
          <c:tx>
            <c:strRef>
              <c:f>'14.2'!$J$37</c:f>
              <c:strCache>
                <c:ptCount val="1"/>
                <c:pt idx="0">
                  <c:v>VTE</c:v>
                </c:pt>
              </c:strCache>
            </c:strRef>
          </c:tx>
          <c:invertIfNegative val="0"/>
          <c:cat>
            <c:strRef>
              <c:f>'14.2'!$K$30:$M$30</c:f>
              <c:strCache>
                <c:ptCount val="3"/>
                <c:pt idx="0">
                  <c:v>Leden</c:v>
                </c:pt>
                <c:pt idx="1">
                  <c:v>Únor</c:v>
                </c:pt>
                <c:pt idx="2">
                  <c:v>Březen</c:v>
                </c:pt>
              </c:strCache>
            </c:strRef>
          </c:cat>
          <c:val>
            <c:numRef>
              <c:f>'14.2'!$K$37:$M$37</c:f>
              <c:numCache>
                <c:formatCode>#,##0.0</c:formatCode>
                <c:ptCount val="3"/>
                <c:pt idx="0">
                  <c:v>0</c:v>
                </c:pt>
                <c:pt idx="1">
                  <c:v>0</c:v>
                </c:pt>
                <c:pt idx="2">
                  <c:v>0</c:v>
                </c:pt>
              </c:numCache>
            </c:numRef>
          </c:val>
        </c:ser>
        <c:ser>
          <c:idx val="7"/>
          <c:order val="7"/>
          <c:tx>
            <c:strRef>
              <c:f>'14.2'!$J$38</c:f>
              <c:strCache>
                <c:ptCount val="1"/>
                <c:pt idx="0">
                  <c:v>FVE</c:v>
                </c:pt>
              </c:strCache>
            </c:strRef>
          </c:tx>
          <c:spPr>
            <a:solidFill>
              <a:srgbClr val="FFC000"/>
            </a:solidFill>
          </c:spPr>
          <c:invertIfNegative val="0"/>
          <c:cat>
            <c:strRef>
              <c:f>'14.2'!$K$30:$M$30</c:f>
              <c:strCache>
                <c:ptCount val="3"/>
                <c:pt idx="0">
                  <c:v>Leden</c:v>
                </c:pt>
                <c:pt idx="1">
                  <c:v>Únor</c:v>
                </c:pt>
                <c:pt idx="2">
                  <c:v>Březen</c:v>
                </c:pt>
              </c:strCache>
            </c:strRef>
          </c:cat>
          <c:val>
            <c:numRef>
              <c:f>'14.2'!$K$38:$M$38</c:f>
              <c:numCache>
                <c:formatCode>#,##0.0</c:formatCode>
                <c:ptCount val="3"/>
                <c:pt idx="0">
                  <c:v>6594.00900000001</c:v>
                </c:pt>
                <c:pt idx="1">
                  <c:v>12387.860000000011</c:v>
                </c:pt>
                <c:pt idx="2">
                  <c:v>17652.807000000019</c:v>
                </c:pt>
              </c:numCache>
            </c:numRef>
          </c:val>
        </c:ser>
        <c:dLbls>
          <c:showLegendKey val="0"/>
          <c:showVal val="0"/>
          <c:showCatName val="0"/>
          <c:showSerName val="0"/>
          <c:showPercent val="0"/>
          <c:showBubbleSize val="0"/>
        </c:dLbls>
        <c:gapWidth val="150"/>
        <c:overlap val="100"/>
        <c:axId val="95382912"/>
        <c:axId val="95388800"/>
      </c:barChart>
      <c:catAx>
        <c:axId val="95382912"/>
        <c:scaling>
          <c:orientation val="minMax"/>
        </c:scaling>
        <c:delete val="0"/>
        <c:axPos val="b"/>
        <c:majorTickMark val="none"/>
        <c:minorTickMark val="none"/>
        <c:tickLblPos val="nextTo"/>
        <c:txPr>
          <a:bodyPr/>
          <a:lstStyle/>
          <a:p>
            <a:pPr>
              <a:defRPr sz="900"/>
            </a:pPr>
            <a:endParaRPr lang="cs-CZ"/>
          </a:p>
        </c:txPr>
        <c:crossAx val="95388800"/>
        <c:crosses val="autoZero"/>
        <c:auto val="1"/>
        <c:lblAlgn val="ctr"/>
        <c:lblOffset val="100"/>
        <c:noMultiLvlLbl val="0"/>
      </c:catAx>
      <c:valAx>
        <c:axId val="95388800"/>
        <c:scaling>
          <c:orientation val="minMax"/>
          <c:max val="18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5382912"/>
        <c:crosses val="autoZero"/>
        <c:crossBetween val="between"/>
        <c:majorUnit val="200000"/>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kategorií VE (MWh)</a:t>
            </a:r>
          </a:p>
        </c:rich>
      </c:tx>
      <c:layout/>
      <c:overlay val="0"/>
    </c:title>
    <c:autoTitleDeleted val="0"/>
    <c:plotArea>
      <c:layout/>
      <c:barChart>
        <c:barDir val="col"/>
        <c:grouping val="clustered"/>
        <c:varyColors val="0"/>
        <c:ser>
          <c:idx val="0"/>
          <c:order val="0"/>
          <c:tx>
            <c:strRef>
              <c:f>'5'!$A$8</c:f>
              <c:strCache>
                <c:ptCount val="1"/>
                <c:pt idx="0">
                  <c:v>&lt; 1 MW</c:v>
                </c:pt>
              </c:strCache>
            </c:strRef>
          </c:tx>
          <c:invertIfNegative val="0"/>
          <c:cat>
            <c:strRef>
              <c:f>'5'!$E$5:$G$5</c:f>
              <c:strCache>
                <c:ptCount val="3"/>
                <c:pt idx="0">
                  <c:v>Leden</c:v>
                </c:pt>
                <c:pt idx="1">
                  <c:v>Únor</c:v>
                </c:pt>
                <c:pt idx="2">
                  <c:v>Březen</c:v>
                </c:pt>
              </c:strCache>
            </c:strRef>
          </c:cat>
          <c:val>
            <c:numRef>
              <c:f>'5'!$E$8:$G$8</c:f>
              <c:numCache>
                <c:formatCode>#,##0.0</c:formatCode>
                <c:ptCount val="3"/>
                <c:pt idx="0">
                  <c:v>67122.098000000042</c:v>
                </c:pt>
                <c:pt idx="1">
                  <c:v>51378.233000000022</c:v>
                </c:pt>
                <c:pt idx="2">
                  <c:v>51282.030999999974</c:v>
                </c:pt>
              </c:numCache>
            </c:numRef>
          </c:val>
        </c:ser>
        <c:ser>
          <c:idx val="1"/>
          <c:order val="1"/>
          <c:tx>
            <c:strRef>
              <c:f>'5'!$A$9</c:f>
              <c:strCache>
                <c:ptCount val="1"/>
                <c:pt idx="0">
                  <c:v>≥ 1 a &lt; 10 MW</c:v>
                </c:pt>
              </c:strCache>
            </c:strRef>
          </c:tx>
          <c:invertIfNegative val="0"/>
          <c:cat>
            <c:strRef>
              <c:f>'5'!$E$5:$G$5</c:f>
              <c:strCache>
                <c:ptCount val="3"/>
                <c:pt idx="0">
                  <c:v>Leden</c:v>
                </c:pt>
                <c:pt idx="1">
                  <c:v>Únor</c:v>
                </c:pt>
                <c:pt idx="2">
                  <c:v>Březen</c:v>
                </c:pt>
              </c:strCache>
            </c:strRef>
          </c:cat>
          <c:val>
            <c:numRef>
              <c:f>'5'!$E$9:$G$9</c:f>
              <c:numCache>
                <c:formatCode>#,##0.0</c:formatCode>
                <c:ptCount val="3"/>
                <c:pt idx="0">
                  <c:v>70459.98</c:v>
                </c:pt>
                <c:pt idx="1">
                  <c:v>60967.700000000019</c:v>
                </c:pt>
                <c:pt idx="2">
                  <c:v>61135.900999999983</c:v>
                </c:pt>
              </c:numCache>
            </c:numRef>
          </c:val>
        </c:ser>
        <c:ser>
          <c:idx val="2"/>
          <c:order val="2"/>
          <c:tx>
            <c:strRef>
              <c:f>'5'!$A$10</c:f>
              <c:strCache>
                <c:ptCount val="1"/>
                <c:pt idx="0">
                  <c:v>≥ 10 MW</c:v>
                </c:pt>
              </c:strCache>
            </c:strRef>
          </c:tx>
          <c:invertIfNegative val="0"/>
          <c:cat>
            <c:strRef>
              <c:f>'5'!$E$5:$G$5</c:f>
              <c:strCache>
                <c:ptCount val="3"/>
                <c:pt idx="0">
                  <c:v>Leden</c:v>
                </c:pt>
                <c:pt idx="1">
                  <c:v>Únor</c:v>
                </c:pt>
                <c:pt idx="2">
                  <c:v>Březen</c:v>
                </c:pt>
              </c:strCache>
            </c:strRef>
          </c:cat>
          <c:val>
            <c:numRef>
              <c:f>'5'!$E$10:$G$10</c:f>
              <c:numCache>
                <c:formatCode>#,##0.0</c:formatCode>
                <c:ptCount val="3"/>
                <c:pt idx="0">
                  <c:v>120104.007</c:v>
                </c:pt>
                <c:pt idx="1">
                  <c:v>96194.805999999997</c:v>
                </c:pt>
                <c:pt idx="2">
                  <c:v>64677.006000000008</c:v>
                </c:pt>
              </c:numCache>
            </c:numRef>
          </c:val>
        </c:ser>
        <c:dLbls>
          <c:showLegendKey val="0"/>
          <c:showVal val="0"/>
          <c:showCatName val="0"/>
          <c:showSerName val="0"/>
          <c:showPercent val="0"/>
          <c:showBubbleSize val="0"/>
        </c:dLbls>
        <c:gapWidth val="150"/>
        <c:axId val="143865728"/>
        <c:axId val="143867264"/>
      </c:barChart>
      <c:catAx>
        <c:axId val="143865728"/>
        <c:scaling>
          <c:orientation val="minMax"/>
        </c:scaling>
        <c:delete val="0"/>
        <c:axPos val="b"/>
        <c:majorTickMark val="none"/>
        <c:minorTickMark val="none"/>
        <c:tickLblPos val="nextTo"/>
        <c:txPr>
          <a:bodyPr/>
          <a:lstStyle/>
          <a:p>
            <a:pPr>
              <a:defRPr sz="900"/>
            </a:pPr>
            <a:endParaRPr lang="cs-CZ"/>
          </a:p>
        </c:txPr>
        <c:crossAx val="143867264"/>
        <c:crosses val="autoZero"/>
        <c:auto val="1"/>
        <c:lblAlgn val="ctr"/>
        <c:lblOffset val="100"/>
        <c:noMultiLvlLbl val="0"/>
      </c:catAx>
      <c:valAx>
        <c:axId val="143867264"/>
        <c:scaling>
          <c:orientation val="minMax"/>
          <c:max val="14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386572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'14.2'!$L$19:$L$26</c:f>
              <c:strCache>
                <c:ptCount val="8"/>
                <c:pt idx="0">
                  <c:v>JE</c:v>
                </c:pt>
                <c:pt idx="1">
                  <c:v>PE</c:v>
                </c:pt>
                <c:pt idx="2">
                  <c:v>PPE</c:v>
                </c:pt>
                <c:pt idx="3">
                  <c:v>PSE</c:v>
                </c:pt>
                <c:pt idx="4">
                  <c:v>VE</c:v>
                </c:pt>
                <c:pt idx="5">
                  <c:v>PVE</c:v>
                </c:pt>
                <c:pt idx="6">
                  <c:v>VTE</c:v>
                </c:pt>
                <c:pt idx="7">
                  <c:v>FVE</c:v>
                </c:pt>
              </c:strCache>
            </c:strRef>
          </c:cat>
          <c:val>
            <c:numRef>
              <c:f>'14.2'!$M$19:$M$26</c:f>
              <c:numCache>
                <c:formatCode>0.0%</c:formatCode>
                <c:ptCount val="8"/>
                <c:pt idx="0">
                  <c:v>0.4396446614956776</c:v>
                </c:pt>
                <c:pt idx="1">
                  <c:v>1.2858301787032065E-2</c:v>
                </c:pt>
                <c:pt idx="2">
                  <c:v>0</c:v>
                </c:pt>
                <c:pt idx="3">
                  <c:v>7.335522289526436E-2</c:v>
                </c:pt>
                <c:pt idx="4">
                  <c:v>0.11501687549006</c:v>
                </c:pt>
                <c:pt idx="5">
                  <c:v>0</c:v>
                </c:pt>
                <c:pt idx="6">
                  <c:v>0</c:v>
                </c:pt>
                <c:pt idx="7">
                  <c:v>0.11493263344581088</c:v>
                </c:pt>
              </c:numCache>
            </c:numRef>
          </c:val>
        </c:ser>
        <c:dLbls>
          <c:showLegendKey val="0"/>
          <c:showVal val="0"/>
          <c:showCatName val="0"/>
          <c:showSerName val="0"/>
          <c:showPercent val="0"/>
          <c:showBubbleSize val="0"/>
        </c:dLbls>
        <c:gapWidth val="150"/>
        <c:axId val="95290496"/>
        <c:axId val="95292032"/>
      </c:barChart>
      <c:catAx>
        <c:axId val="95290496"/>
        <c:scaling>
          <c:orientation val="minMax"/>
        </c:scaling>
        <c:delete val="0"/>
        <c:axPos val="l"/>
        <c:majorTickMark val="none"/>
        <c:minorTickMark val="none"/>
        <c:tickLblPos val="nextTo"/>
        <c:txPr>
          <a:bodyPr/>
          <a:lstStyle/>
          <a:p>
            <a:pPr>
              <a:defRPr sz="900"/>
            </a:pPr>
            <a:endParaRPr lang="cs-CZ"/>
          </a:p>
        </c:txPr>
        <c:crossAx val="95292032"/>
        <c:crosses val="autoZero"/>
        <c:auto val="1"/>
        <c:lblAlgn val="ctr"/>
        <c:lblOffset val="100"/>
        <c:noMultiLvlLbl val="0"/>
      </c:catAx>
      <c:valAx>
        <c:axId val="95292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5290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5350784"/>
        <c:axId val="95352320"/>
      </c:barChart>
      <c:catAx>
        <c:axId val="95350784"/>
        <c:scaling>
          <c:orientation val="minMax"/>
        </c:scaling>
        <c:delete val="1"/>
        <c:axPos val="b"/>
        <c:numFmt formatCode="General" sourceLinked="1"/>
        <c:majorTickMark val="out"/>
        <c:minorTickMark val="none"/>
        <c:tickLblPos val="nextTo"/>
        <c:crossAx val="95352320"/>
        <c:crosses val="autoZero"/>
        <c:auto val="1"/>
        <c:lblAlgn val="ctr"/>
        <c:lblOffset val="100"/>
        <c:noMultiLvlLbl val="0"/>
      </c:catAx>
      <c:valAx>
        <c:axId val="95352320"/>
        <c:scaling>
          <c:orientation val="minMax"/>
        </c:scaling>
        <c:delete val="1"/>
        <c:axPos val="l"/>
        <c:numFmt formatCode="General" sourceLinked="1"/>
        <c:majorTickMark val="out"/>
        <c:minorTickMark val="none"/>
        <c:tickLblPos val="nextTo"/>
        <c:crossAx val="9535078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'14.3'!$J$19:$J$26</c:f>
              <c:strCache>
                <c:ptCount val="8"/>
                <c:pt idx="0">
                  <c:v>JE</c:v>
                </c:pt>
                <c:pt idx="1">
                  <c:v>PE</c:v>
                </c:pt>
                <c:pt idx="2">
                  <c:v>PPE</c:v>
                </c:pt>
                <c:pt idx="3">
                  <c:v>PSE</c:v>
                </c:pt>
                <c:pt idx="4">
                  <c:v>VE</c:v>
                </c:pt>
                <c:pt idx="5">
                  <c:v>PVE</c:v>
                </c:pt>
                <c:pt idx="6">
                  <c:v>VTE</c:v>
                </c:pt>
                <c:pt idx="7">
                  <c:v>FVE</c:v>
                </c:pt>
              </c:strCache>
            </c:strRef>
          </c:cat>
          <c:val>
            <c:numRef>
              <c:f>'14.3'!$K$19:$K$26</c:f>
              <c:numCache>
                <c:formatCode>General</c:formatCode>
                <c:ptCount val="8"/>
                <c:pt idx="0">
                  <c:v>0</c:v>
                </c:pt>
                <c:pt idx="1">
                  <c:v>167612.807</c:v>
                </c:pt>
                <c:pt idx="2">
                  <c:v>143236.83199999999</c:v>
                </c:pt>
                <c:pt idx="3">
                  <c:v>93994.520000000019</c:v>
                </c:pt>
                <c:pt idx="4">
                  <c:v>15004.942999999999</c:v>
                </c:pt>
                <c:pt idx="5">
                  <c:v>0</c:v>
                </c:pt>
                <c:pt idx="6">
                  <c:v>3602.125</c:v>
                </c:pt>
                <c:pt idx="7">
                  <c:v>71443.737000000139</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'14.3'!$H$19:$H$22</c:f>
              <c:strCache>
                <c:ptCount val="4"/>
                <c:pt idx="0">
                  <c:v>VO z vvn</c:v>
                </c:pt>
                <c:pt idx="1">
                  <c:v>VO z vn</c:v>
                </c:pt>
                <c:pt idx="2">
                  <c:v>MOP</c:v>
                </c:pt>
                <c:pt idx="3">
                  <c:v>MOO</c:v>
                </c:pt>
              </c:strCache>
            </c:strRef>
          </c:cat>
          <c:val>
            <c:numRef>
              <c:f>'14.3'!$I$19:$I$22</c:f>
              <c:numCache>
                <c:formatCode>0.0%</c:formatCode>
                <c:ptCount val="4"/>
                <c:pt idx="0">
                  <c:v>6.5551149400642855E-2</c:v>
                </c:pt>
                <c:pt idx="1">
                  <c:v>0.11500618413825538</c:v>
                </c:pt>
                <c:pt idx="2">
                  <c:v>8.4768992143210889E-2</c:v>
                </c:pt>
                <c:pt idx="3">
                  <c:v>8.6029007803358037E-2</c:v>
                </c:pt>
              </c:numCache>
            </c:numRef>
          </c:val>
        </c:ser>
        <c:dLbls>
          <c:showLegendKey val="0"/>
          <c:showVal val="0"/>
          <c:showCatName val="0"/>
          <c:showSerName val="0"/>
          <c:showPercent val="0"/>
          <c:showBubbleSize val="0"/>
        </c:dLbls>
        <c:gapWidth val="150"/>
        <c:axId val="95052160"/>
        <c:axId val="95053696"/>
      </c:barChart>
      <c:catAx>
        <c:axId val="95052160"/>
        <c:scaling>
          <c:orientation val="maxMin"/>
        </c:scaling>
        <c:delete val="0"/>
        <c:axPos val="l"/>
        <c:majorTickMark val="none"/>
        <c:minorTickMark val="none"/>
        <c:tickLblPos val="nextTo"/>
        <c:txPr>
          <a:bodyPr/>
          <a:lstStyle/>
          <a:p>
            <a:pPr>
              <a:defRPr sz="900"/>
            </a:pPr>
            <a:endParaRPr lang="cs-CZ"/>
          </a:p>
        </c:txPr>
        <c:crossAx val="95053696"/>
        <c:crosses val="autoZero"/>
        <c:auto val="1"/>
        <c:lblAlgn val="ctr"/>
        <c:lblOffset val="100"/>
        <c:noMultiLvlLbl val="0"/>
      </c:catAx>
      <c:valAx>
        <c:axId val="9505369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505216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'14.3'!$H$31:$H$38</c:f>
              <c:strCache>
                <c:ptCount val="8"/>
                <c:pt idx="0">
                  <c:v>JE</c:v>
                </c:pt>
                <c:pt idx="1">
                  <c:v>PE</c:v>
                </c:pt>
                <c:pt idx="2">
                  <c:v>PPE</c:v>
                </c:pt>
                <c:pt idx="3">
                  <c:v>PSE</c:v>
                </c:pt>
                <c:pt idx="4">
                  <c:v>VE</c:v>
                </c:pt>
                <c:pt idx="5">
                  <c:v>PVE</c:v>
                </c:pt>
                <c:pt idx="6">
                  <c:v>VTE</c:v>
                </c:pt>
                <c:pt idx="7">
                  <c:v>FVE</c:v>
                </c:pt>
              </c:strCache>
            </c:strRef>
          </c:cat>
          <c:val>
            <c:numRef>
              <c:f>'14.3'!$I$31:$I$38</c:f>
              <c:numCache>
                <c:formatCode>0.0%</c:formatCode>
                <c:ptCount val="8"/>
                <c:pt idx="0">
                  <c:v>0</c:v>
                </c:pt>
                <c:pt idx="1">
                  <c:v>2.2022019856416067E-2</c:v>
                </c:pt>
                <c:pt idx="2">
                  <c:v>8.690869086908691E-2</c:v>
                </c:pt>
                <c:pt idx="3">
                  <c:v>7.6841402641308926E-2</c:v>
                </c:pt>
                <c:pt idx="4">
                  <c:v>3.1493915146501766E-2</c:v>
                </c:pt>
                <c:pt idx="5">
                  <c:v>0</c:v>
                </c:pt>
                <c:pt idx="6">
                  <c:v>2.7301299401891462E-2</c:v>
                </c:pt>
                <c:pt idx="7">
                  <c:v>0.21602227354263739</c:v>
                </c:pt>
              </c:numCache>
            </c:numRef>
          </c:val>
        </c:ser>
        <c:dLbls>
          <c:showLegendKey val="0"/>
          <c:showVal val="0"/>
          <c:showCatName val="0"/>
          <c:showSerName val="0"/>
          <c:showPercent val="0"/>
          <c:showBubbleSize val="0"/>
        </c:dLbls>
        <c:gapWidth val="150"/>
        <c:axId val="95815168"/>
        <c:axId val="95816704"/>
      </c:barChart>
      <c:catAx>
        <c:axId val="95815168"/>
        <c:scaling>
          <c:orientation val="minMax"/>
        </c:scaling>
        <c:delete val="0"/>
        <c:axPos val="l"/>
        <c:majorTickMark val="none"/>
        <c:minorTickMark val="none"/>
        <c:tickLblPos val="nextTo"/>
        <c:txPr>
          <a:bodyPr/>
          <a:lstStyle/>
          <a:p>
            <a:pPr>
              <a:defRPr sz="900"/>
            </a:pPr>
            <a:endParaRPr lang="cs-CZ"/>
          </a:p>
        </c:txPr>
        <c:crossAx val="95816704"/>
        <c:crosses val="autoZero"/>
        <c:auto val="1"/>
        <c:lblAlgn val="ctr"/>
        <c:lblOffset val="100"/>
        <c:noMultiLvlLbl val="0"/>
      </c:catAx>
      <c:valAx>
        <c:axId val="958167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581516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'14.3'!$J$31</c:f>
              <c:strCache>
                <c:ptCount val="1"/>
                <c:pt idx="0">
                  <c:v>JE</c:v>
                </c:pt>
              </c:strCache>
            </c:strRef>
          </c:tx>
          <c:invertIfNegative val="0"/>
          <c:cat>
            <c:strRef>
              <c:f>'14.3'!$K$30:$M$30</c:f>
              <c:strCache>
                <c:ptCount val="3"/>
                <c:pt idx="0">
                  <c:v>Leden</c:v>
                </c:pt>
                <c:pt idx="1">
                  <c:v>Únor</c:v>
                </c:pt>
                <c:pt idx="2">
                  <c:v>Březen</c:v>
                </c:pt>
              </c:strCache>
            </c:strRef>
          </c:cat>
          <c:val>
            <c:numRef>
              <c:f>'14.3'!$K$31:$M$31</c:f>
              <c:numCache>
                <c:formatCode>#,##0.0</c:formatCode>
                <c:ptCount val="3"/>
                <c:pt idx="0">
                  <c:v>0</c:v>
                </c:pt>
                <c:pt idx="1">
                  <c:v>0</c:v>
                </c:pt>
                <c:pt idx="2">
                  <c:v>0</c:v>
                </c:pt>
              </c:numCache>
            </c:numRef>
          </c:val>
        </c:ser>
        <c:ser>
          <c:idx val="1"/>
          <c:order val="1"/>
          <c:tx>
            <c:strRef>
              <c:f>'14.3'!$J$32</c:f>
              <c:strCache>
                <c:ptCount val="1"/>
                <c:pt idx="0">
                  <c:v>PE</c:v>
                </c:pt>
              </c:strCache>
            </c:strRef>
          </c:tx>
          <c:invertIfNegative val="0"/>
          <c:cat>
            <c:strRef>
              <c:f>'14.3'!$K$30:$M$30</c:f>
              <c:strCache>
                <c:ptCount val="3"/>
                <c:pt idx="0">
                  <c:v>Leden</c:v>
                </c:pt>
                <c:pt idx="1">
                  <c:v>Únor</c:v>
                </c:pt>
                <c:pt idx="2">
                  <c:v>Březen</c:v>
                </c:pt>
              </c:strCache>
            </c:strRef>
          </c:cat>
          <c:val>
            <c:numRef>
              <c:f>'14.3'!$K$32:$M$32</c:f>
              <c:numCache>
                <c:formatCode>#,##0.0</c:formatCode>
                <c:ptCount val="3"/>
                <c:pt idx="0">
                  <c:v>60337.245999999999</c:v>
                </c:pt>
                <c:pt idx="1">
                  <c:v>54264.881000000001</c:v>
                </c:pt>
                <c:pt idx="2">
                  <c:v>53010.679999999993</c:v>
                </c:pt>
              </c:numCache>
            </c:numRef>
          </c:val>
        </c:ser>
        <c:ser>
          <c:idx val="2"/>
          <c:order val="2"/>
          <c:tx>
            <c:strRef>
              <c:f>'14.3'!$J$33</c:f>
              <c:strCache>
                <c:ptCount val="1"/>
                <c:pt idx="0">
                  <c:v>PPE</c:v>
                </c:pt>
              </c:strCache>
            </c:strRef>
          </c:tx>
          <c:invertIfNegative val="0"/>
          <c:cat>
            <c:strRef>
              <c:f>'14.3'!$K$30:$M$30</c:f>
              <c:strCache>
                <c:ptCount val="3"/>
                <c:pt idx="0">
                  <c:v>Leden</c:v>
                </c:pt>
                <c:pt idx="1">
                  <c:v>Únor</c:v>
                </c:pt>
                <c:pt idx="2">
                  <c:v>Březen</c:v>
                </c:pt>
              </c:strCache>
            </c:strRef>
          </c:cat>
          <c:val>
            <c:numRef>
              <c:f>'14.3'!$K$33:$M$33</c:f>
              <c:numCache>
                <c:formatCode>#,##0.0</c:formatCode>
                <c:ptCount val="3"/>
                <c:pt idx="0">
                  <c:v>49305.9</c:v>
                </c:pt>
                <c:pt idx="1">
                  <c:v>44548.932000000001</c:v>
                </c:pt>
                <c:pt idx="2">
                  <c:v>49382</c:v>
                </c:pt>
              </c:numCache>
            </c:numRef>
          </c:val>
        </c:ser>
        <c:ser>
          <c:idx val="3"/>
          <c:order val="3"/>
          <c:tx>
            <c:strRef>
              <c:f>'14.3'!$J$34</c:f>
              <c:strCache>
                <c:ptCount val="1"/>
                <c:pt idx="0">
                  <c:v>PSE</c:v>
                </c:pt>
              </c:strCache>
            </c:strRef>
          </c:tx>
          <c:invertIfNegative val="0"/>
          <c:cat>
            <c:strRef>
              <c:f>'14.3'!$K$30:$M$30</c:f>
              <c:strCache>
                <c:ptCount val="3"/>
                <c:pt idx="0">
                  <c:v>Leden</c:v>
                </c:pt>
                <c:pt idx="1">
                  <c:v>Únor</c:v>
                </c:pt>
                <c:pt idx="2">
                  <c:v>Březen</c:v>
                </c:pt>
              </c:strCache>
            </c:strRef>
          </c:cat>
          <c:val>
            <c:numRef>
              <c:f>'14.3'!$K$34:$M$34</c:f>
              <c:numCache>
                <c:formatCode>#,##0.0</c:formatCode>
                <c:ptCount val="3"/>
                <c:pt idx="0">
                  <c:v>32519.678</c:v>
                </c:pt>
                <c:pt idx="1">
                  <c:v>30063.182000000015</c:v>
                </c:pt>
                <c:pt idx="2">
                  <c:v>31411.660000000007</c:v>
                </c:pt>
              </c:numCache>
            </c:numRef>
          </c:val>
        </c:ser>
        <c:ser>
          <c:idx val="4"/>
          <c:order val="4"/>
          <c:tx>
            <c:strRef>
              <c:f>'14.3'!$J$35</c:f>
              <c:strCache>
                <c:ptCount val="1"/>
                <c:pt idx="0">
                  <c:v>VE</c:v>
                </c:pt>
              </c:strCache>
            </c:strRef>
          </c:tx>
          <c:invertIfNegative val="0"/>
          <c:cat>
            <c:strRef>
              <c:f>'14.3'!$K$30:$M$30</c:f>
              <c:strCache>
                <c:ptCount val="3"/>
                <c:pt idx="0">
                  <c:v>Leden</c:v>
                </c:pt>
                <c:pt idx="1">
                  <c:v>Únor</c:v>
                </c:pt>
                <c:pt idx="2">
                  <c:v>Březen</c:v>
                </c:pt>
              </c:strCache>
            </c:strRef>
          </c:cat>
          <c:val>
            <c:numRef>
              <c:f>'14.3'!$K$35:$M$35</c:f>
              <c:numCache>
                <c:formatCode>#,##0.0</c:formatCode>
                <c:ptCount val="3"/>
                <c:pt idx="0">
                  <c:v>5662.9449999999997</c:v>
                </c:pt>
                <c:pt idx="1">
                  <c:v>4530.4220000000014</c:v>
                </c:pt>
                <c:pt idx="2">
                  <c:v>4811.5759999999982</c:v>
                </c:pt>
              </c:numCache>
            </c:numRef>
          </c:val>
        </c:ser>
        <c:ser>
          <c:idx val="5"/>
          <c:order val="5"/>
          <c:tx>
            <c:strRef>
              <c:f>'14.3'!$J$36</c:f>
              <c:strCache>
                <c:ptCount val="1"/>
                <c:pt idx="0">
                  <c:v>PVE</c:v>
                </c:pt>
              </c:strCache>
            </c:strRef>
          </c:tx>
          <c:invertIfNegative val="0"/>
          <c:cat>
            <c:strRef>
              <c:f>'14.3'!$K$30:$M$30</c:f>
              <c:strCache>
                <c:ptCount val="3"/>
                <c:pt idx="0">
                  <c:v>Leden</c:v>
                </c:pt>
                <c:pt idx="1">
                  <c:v>Únor</c:v>
                </c:pt>
                <c:pt idx="2">
                  <c:v>Březen</c:v>
                </c:pt>
              </c:strCache>
            </c:strRef>
          </c:cat>
          <c:val>
            <c:numRef>
              <c:f>'14.3'!$K$36:$M$36</c:f>
              <c:numCache>
                <c:formatCode>#,##0.0</c:formatCode>
                <c:ptCount val="3"/>
                <c:pt idx="0">
                  <c:v>0</c:v>
                </c:pt>
                <c:pt idx="1">
                  <c:v>0</c:v>
                </c:pt>
                <c:pt idx="2">
                  <c:v>0</c:v>
                </c:pt>
              </c:numCache>
            </c:numRef>
          </c:val>
        </c:ser>
        <c:ser>
          <c:idx val="6"/>
          <c:order val="6"/>
          <c:tx>
            <c:strRef>
              <c:f>'14.3'!$J$37</c:f>
              <c:strCache>
                <c:ptCount val="1"/>
                <c:pt idx="0">
                  <c:v>VTE</c:v>
                </c:pt>
              </c:strCache>
            </c:strRef>
          </c:tx>
          <c:invertIfNegative val="0"/>
          <c:cat>
            <c:strRef>
              <c:f>'14.3'!$K$30:$M$30</c:f>
              <c:strCache>
                <c:ptCount val="3"/>
                <c:pt idx="0">
                  <c:v>Leden</c:v>
                </c:pt>
                <c:pt idx="1">
                  <c:v>Únor</c:v>
                </c:pt>
                <c:pt idx="2">
                  <c:v>Březen</c:v>
                </c:pt>
              </c:strCache>
            </c:strRef>
          </c:cat>
          <c:val>
            <c:numRef>
              <c:f>'14.3'!$K$37:$M$37</c:f>
              <c:numCache>
                <c:formatCode>#,##0.0</c:formatCode>
                <c:ptCount val="3"/>
                <c:pt idx="0">
                  <c:v>1448.6009999999999</c:v>
                </c:pt>
                <c:pt idx="1">
                  <c:v>845.98900000000003</c:v>
                </c:pt>
                <c:pt idx="2">
                  <c:v>1307.5350000000001</c:v>
                </c:pt>
              </c:numCache>
            </c:numRef>
          </c:val>
        </c:ser>
        <c:ser>
          <c:idx val="7"/>
          <c:order val="7"/>
          <c:tx>
            <c:strRef>
              <c:f>'14.3'!$J$38</c:f>
              <c:strCache>
                <c:ptCount val="1"/>
                <c:pt idx="0">
                  <c:v>FVE</c:v>
                </c:pt>
              </c:strCache>
            </c:strRef>
          </c:tx>
          <c:spPr>
            <a:solidFill>
              <a:srgbClr val="FFC000"/>
            </a:solidFill>
          </c:spPr>
          <c:invertIfNegative val="0"/>
          <c:cat>
            <c:strRef>
              <c:f>'14.3'!$K$30:$M$30</c:f>
              <c:strCache>
                <c:ptCount val="3"/>
                <c:pt idx="0">
                  <c:v>Leden</c:v>
                </c:pt>
                <c:pt idx="1">
                  <c:v>Únor</c:v>
                </c:pt>
                <c:pt idx="2">
                  <c:v>Březen</c:v>
                </c:pt>
              </c:strCache>
            </c:strRef>
          </c:cat>
          <c:val>
            <c:numRef>
              <c:f>'14.3'!$K$38:$M$38</c:f>
              <c:numCache>
                <c:formatCode>#,##0.0</c:formatCode>
                <c:ptCount val="3"/>
                <c:pt idx="0">
                  <c:v>10746.370000000006</c:v>
                </c:pt>
                <c:pt idx="1">
                  <c:v>23808.244999999992</c:v>
                </c:pt>
                <c:pt idx="2">
                  <c:v>36889.122000000134</c:v>
                </c:pt>
              </c:numCache>
            </c:numRef>
          </c:val>
        </c:ser>
        <c:dLbls>
          <c:showLegendKey val="0"/>
          <c:showVal val="0"/>
          <c:showCatName val="0"/>
          <c:showSerName val="0"/>
          <c:showPercent val="0"/>
          <c:showBubbleSize val="0"/>
        </c:dLbls>
        <c:gapWidth val="150"/>
        <c:overlap val="100"/>
        <c:axId val="95871360"/>
        <c:axId val="95872896"/>
      </c:barChart>
      <c:catAx>
        <c:axId val="95871360"/>
        <c:scaling>
          <c:orientation val="minMax"/>
        </c:scaling>
        <c:delete val="0"/>
        <c:axPos val="b"/>
        <c:majorTickMark val="none"/>
        <c:minorTickMark val="none"/>
        <c:tickLblPos val="nextTo"/>
        <c:txPr>
          <a:bodyPr/>
          <a:lstStyle/>
          <a:p>
            <a:pPr>
              <a:defRPr sz="900"/>
            </a:pPr>
            <a:endParaRPr lang="cs-CZ"/>
          </a:p>
        </c:txPr>
        <c:crossAx val="95872896"/>
        <c:crosses val="autoZero"/>
        <c:auto val="1"/>
        <c:lblAlgn val="ctr"/>
        <c:lblOffset val="100"/>
        <c:noMultiLvlLbl val="0"/>
      </c:catAx>
      <c:valAx>
        <c:axId val="95872896"/>
        <c:scaling>
          <c:orientation val="minMax"/>
          <c:max val="18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587136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'14.3'!$L$19:$L$26</c:f>
              <c:strCache>
                <c:ptCount val="8"/>
                <c:pt idx="0">
                  <c:v>JE</c:v>
                </c:pt>
                <c:pt idx="1">
                  <c:v>PE</c:v>
                </c:pt>
                <c:pt idx="2">
                  <c:v>PPE</c:v>
                </c:pt>
                <c:pt idx="3">
                  <c:v>PSE</c:v>
                </c:pt>
                <c:pt idx="4">
                  <c:v>VE</c:v>
                </c:pt>
                <c:pt idx="5">
                  <c:v>PVE</c:v>
                </c:pt>
                <c:pt idx="6">
                  <c:v>VTE</c:v>
                </c:pt>
                <c:pt idx="7">
                  <c:v>FVE</c:v>
                </c:pt>
              </c:strCache>
            </c:strRef>
          </c:cat>
          <c:val>
            <c:numRef>
              <c:f>'14.3'!$M$19:$M$26</c:f>
              <c:numCache>
                <c:formatCode>0.0%</c:formatCode>
                <c:ptCount val="8"/>
                <c:pt idx="0">
                  <c:v>0</c:v>
                </c:pt>
                <c:pt idx="1">
                  <c:v>1.339725253674273E-2</c:v>
                </c:pt>
                <c:pt idx="2">
                  <c:v>0.15913694725113017</c:v>
                </c:pt>
                <c:pt idx="3">
                  <c:v>9.3978700283445182E-2</c:v>
                </c:pt>
                <c:pt idx="4">
                  <c:v>2.3324165116615475E-2</c:v>
                </c:pt>
                <c:pt idx="5">
                  <c:v>0</c:v>
                </c:pt>
                <c:pt idx="6">
                  <c:v>2.1211631098512134E-2</c:v>
                </c:pt>
                <c:pt idx="7">
                  <c:v>0.22413783150750191</c:v>
                </c:pt>
              </c:numCache>
            </c:numRef>
          </c:val>
        </c:ser>
        <c:dLbls>
          <c:showLegendKey val="0"/>
          <c:showVal val="0"/>
          <c:showCatName val="0"/>
          <c:showSerName val="0"/>
          <c:showPercent val="0"/>
          <c:showBubbleSize val="0"/>
        </c:dLbls>
        <c:gapWidth val="150"/>
        <c:axId val="96151424"/>
        <c:axId val="96152960"/>
      </c:barChart>
      <c:catAx>
        <c:axId val="96151424"/>
        <c:scaling>
          <c:orientation val="minMax"/>
        </c:scaling>
        <c:delete val="0"/>
        <c:axPos val="l"/>
        <c:majorTickMark val="none"/>
        <c:minorTickMark val="none"/>
        <c:tickLblPos val="nextTo"/>
        <c:txPr>
          <a:bodyPr/>
          <a:lstStyle/>
          <a:p>
            <a:pPr>
              <a:defRPr sz="900"/>
            </a:pPr>
            <a:endParaRPr lang="cs-CZ"/>
          </a:p>
        </c:txPr>
        <c:crossAx val="96152960"/>
        <c:crosses val="autoZero"/>
        <c:auto val="1"/>
        <c:lblAlgn val="ctr"/>
        <c:lblOffset val="100"/>
        <c:noMultiLvlLbl val="0"/>
      </c:catAx>
      <c:valAx>
        <c:axId val="9615296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61514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6224000"/>
        <c:axId val="96225536"/>
      </c:barChart>
      <c:catAx>
        <c:axId val="96224000"/>
        <c:scaling>
          <c:orientation val="minMax"/>
        </c:scaling>
        <c:delete val="1"/>
        <c:axPos val="b"/>
        <c:numFmt formatCode="General" sourceLinked="1"/>
        <c:majorTickMark val="out"/>
        <c:minorTickMark val="none"/>
        <c:tickLblPos val="nextTo"/>
        <c:crossAx val="96225536"/>
        <c:crosses val="autoZero"/>
        <c:auto val="1"/>
        <c:lblAlgn val="ctr"/>
        <c:lblOffset val="100"/>
        <c:noMultiLvlLbl val="0"/>
      </c:catAx>
      <c:valAx>
        <c:axId val="96225536"/>
        <c:scaling>
          <c:orientation val="minMax"/>
        </c:scaling>
        <c:delete val="1"/>
        <c:axPos val="l"/>
        <c:numFmt formatCode="General" sourceLinked="1"/>
        <c:majorTickMark val="out"/>
        <c:minorTickMark val="none"/>
        <c:tickLblPos val="nextTo"/>
        <c:crossAx val="962240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'14.4'!$J$19:$J$26</c:f>
              <c:strCache>
                <c:ptCount val="8"/>
                <c:pt idx="0">
                  <c:v>JE</c:v>
                </c:pt>
                <c:pt idx="1">
                  <c:v>PE</c:v>
                </c:pt>
                <c:pt idx="2">
                  <c:v>PPE</c:v>
                </c:pt>
                <c:pt idx="3">
                  <c:v>PSE</c:v>
                </c:pt>
                <c:pt idx="4">
                  <c:v>VE</c:v>
                </c:pt>
                <c:pt idx="5">
                  <c:v>PVE</c:v>
                </c:pt>
                <c:pt idx="6">
                  <c:v>VTE</c:v>
                </c:pt>
                <c:pt idx="7">
                  <c:v>FVE</c:v>
                </c:pt>
              </c:strCache>
            </c:strRef>
          </c:cat>
          <c:val>
            <c:numRef>
              <c:f>'14.4'!$K$19:$K$26</c:f>
              <c:numCache>
                <c:formatCode>General</c:formatCode>
                <c:ptCount val="8"/>
                <c:pt idx="0">
                  <c:v>0</c:v>
                </c:pt>
                <c:pt idx="1">
                  <c:v>894257.57700000005</c:v>
                </c:pt>
                <c:pt idx="2">
                  <c:v>453600.11000000004</c:v>
                </c:pt>
                <c:pt idx="3">
                  <c:v>17362.107</c:v>
                </c:pt>
                <c:pt idx="4">
                  <c:v>9199.5609999999997</c:v>
                </c:pt>
                <c:pt idx="5">
                  <c:v>0</c:v>
                </c:pt>
                <c:pt idx="6">
                  <c:v>30097.991999999998</c:v>
                </c:pt>
                <c:pt idx="7">
                  <c:v>1867.7939999999994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'14.4'!$H$19:$H$22</c:f>
              <c:strCache>
                <c:ptCount val="4"/>
                <c:pt idx="0">
                  <c:v>VO z vvn</c:v>
                </c:pt>
                <c:pt idx="1">
                  <c:v>VO z vn</c:v>
                </c:pt>
                <c:pt idx="2">
                  <c:v>MOP</c:v>
                </c:pt>
                <c:pt idx="3">
                  <c:v>MOO</c:v>
                </c:pt>
              </c:strCache>
            </c:strRef>
          </c:cat>
          <c:val>
            <c:numRef>
              <c:f>'14.4'!$I$19:$I$22</c:f>
              <c:numCache>
                <c:formatCode>0.0%</c:formatCode>
                <c:ptCount val="4"/>
                <c:pt idx="0">
                  <c:v>1.3199626474922519E-2</c:v>
                </c:pt>
                <c:pt idx="1">
                  <c:v>2.1922240812217081E-2</c:v>
                </c:pt>
                <c:pt idx="2">
                  <c:v>3.1990780002370142E-2</c:v>
                </c:pt>
                <c:pt idx="3">
                  <c:v>2.4287970246251678E-2</c:v>
                </c:pt>
              </c:numCache>
            </c:numRef>
          </c:val>
        </c:ser>
        <c:dLbls>
          <c:showLegendKey val="0"/>
          <c:showVal val="0"/>
          <c:showCatName val="0"/>
          <c:showSerName val="0"/>
          <c:showPercent val="0"/>
          <c:showBubbleSize val="0"/>
        </c:dLbls>
        <c:gapWidth val="150"/>
        <c:axId val="96257152"/>
        <c:axId val="96258688"/>
      </c:barChart>
      <c:catAx>
        <c:axId val="96257152"/>
        <c:scaling>
          <c:orientation val="maxMin"/>
        </c:scaling>
        <c:delete val="0"/>
        <c:axPos val="l"/>
        <c:majorTickMark val="none"/>
        <c:minorTickMark val="none"/>
        <c:tickLblPos val="nextTo"/>
        <c:txPr>
          <a:bodyPr/>
          <a:lstStyle/>
          <a:p>
            <a:pPr>
              <a:defRPr sz="900"/>
            </a:pPr>
            <a:endParaRPr lang="cs-CZ"/>
          </a:p>
        </c:txPr>
        <c:crossAx val="96258688"/>
        <c:crosses val="autoZero"/>
        <c:auto val="1"/>
        <c:lblAlgn val="ctr"/>
        <c:lblOffset val="100"/>
        <c:noMultiLvlLbl val="0"/>
      </c:catAx>
      <c:valAx>
        <c:axId val="9625868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625715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VE na výrobě elektřiny  brutto</a:t>
            </a:r>
          </a:p>
        </c:rich>
      </c:tx>
      <c:layout/>
      <c:overlay val="0"/>
    </c:title>
    <c:autoTitleDeleted val="0"/>
    <c:plotArea>
      <c:layout/>
      <c:barChart>
        <c:barDir val="col"/>
        <c:grouping val="percentStacked"/>
        <c:varyColors val="0"/>
        <c:ser>
          <c:idx val="2"/>
          <c:order val="0"/>
          <c:tx>
            <c:strRef>
              <c:f>'5'!$A$10</c:f>
              <c:strCache>
                <c:ptCount val="1"/>
                <c:pt idx="0">
                  <c:v>≥ 10 MW</c:v>
                </c:pt>
              </c:strCache>
            </c:strRef>
          </c:tx>
          <c:invertIfNegative val="0"/>
          <c:cat>
            <c:strRef>
              <c:f>'5'!$E$5:$G$5</c:f>
              <c:strCache>
                <c:ptCount val="3"/>
                <c:pt idx="0">
                  <c:v>Leden</c:v>
                </c:pt>
                <c:pt idx="1">
                  <c:v>Únor</c:v>
                </c:pt>
                <c:pt idx="2">
                  <c:v>Březen</c:v>
                </c:pt>
              </c:strCache>
            </c:strRef>
          </c:cat>
          <c:val>
            <c:numRef>
              <c:f>'5'!$E$10:$G$10</c:f>
              <c:numCache>
                <c:formatCode>#,##0.0</c:formatCode>
                <c:ptCount val="3"/>
                <c:pt idx="0">
                  <c:v>120104.007</c:v>
                </c:pt>
                <c:pt idx="1">
                  <c:v>96194.805999999997</c:v>
                </c:pt>
                <c:pt idx="2">
                  <c:v>64677.006000000008</c:v>
                </c:pt>
              </c:numCache>
            </c:numRef>
          </c:val>
        </c:ser>
        <c:ser>
          <c:idx val="1"/>
          <c:order val="1"/>
          <c:tx>
            <c:strRef>
              <c:f>'5'!$A$9</c:f>
              <c:strCache>
                <c:ptCount val="1"/>
                <c:pt idx="0">
                  <c:v>≥ 1 a &lt; 10 MW</c:v>
                </c:pt>
              </c:strCache>
            </c:strRef>
          </c:tx>
          <c:invertIfNegative val="0"/>
          <c:cat>
            <c:strRef>
              <c:f>'5'!$E$5:$G$5</c:f>
              <c:strCache>
                <c:ptCount val="3"/>
                <c:pt idx="0">
                  <c:v>Leden</c:v>
                </c:pt>
                <c:pt idx="1">
                  <c:v>Únor</c:v>
                </c:pt>
                <c:pt idx="2">
                  <c:v>Březen</c:v>
                </c:pt>
              </c:strCache>
            </c:strRef>
          </c:cat>
          <c:val>
            <c:numRef>
              <c:f>'5'!$E$9:$G$9</c:f>
              <c:numCache>
                <c:formatCode>#,##0.0</c:formatCode>
                <c:ptCount val="3"/>
                <c:pt idx="0">
                  <c:v>70459.98</c:v>
                </c:pt>
                <c:pt idx="1">
                  <c:v>60967.700000000019</c:v>
                </c:pt>
                <c:pt idx="2">
                  <c:v>61135.900999999983</c:v>
                </c:pt>
              </c:numCache>
            </c:numRef>
          </c:val>
        </c:ser>
        <c:ser>
          <c:idx val="0"/>
          <c:order val="2"/>
          <c:tx>
            <c:strRef>
              <c:f>'5'!$A$8</c:f>
              <c:strCache>
                <c:ptCount val="1"/>
                <c:pt idx="0">
                  <c:v>&lt; 1 MW</c:v>
                </c:pt>
              </c:strCache>
            </c:strRef>
          </c:tx>
          <c:invertIfNegative val="0"/>
          <c:cat>
            <c:strRef>
              <c:f>'5'!$E$5:$G$5</c:f>
              <c:strCache>
                <c:ptCount val="3"/>
                <c:pt idx="0">
                  <c:v>Leden</c:v>
                </c:pt>
                <c:pt idx="1">
                  <c:v>Únor</c:v>
                </c:pt>
                <c:pt idx="2">
                  <c:v>Březen</c:v>
                </c:pt>
              </c:strCache>
            </c:strRef>
          </c:cat>
          <c:val>
            <c:numRef>
              <c:f>'5'!$E$8:$G$8</c:f>
              <c:numCache>
                <c:formatCode>#,##0.0</c:formatCode>
                <c:ptCount val="3"/>
                <c:pt idx="0">
                  <c:v>67122.098000000042</c:v>
                </c:pt>
                <c:pt idx="1">
                  <c:v>51378.233000000022</c:v>
                </c:pt>
                <c:pt idx="2">
                  <c:v>51282.030999999974</c:v>
                </c:pt>
              </c:numCache>
            </c:numRef>
          </c:val>
        </c:ser>
        <c:dLbls>
          <c:showLegendKey val="0"/>
          <c:showVal val="0"/>
          <c:showCatName val="0"/>
          <c:showSerName val="0"/>
          <c:showPercent val="0"/>
          <c:showBubbleSize val="0"/>
        </c:dLbls>
        <c:gapWidth val="150"/>
        <c:overlap val="100"/>
        <c:axId val="143898880"/>
        <c:axId val="143904768"/>
      </c:barChart>
      <c:catAx>
        <c:axId val="143898880"/>
        <c:scaling>
          <c:orientation val="minMax"/>
        </c:scaling>
        <c:delete val="0"/>
        <c:axPos val="b"/>
        <c:majorTickMark val="none"/>
        <c:minorTickMark val="none"/>
        <c:tickLblPos val="nextTo"/>
        <c:txPr>
          <a:bodyPr/>
          <a:lstStyle/>
          <a:p>
            <a:pPr>
              <a:defRPr sz="900"/>
            </a:pPr>
            <a:endParaRPr lang="cs-CZ"/>
          </a:p>
        </c:txPr>
        <c:crossAx val="143904768"/>
        <c:crosses val="autoZero"/>
        <c:auto val="1"/>
        <c:lblAlgn val="ctr"/>
        <c:lblOffset val="100"/>
        <c:noMultiLvlLbl val="0"/>
      </c:catAx>
      <c:valAx>
        <c:axId val="1439047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438988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'14.4'!$H$31:$H$38</c:f>
              <c:strCache>
                <c:ptCount val="8"/>
                <c:pt idx="0">
                  <c:v>JE</c:v>
                </c:pt>
                <c:pt idx="1">
                  <c:v>PE</c:v>
                </c:pt>
                <c:pt idx="2">
                  <c:v>PPE</c:v>
                </c:pt>
                <c:pt idx="3">
                  <c:v>PSE</c:v>
                </c:pt>
                <c:pt idx="4">
                  <c:v>VE</c:v>
                </c:pt>
                <c:pt idx="5">
                  <c:v>PVE</c:v>
                </c:pt>
                <c:pt idx="6">
                  <c:v>VTE</c:v>
                </c:pt>
                <c:pt idx="7">
                  <c:v>FVE</c:v>
                </c:pt>
              </c:strCache>
            </c:strRef>
          </c:cat>
          <c:val>
            <c:numRef>
              <c:f>'14.4'!$I$31:$I$38</c:f>
              <c:numCache>
                <c:formatCode>0.0%</c:formatCode>
                <c:ptCount val="8"/>
                <c:pt idx="0">
                  <c:v>0</c:v>
                </c:pt>
                <c:pt idx="1">
                  <c:v>4.9023558242788846E-2</c:v>
                </c:pt>
                <c:pt idx="2">
                  <c:v>0.29336266960029334</c:v>
                </c:pt>
                <c:pt idx="3">
                  <c:v>1.598868042297372E-2</c:v>
                </c:pt>
                <c:pt idx="4">
                  <c:v>7.2444505651119732E-3</c:v>
                </c:pt>
                <c:pt idx="5">
                  <c:v>0</c:v>
                </c:pt>
                <c:pt idx="6">
                  <c:v>0.16907512433951474</c:v>
                </c:pt>
                <c:pt idx="7">
                  <c:v>6.2669436721775884E-3</c:v>
                </c:pt>
              </c:numCache>
            </c:numRef>
          </c:val>
        </c:ser>
        <c:dLbls>
          <c:showLegendKey val="0"/>
          <c:showVal val="0"/>
          <c:showCatName val="0"/>
          <c:showSerName val="0"/>
          <c:showPercent val="0"/>
          <c:showBubbleSize val="0"/>
        </c:dLbls>
        <c:gapWidth val="150"/>
        <c:axId val="95664384"/>
        <c:axId val="95666176"/>
      </c:barChart>
      <c:catAx>
        <c:axId val="95664384"/>
        <c:scaling>
          <c:orientation val="minMax"/>
        </c:scaling>
        <c:delete val="0"/>
        <c:axPos val="l"/>
        <c:majorTickMark val="none"/>
        <c:minorTickMark val="none"/>
        <c:tickLblPos val="nextTo"/>
        <c:txPr>
          <a:bodyPr/>
          <a:lstStyle/>
          <a:p>
            <a:pPr>
              <a:defRPr sz="900"/>
            </a:pPr>
            <a:endParaRPr lang="cs-CZ"/>
          </a:p>
        </c:txPr>
        <c:crossAx val="95666176"/>
        <c:crosses val="autoZero"/>
        <c:auto val="1"/>
        <c:lblAlgn val="ctr"/>
        <c:lblOffset val="100"/>
        <c:noMultiLvlLbl val="0"/>
      </c:catAx>
      <c:valAx>
        <c:axId val="956661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56643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'14.4'!$J$31</c:f>
              <c:strCache>
                <c:ptCount val="1"/>
                <c:pt idx="0">
                  <c:v>JE</c:v>
                </c:pt>
              </c:strCache>
            </c:strRef>
          </c:tx>
          <c:invertIfNegative val="0"/>
          <c:cat>
            <c:strRef>
              <c:f>'14.4'!$K$30:$M$30</c:f>
              <c:strCache>
                <c:ptCount val="3"/>
                <c:pt idx="0">
                  <c:v>Leden</c:v>
                </c:pt>
                <c:pt idx="1">
                  <c:v>Únor</c:v>
                </c:pt>
                <c:pt idx="2">
                  <c:v>Březen</c:v>
                </c:pt>
              </c:strCache>
            </c:strRef>
          </c:cat>
          <c:val>
            <c:numRef>
              <c:f>'14.4'!$K$31:$M$31</c:f>
              <c:numCache>
                <c:formatCode>#,##0.0</c:formatCode>
                <c:ptCount val="3"/>
                <c:pt idx="0">
                  <c:v>0</c:v>
                </c:pt>
                <c:pt idx="1">
                  <c:v>0</c:v>
                </c:pt>
                <c:pt idx="2">
                  <c:v>0</c:v>
                </c:pt>
              </c:numCache>
            </c:numRef>
          </c:val>
        </c:ser>
        <c:ser>
          <c:idx val="1"/>
          <c:order val="1"/>
          <c:tx>
            <c:strRef>
              <c:f>'14.4'!$J$32</c:f>
              <c:strCache>
                <c:ptCount val="1"/>
                <c:pt idx="0">
                  <c:v>PE</c:v>
                </c:pt>
              </c:strCache>
            </c:strRef>
          </c:tx>
          <c:invertIfNegative val="0"/>
          <c:cat>
            <c:strRef>
              <c:f>'14.4'!$K$30:$M$30</c:f>
              <c:strCache>
                <c:ptCount val="3"/>
                <c:pt idx="0">
                  <c:v>Leden</c:v>
                </c:pt>
                <c:pt idx="1">
                  <c:v>Únor</c:v>
                </c:pt>
                <c:pt idx="2">
                  <c:v>Březen</c:v>
                </c:pt>
              </c:strCache>
            </c:strRef>
          </c:cat>
          <c:val>
            <c:numRef>
              <c:f>'14.4'!$K$32:$M$32</c:f>
              <c:numCache>
                <c:formatCode>#,##0.0</c:formatCode>
                <c:ptCount val="3"/>
                <c:pt idx="0">
                  <c:v>300475.77400000003</c:v>
                </c:pt>
                <c:pt idx="1">
                  <c:v>284209.96099999995</c:v>
                </c:pt>
                <c:pt idx="2">
                  <c:v>309571.842</c:v>
                </c:pt>
              </c:numCache>
            </c:numRef>
          </c:val>
        </c:ser>
        <c:ser>
          <c:idx val="2"/>
          <c:order val="2"/>
          <c:tx>
            <c:strRef>
              <c:f>'14.4'!$J$33</c:f>
              <c:strCache>
                <c:ptCount val="1"/>
                <c:pt idx="0">
                  <c:v>PPE</c:v>
                </c:pt>
              </c:strCache>
            </c:strRef>
          </c:tx>
          <c:invertIfNegative val="0"/>
          <c:cat>
            <c:strRef>
              <c:f>'14.4'!$K$30:$M$30</c:f>
              <c:strCache>
                <c:ptCount val="3"/>
                <c:pt idx="0">
                  <c:v>Leden</c:v>
                </c:pt>
                <c:pt idx="1">
                  <c:v>Únor</c:v>
                </c:pt>
                <c:pt idx="2">
                  <c:v>Březen</c:v>
                </c:pt>
              </c:strCache>
            </c:strRef>
          </c:cat>
          <c:val>
            <c:numRef>
              <c:f>'14.4'!$K$33:$M$33</c:f>
              <c:numCache>
                <c:formatCode>#,##0.0</c:formatCode>
                <c:ptCount val="3"/>
                <c:pt idx="0">
                  <c:v>156657.42000000001</c:v>
                </c:pt>
                <c:pt idx="1">
                  <c:v>147795.87</c:v>
                </c:pt>
                <c:pt idx="2">
                  <c:v>149146.82</c:v>
                </c:pt>
              </c:numCache>
            </c:numRef>
          </c:val>
        </c:ser>
        <c:ser>
          <c:idx val="3"/>
          <c:order val="3"/>
          <c:tx>
            <c:strRef>
              <c:f>'14.4'!$J$34</c:f>
              <c:strCache>
                <c:ptCount val="1"/>
                <c:pt idx="0">
                  <c:v>PSE</c:v>
                </c:pt>
              </c:strCache>
            </c:strRef>
          </c:tx>
          <c:invertIfNegative val="0"/>
          <c:cat>
            <c:strRef>
              <c:f>'14.4'!$K$30:$M$30</c:f>
              <c:strCache>
                <c:ptCount val="3"/>
                <c:pt idx="0">
                  <c:v>Leden</c:v>
                </c:pt>
                <c:pt idx="1">
                  <c:v>Únor</c:v>
                </c:pt>
                <c:pt idx="2">
                  <c:v>Březen</c:v>
                </c:pt>
              </c:strCache>
            </c:strRef>
          </c:cat>
          <c:val>
            <c:numRef>
              <c:f>'14.4'!$K$34:$M$34</c:f>
              <c:numCache>
                <c:formatCode>#,##0.0</c:formatCode>
                <c:ptCount val="3"/>
                <c:pt idx="0">
                  <c:v>6073.652000000001</c:v>
                </c:pt>
                <c:pt idx="1">
                  <c:v>5544.9039999999995</c:v>
                </c:pt>
                <c:pt idx="2">
                  <c:v>5743.5509999999986</c:v>
                </c:pt>
              </c:numCache>
            </c:numRef>
          </c:val>
        </c:ser>
        <c:ser>
          <c:idx val="4"/>
          <c:order val="4"/>
          <c:tx>
            <c:strRef>
              <c:f>'14.4'!$J$35</c:f>
              <c:strCache>
                <c:ptCount val="1"/>
                <c:pt idx="0">
                  <c:v>VE</c:v>
                </c:pt>
              </c:strCache>
            </c:strRef>
          </c:tx>
          <c:invertIfNegative val="0"/>
          <c:cat>
            <c:strRef>
              <c:f>'14.4'!$K$30:$M$30</c:f>
              <c:strCache>
                <c:ptCount val="3"/>
                <c:pt idx="0">
                  <c:v>Leden</c:v>
                </c:pt>
                <c:pt idx="1">
                  <c:v>Únor</c:v>
                </c:pt>
                <c:pt idx="2">
                  <c:v>Březen</c:v>
                </c:pt>
              </c:strCache>
            </c:strRef>
          </c:cat>
          <c:val>
            <c:numRef>
              <c:f>'14.4'!$K$35:$M$35</c:f>
              <c:numCache>
                <c:formatCode>#,##0.0</c:formatCode>
                <c:ptCount val="3"/>
                <c:pt idx="0">
                  <c:v>3733.6429999999991</c:v>
                </c:pt>
                <c:pt idx="1">
                  <c:v>2822.6679999999997</c:v>
                </c:pt>
                <c:pt idx="2">
                  <c:v>2643.2500000000005</c:v>
                </c:pt>
              </c:numCache>
            </c:numRef>
          </c:val>
        </c:ser>
        <c:ser>
          <c:idx val="5"/>
          <c:order val="5"/>
          <c:tx>
            <c:strRef>
              <c:f>'14.4'!$J$36</c:f>
              <c:strCache>
                <c:ptCount val="1"/>
                <c:pt idx="0">
                  <c:v>PVE</c:v>
                </c:pt>
              </c:strCache>
            </c:strRef>
          </c:tx>
          <c:invertIfNegative val="0"/>
          <c:cat>
            <c:strRef>
              <c:f>'14.4'!$K$30:$M$30</c:f>
              <c:strCache>
                <c:ptCount val="3"/>
                <c:pt idx="0">
                  <c:v>Leden</c:v>
                </c:pt>
                <c:pt idx="1">
                  <c:v>Únor</c:v>
                </c:pt>
                <c:pt idx="2">
                  <c:v>Březen</c:v>
                </c:pt>
              </c:strCache>
            </c:strRef>
          </c:cat>
          <c:val>
            <c:numRef>
              <c:f>'14.4'!$K$36:$M$36</c:f>
              <c:numCache>
                <c:formatCode>#,##0.0</c:formatCode>
                <c:ptCount val="3"/>
                <c:pt idx="0">
                  <c:v>0</c:v>
                </c:pt>
                <c:pt idx="1">
                  <c:v>0</c:v>
                </c:pt>
                <c:pt idx="2">
                  <c:v>0</c:v>
                </c:pt>
              </c:numCache>
            </c:numRef>
          </c:val>
        </c:ser>
        <c:ser>
          <c:idx val="6"/>
          <c:order val="6"/>
          <c:tx>
            <c:strRef>
              <c:f>'14.4'!$J$37</c:f>
              <c:strCache>
                <c:ptCount val="1"/>
                <c:pt idx="0">
                  <c:v>VTE</c:v>
                </c:pt>
              </c:strCache>
            </c:strRef>
          </c:tx>
          <c:invertIfNegative val="0"/>
          <c:cat>
            <c:strRef>
              <c:f>'14.4'!$K$30:$M$30</c:f>
              <c:strCache>
                <c:ptCount val="3"/>
                <c:pt idx="0">
                  <c:v>Leden</c:v>
                </c:pt>
                <c:pt idx="1">
                  <c:v>Únor</c:v>
                </c:pt>
                <c:pt idx="2">
                  <c:v>Březen</c:v>
                </c:pt>
              </c:strCache>
            </c:strRef>
          </c:cat>
          <c:val>
            <c:numRef>
              <c:f>'14.4'!$K$37:$M$37</c:f>
              <c:numCache>
                <c:formatCode>#,##0.0</c:formatCode>
                <c:ptCount val="3"/>
                <c:pt idx="0">
                  <c:v>13807.425999999999</c:v>
                </c:pt>
                <c:pt idx="1">
                  <c:v>6243.89</c:v>
                </c:pt>
                <c:pt idx="2">
                  <c:v>10046.676000000001</c:v>
                </c:pt>
              </c:numCache>
            </c:numRef>
          </c:val>
        </c:ser>
        <c:ser>
          <c:idx val="7"/>
          <c:order val="7"/>
          <c:tx>
            <c:strRef>
              <c:f>'14.4'!$J$38</c:f>
              <c:strCache>
                <c:ptCount val="1"/>
                <c:pt idx="0">
                  <c:v>FVE</c:v>
                </c:pt>
              </c:strCache>
            </c:strRef>
          </c:tx>
          <c:spPr>
            <a:solidFill>
              <a:srgbClr val="FFC000"/>
            </a:solidFill>
          </c:spPr>
          <c:invertIfNegative val="0"/>
          <c:cat>
            <c:strRef>
              <c:f>'14.4'!$K$30:$M$30</c:f>
              <c:strCache>
                <c:ptCount val="3"/>
                <c:pt idx="0">
                  <c:v>Leden</c:v>
                </c:pt>
                <c:pt idx="1">
                  <c:v>Únor</c:v>
                </c:pt>
                <c:pt idx="2">
                  <c:v>Březen</c:v>
                </c:pt>
              </c:strCache>
            </c:strRef>
          </c:cat>
          <c:val>
            <c:numRef>
              <c:f>'14.4'!$K$38:$M$38</c:f>
              <c:numCache>
                <c:formatCode>#,##0.0</c:formatCode>
                <c:ptCount val="3"/>
                <c:pt idx="0">
                  <c:v>186.39899999999994</c:v>
                </c:pt>
                <c:pt idx="1">
                  <c:v>747.1509999999995</c:v>
                </c:pt>
                <c:pt idx="2">
                  <c:v>934.2439999999998</c:v>
                </c:pt>
              </c:numCache>
            </c:numRef>
          </c:val>
        </c:ser>
        <c:dLbls>
          <c:showLegendKey val="0"/>
          <c:showVal val="0"/>
          <c:showCatName val="0"/>
          <c:showSerName val="0"/>
          <c:showPercent val="0"/>
          <c:showBubbleSize val="0"/>
        </c:dLbls>
        <c:gapWidth val="150"/>
        <c:overlap val="100"/>
        <c:axId val="95696000"/>
        <c:axId val="95697536"/>
      </c:barChart>
      <c:catAx>
        <c:axId val="95696000"/>
        <c:scaling>
          <c:orientation val="minMax"/>
        </c:scaling>
        <c:delete val="0"/>
        <c:axPos val="b"/>
        <c:majorTickMark val="none"/>
        <c:minorTickMark val="none"/>
        <c:tickLblPos val="nextTo"/>
        <c:txPr>
          <a:bodyPr/>
          <a:lstStyle/>
          <a:p>
            <a:pPr>
              <a:defRPr sz="900"/>
            </a:pPr>
            <a:endParaRPr lang="cs-CZ"/>
          </a:p>
        </c:txPr>
        <c:crossAx val="95697536"/>
        <c:crosses val="autoZero"/>
        <c:auto val="1"/>
        <c:lblAlgn val="ctr"/>
        <c:lblOffset val="100"/>
        <c:noMultiLvlLbl val="0"/>
      </c:catAx>
      <c:valAx>
        <c:axId val="95697536"/>
        <c:scaling>
          <c:orientation val="minMax"/>
          <c:max val="5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569600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'14.4'!$L$19:$L$26</c:f>
              <c:strCache>
                <c:ptCount val="8"/>
                <c:pt idx="0">
                  <c:v>JE</c:v>
                </c:pt>
                <c:pt idx="1">
                  <c:v>PE</c:v>
                </c:pt>
                <c:pt idx="2">
                  <c:v>PPE</c:v>
                </c:pt>
                <c:pt idx="3">
                  <c:v>PSE</c:v>
                </c:pt>
                <c:pt idx="4">
                  <c:v>VE</c:v>
                </c:pt>
                <c:pt idx="5">
                  <c:v>PVE</c:v>
                </c:pt>
                <c:pt idx="6">
                  <c:v>VTE</c:v>
                </c:pt>
                <c:pt idx="7">
                  <c:v>FVE</c:v>
                </c:pt>
              </c:strCache>
            </c:strRef>
          </c:cat>
          <c:val>
            <c:numRef>
              <c:f>'14.4'!$M$19:$M$26</c:f>
              <c:numCache>
                <c:formatCode>0.0%</c:formatCode>
                <c:ptCount val="8"/>
                <c:pt idx="0">
                  <c:v>0</c:v>
                </c:pt>
                <c:pt idx="1">
                  <c:v>7.1477799378210152E-2</c:v>
                </c:pt>
                <c:pt idx="2">
                  <c:v>0.50395234082094786</c:v>
                </c:pt>
                <c:pt idx="3">
                  <c:v>1.7359184876332208E-2</c:v>
                </c:pt>
                <c:pt idx="4">
                  <c:v>1.4300092960324886E-2</c:v>
                </c:pt>
                <c:pt idx="5">
                  <c:v>0</c:v>
                </c:pt>
                <c:pt idx="6">
                  <c:v>0.17723635440468319</c:v>
                </c:pt>
                <c:pt idx="7">
                  <c:v>5.8597620231248832E-3</c:v>
                </c:pt>
              </c:numCache>
            </c:numRef>
          </c:val>
        </c:ser>
        <c:dLbls>
          <c:showLegendKey val="0"/>
          <c:showVal val="0"/>
          <c:showCatName val="0"/>
          <c:showSerName val="0"/>
          <c:showPercent val="0"/>
          <c:showBubbleSize val="0"/>
        </c:dLbls>
        <c:gapWidth val="150"/>
        <c:axId val="95709824"/>
        <c:axId val="95723904"/>
      </c:barChart>
      <c:catAx>
        <c:axId val="95709824"/>
        <c:scaling>
          <c:orientation val="minMax"/>
        </c:scaling>
        <c:delete val="0"/>
        <c:axPos val="l"/>
        <c:majorTickMark val="none"/>
        <c:minorTickMark val="none"/>
        <c:tickLblPos val="nextTo"/>
        <c:txPr>
          <a:bodyPr/>
          <a:lstStyle/>
          <a:p>
            <a:pPr>
              <a:defRPr sz="900"/>
            </a:pPr>
            <a:endParaRPr lang="cs-CZ"/>
          </a:p>
        </c:txPr>
        <c:crossAx val="95723904"/>
        <c:crosses val="autoZero"/>
        <c:auto val="1"/>
        <c:lblAlgn val="ctr"/>
        <c:lblOffset val="100"/>
        <c:noMultiLvlLbl val="0"/>
      </c:catAx>
      <c:valAx>
        <c:axId val="957239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57098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5966720"/>
        <c:axId val="95968256"/>
      </c:barChart>
      <c:catAx>
        <c:axId val="95966720"/>
        <c:scaling>
          <c:orientation val="minMax"/>
        </c:scaling>
        <c:delete val="1"/>
        <c:axPos val="b"/>
        <c:numFmt formatCode="General" sourceLinked="1"/>
        <c:majorTickMark val="out"/>
        <c:minorTickMark val="none"/>
        <c:tickLblPos val="nextTo"/>
        <c:crossAx val="95968256"/>
        <c:crosses val="autoZero"/>
        <c:auto val="1"/>
        <c:lblAlgn val="ctr"/>
        <c:lblOffset val="100"/>
        <c:noMultiLvlLbl val="0"/>
      </c:catAx>
      <c:valAx>
        <c:axId val="95968256"/>
        <c:scaling>
          <c:orientation val="minMax"/>
        </c:scaling>
        <c:delete val="1"/>
        <c:axPos val="l"/>
        <c:numFmt formatCode="General" sourceLinked="1"/>
        <c:majorTickMark val="out"/>
        <c:minorTickMark val="none"/>
        <c:tickLblPos val="nextTo"/>
        <c:crossAx val="9596672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'14.5'!$J$19:$J$26</c:f>
              <c:strCache>
                <c:ptCount val="8"/>
                <c:pt idx="0">
                  <c:v>JE</c:v>
                </c:pt>
                <c:pt idx="1">
                  <c:v>PE</c:v>
                </c:pt>
                <c:pt idx="2">
                  <c:v>PPE</c:v>
                </c:pt>
                <c:pt idx="3">
                  <c:v>PSE</c:v>
                </c:pt>
                <c:pt idx="4">
                  <c:v>VE</c:v>
                </c:pt>
                <c:pt idx="5">
                  <c:v>PVE</c:v>
                </c:pt>
                <c:pt idx="6">
                  <c:v>VTE</c:v>
                </c:pt>
                <c:pt idx="7">
                  <c:v>FVE</c:v>
                </c:pt>
              </c:strCache>
            </c:strRef>
          </c:cat>
          <c:val>
            <c:numRef>
              <c:f>'14.5'!$K$19:$K$26</c:f>
              <c:numCache>
                <c:formatCode>General</c:formatCode>
                <c:ptCount val="8"/>
                <c:pt idx="0">
                  <c:v>3988232.92</c:v>
                </c:pt>
                <c:pt idx="1">
                  <c:v>22822.744999999999</c:v>
                </c:pt>
                <c:pt idx="2">
                  <c:v>0</c:v>
                </c:pt>
                <c:pt idx="3">
                  <c:v>127603.47099999999</c:v>
                </c:pt>
                <c:pt idx="4">
                  <c:v>13908.358</c:v>
                </c:pt>
                <c:pt idx="5">
                  <c:v>135284.44</c:v>
                </c:pt>
                <c:pt idx="6">
                  <c:v>5647.0220000000008</c:v>
                </c:pt>
                <c:pt idx="7">
                  <c:v>13748.345000000001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'14.5'!$H$19:$H$22</c:f>
              <c:strCache>
                <c:ptCount val="4"/>
                <c:pt idx="0">
                  <c:v>VO z vvn</c:v>
                </c:pt>
                <c:pt idx="1">
                  <c:v>VO z vn</c:v>
                </c:pt>
                <c:pt idx="2">
                  <c:v>MOP</c:v>
                </c:pt>
                <c:pt idx="3">
                  <c:v>MOO</c:v>
                </c:pt>
              </c:strCache>
            </c:strRef>
          </c:cat>
          <c:val>
            <c:numRef>
              <c:f>'14.5'!$I$19:$I$22</c:f>
              <c:numCache>
                <c:formatCode>0.0%</c:formatCode>
                <c:ptCount val="4"/>
                <c:pt idx="0">
                  <c:v>1.1604971679076152E-2</c:v>
                </c:pt>
                <c:pt idx="1">
                  <c:v>6.3931161474126544E-2</c:v>
                </c:pt>
                <c:pt idx="2">
                  <c:v>4.6766380932616244E-2</c:v>
                </c:pt>
                <c:pt idx="3">
                  <c:v>4.8723046073574659E-2</c:v>
                </c:pt>
              </c:numCache>
            </c:numRef>
          </c:val>
        </c:ser>
        <c:dLbls>
          <c:showLegendKey val="0"/>
          <c:showVal val="0"/>
          <c:showCatName val="0"/>
          <c:showSerName val="0"/>
          <c:showPercent val="0"/>
          <c:showBubbleSize val="0"/>
        </c:dLbls>
        <c:gapWidth val="150"/>
        <c:axId val="96536064"/>
        <c:axId val="96537600"/>
      </c:barChart>
      <c:catAx>
        <c:axId val="96536064"/>
        <c:scaling>
          <c:orientation val="maxMin"/>
        </c:scaling>
        <c:delete val="0"/>
        <c:axPos val="l"/>
        <c:majorTickMark val="none"/>
        <c:minorTickMark val="none"/>
        <c:tickLblPos val="nextTo"/>
        <c:txPr>
          <a:bodyPr/>
          <a:lstStyle/>
          <a:p>
            <a:pPr>
              <a:defRPr sz="900"/>
            </a:pPr>
            <a:endParaRPr lang="cs-CZ"/>
          </a:p>
        </c:txPr>
        <c:crossAx val="96537600"/>
        <c:crosses val="autoZero"/>
        <c:auto val="1"/>
        <c:lblAlgn val="ctr"/>
        <c:lblOffset val="100"/>
        <c:noMultiLvlLbl val="0"/>
      </c:catAx>
      <c:valAx>
        <c:axId val="965376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65360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'14.5'!$H$31:$H$38</c:f>
              <c:strCache>
                <c:ptCount val="8"/>
                <c:pt idx="0">
                  <c:v>JE</c:v>
                </c:pt>
                <c:pt idx="1">
                  <c:v>PE</c:v>
                </c:pt>
                <c:pt idx="2">
                  <c:v>PPE</c:v>
                </c:pt>
                <c:pt idx="3">
                  <c:v>PSE</c:v>
                </c:pt>
                <c:pt idx="4">
                  <c:v>VE</c:v>
                </c:pt>
                <c:pt idx="5">
                  <c:v>PVE</c:v>
                </c:pt>
                <c:pt idx="6">
                  <c:v>VTE</c:v>
                </c:pt>
                <c:pt idx="7">
                  <c:v>FVE</c:v>
                </c:pt>
              </c:strCache>
            </c:strRef>
          </c:cat>
          <c:val>
            <c:numRef>
              <c:f>'14.5'!$I$31:$I$38</c:f>
              <c:numCache>
                <c:formatCode>0.0%</c:formatCode>
                <c:ptCount val="8"/>
                <c:pt idx="0">
                  <c:v>0.47552447552447552</c:v>
                </c:pt>
                <c:pt idx="1">
                  <c:v>1.3755874867331529E-3</c:v>
                </c:pt>
                <c:pt idx="2">
                  <c:v>0</c:v>
                </c:pt>
                <c:pt idx="3">
                  <c:v>8.4835742852795742E-2</c:v>
                </c:pt>
                <c:pt idx="4">
                  <c:v>1.4974884166112661E-2</c:v>
                </c:pt>
                <c:pt idx="5">
                  <c:v>0.40546308151941957</c:v>
                </c:pt>
                <c:pt idx="6">
                  <c:v>3.5411971713267536E-2</c:v>
                </c:pt>
                <c:pt idx="7">
                  <c:v>4.3812868377301979E-2</c:v>
                </c:pt>
              </c:numCache>
            </c:numRef>
          </c:val>
        </c:ser>
        <c:dLbls>
          <c:showLegendKey val="0"/>
          <c:showVal val="0"/>
          <c:showCatName val="0"/>
          <c:showSerName val="0"/>
          <c:showPercent val="0"/>
          <c:showBubbleSize val="0"/>
        </c:dLbls>
        <c:gapWidth val="150"/>
        <c:axId val="96574080"/>
        <c:axId val="96575872"/>
      </c:barChart>
      <c:catAx>
        <c:axId val="96574080"/>
        <c:scaling>
          <c:orientation val="minMax"/>
        </c:scaling>
        <c:delete val="0"/>
        <c:axPos val="l"/>
        <c:majorTickMark val="none"/>
        <c:minorTickMark val="none"/>
        <c:tickLblPos val="nextTo"/>
        <c:txPr>
          <a:bodyPr/>
          <a:lstStyle/>
          <a:p>
            <a:pPr>
              <a:defRPr sz="900"/>
            </a:pPr>
            <a:endParaRPr lang="cs-CZ"/>
          </a:p>
        </c:txPr>
        <c:crossAx val="96575872"/>
        <c:crosses val="autoZero"/>
        <c:auto val="1"/>
        <c:lblAlgn val="ctr"/>
        <c:lblOffset val="100"/>
        <c:noMultiLvlLbl val="0"/>
      </c:catAx>
      <c:valAx>
        <c:axId val="965758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65740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'14.5'!$J$31</c:f>
              <c:strCache>
                <c:ptCount val="1"/>
                <c:pt idx="0">
                  <c:v>JE</c:v>
                </c:pt>
              </c:strCache>
            </c:strRef>
          </c:tx>
          <c:invertIfNegative val="0"/>
          <c:cat>
            <c:strRef>
              <c:f>'14.5'!$K$30:$M$30</c:f>
              <c:strCache>
                <c:ptCount val="3"/>
                <c:pt idx="0">
                  <c:v>Leden</c:v>
                </c:pt>
                <c:pt idx="1">
                  <c:v>Únor</c:v>
                </c:pt>
                <c:pt idx="2">
                  <c:v>Březen</c:v>
                </c:pt>
              </c:strCache>
            </c:strRef>
          </c:cat>
          <c:val>
            <c:numRef>
              <c:f>'14.5'!$K$31:$M$31</c:f>
              <c:numCache>
                <c:formatCode>#,##0.0</c:formatCode>
                <c:ptCount val="3"/>
                <c:pt idx="0">
                  <c:v>1422825.11</c:v>
                </c:pt>
                <c:pt idx="1">
                  <c:v>1349012.7</c:v>
                </c:pt>
                <c:pt idx="2">
                  <c:v>1216395.1100000001</c:v>
                </c:pt>
              </c:numCache>
            </c:numRef>
          </c:val>
        </c:ser>
        <c:ser>
          <c:idx val="1"/>
          <c:order val="1"/>
          <c:tx>
            <c:strRef>
              <c:f>'14.5'!$J$32</c:f>
              <c:strCache>
                <c:ptCount val="1"/>
                <c:pt idx="0">
                  <c:v>PE</c:v>
                </c:pt>
              </c:strCache>
            </c:strRef>
          </c:tx>
          <c:invertIfNegative val="0"/>
          <c:cat>
            <c:strRef>
              <c:f>'14.5'!$K$30:$M$30</c:f>
              <c:strCache>
                <c:ptCount val="3"/>
                <c:pt idx="0">
                  <c:v>Leden</c:v>
                </c:pt>
                <c:pt idx="1">
                  <c:v>Únor</c:v>
                </c:pt>
                <c:pt idx="2">
                  <c:v>Březen</c:v>
                </c:pt>
              </c:strCache>
            </c:strRef>
          </c:cat>
          <c:val>
            <c:numRef>
              <c:f>'14.5'!$K$32:$M$32</c:f>
              <c:numCache>
                <c:formatCode>#,##0.0</c:formatCode>
                <c:ptCount val="3"/>
                <c:pt idx="0">
                  <c:v>8026.8279999999995</c:v>
                </c:pt>
                <c:pt idx="1">
                  <c:v>7212.4459999999999</c:v>
                </c:pt>
                <c:pt idx="2">
                  <c:v>7583.4709999999995</c:v>
                </c:pt>
              </c:numCache>
            </c:numRef>
          </c:val>
        </c:ser>
        <c:ser>
          <c:idx val="2"/>
          <c:order val="2"/>
          <c:tx>
            <c:strRef>
              <c:f>'14.5'!$J$33</c:f>
              <c:strCache>
                <c:ptCount val="1"/>
                <c:pt idx="0">
                  <c:v>PPE</c:v>
                </c:pt>
              </c:strCache>
            </c:strRef>
          </c:tx>
          <c:invertIfNegative val="0"/>
          <c:cat>
            <c:strRef>
              <c:f>'14.5'!$K$30:$M$30</c:f>
              <c:strCache>
                <c:ptCount val="3"/>
                <c:pt idx="0">
                  <c:v>Leden</c:v>
                </c:pt>
                <c:pt idx="1">
                  <c:v>Únor</c:v>
                </c:pt>
                <c:pt idx="2">
                  <c:v>Březen</c:v>
                </c:pt>
              </c:strCache>
            </c:strRef>
          </c:cat>
          <c:val>
            <c:numRef>
              <c:f>'14.5'!$K$33:$M$33</c:f>
              <c:numCache>
                <c:formatCode>#,##0.0</c:formatCode>
                <c:ptCount val="3"/>
                <c:pt idx="0">
                  <c:v>0</c:v>
                </c:pt>
                <c:pt idx="1">
                  <c:v>0</c:v>
                </c:pt>
                <c:pt idx="2">
                  <c:v>0</c:v>
                </c:pt>
              </c:numCache>
            </c:numRef>
          </c:val>
        </c:ser>
        <c:ser>
          <c:idx val="3"/>
          <c:order val="3"/>
          <c:tx>
            <c:strRef>
              <c:f>'14.5'!$J$34</c:f>
              <c:strCache>
                <c:ptCount val="1"/>
                <c:pt idx="0">
                  <c:v>PSE</c:v>
                </c:pt>
              </c:strCache>
            </c:strRef>
          </c:tx>
          <c:invertIfNegative val="0"/>
          <c:cat>
            <c:strRef>
              <c:f>'14.5'!$K$30:$M$30</c:f>
              <c:strCache>
                <c:ptCount val="3"/>
                <c:pt idx="0">
                  <c:v>Leden</c:v>
                </c:pt>
                <c:pt idx="1">
                  <c:v>Únor</c:v>
                </c:pt>
                <c:pt idx="2">
                  <c:v>Březen</c:v>
                </c:pt>
              </c:strCache>
            </c:strRef>
          </c:cat>
          <c:val>
            <c:numRef>
              <c:f>'14.5'!$K$34:$M$34</c:f>
              <c:numCache>
                <c:formatCode>#,##0.0</c:formatCode>
                <c:ptCount val="3"/>
                <c:pt idx="0">
                  <c:v>44624.664000000004</c:v>
                </c:pt>
                <c:pt idx="1">
                  <c:v>39736.472999999976</c:v>
                </c:pt>
                <c:pt idx="2">
                  <c:v>43242.334000000003</c:v>
                </c:pt>
              </c:numCache>
            </c:numRef>
          </c:val>
        </c:ser>
        <c:ser>
          <c:idx val="4"/>
          <c:order val="4"/>
          <c:tx>
            <c:strRef>
              <c:f>'14.5'!$J$35</c:f>
              <c:strCache>
                <c:ptCount val="1"/>
                <c:pt idx="0">
                  <c:v>VE</c:v>
                </c:pt>
              </c:strCache>
            </c:strRef>
          </c:tx>
          <c:invertIfNegative val="0"/>
          <c:cat>
            <c:strRef>
              <c:f>'14.5'!$K$30:$M$30</c:f>
              <c:strCache>
                <c:ptCount val="3"/>
                <c:pt idx="0">
                  <c:v>Leden</c:v>
                </c:pt>
                <c:pt idx="1">
                  <c:v>Únor</c:v>
                </c:pt>
                <c:pt idx="2">
                  <c:v>Březen</c:v>
                </c:pt>
              </c:strCache>
            </c:strRef>
          </c:cat>
          <c:val>
            <c:numRef>
              <c:f>'14.5'!$K$35:$M$35</c:f>
              <c:numCache>
                <c:formatCode>#,##0.0</c:formatCode>
                <c:ptCount val="3"/>
                <c:pt idx="0">
                  <c:v>4782.6090000000004</c:v>
                </c:pt>
                <c:pt idx="1">
                  <c:v>5140.9499999999989</c:v>
                </c:pt>
                <c:pt idx="2">
                  <c:v>3984.7990000000009</c:v>
                </c:pt>
              </c:numCache>
            </c:numRef>
          </c:val>
        </c:ser>
        <c:ser>
          <c:idx val="5"/>
          <c:order val="5"/>
          <c:tx>
            <c:strRef>
              <c:f>'14.5'!$J$36</c:f>
              <c:strCache>
                <c:ptCount val="1"/>
                <c:pt idx="0">
                  <c:v>PVE</c:v>
                </c:pt>
              </c:strCache>
            </c:strRef>
          </c:tx>
          <c:invertIfNegative val="0"/>
          <c:cat>
            <c:strRef>
              <c:f>'14.5'!$K$30:$M$30</c:f>
              <c:strCache>
                <c:ptCount val="3"/>
                <c:pt idx="0">
                  <c:v>Leden</c:v>
                </c:pt>
                <c:pt idx="1">
                  <c:v>Únor</c:v>
                </c:pt>
                <c:pt idx="2">
                  <c:v>Březen</c:v>
                </c:pt>
              </c:strCache>
            </c:strRef>
          </c:cat>
          <c:val>
            <c:numRef>
              <c:f>'14.5'!$K$36:$M$36</c:f>
              <c:numCache>
                <c:formatCode>#,##0.0</c:formatCode>
                <c:ptCount val="3"/>
                <c:pt idx="0">
                  <c:v>50093.31</c:v>
                </c:pt>
                <c:pt idx="1">
                  <c:v>38667.89</c:v>
                </c:pt>
                <c:pt idx="2">
                  <c:v>46523.24</c:v>
                </c:pt>
              </c:numCache>
            </c:numRef>
          </c:val>
        </c:ser>
        <c:ser>
          <c:idx val="6"/>
          <c:order val="6"/>
          <c:tx>
            <c:strRef>
              <c:f>'14.5'!$J$37</c:f>
              <c:strCache>
                <c:ptCount val="1"/>
                <c:pt idx="0">
                  <c:v>VTE</c:v>
                </c:pt>
              </c:strCache>
            </c:strRef>
          </c:tx>
          <c:invertIfNegative val="0"/>
          <c:cat>
            <c:strRef>
              <c:f>'14.5'!$K$30:$M$30</c:f>
              <c:strCache>
                <c:ptCount val="3"/>
                <c:pt idx="0">
                  <c:v>Leden</c:v>
                </c:pt>
                <c:pt idx="1">
                  <c:v>Únor</c:v>
                </c:pt>
                <c:pt idx="2">
                  <c:v>Březen</c:v>
                </c:pt>
              </c:strCache>
            </c:strRef>
          </c:cat>
          <c:val>
            <c:numRef>
              <c:f>'14.5'!$K$37:$M$37</c:f>
              <c:numCache>
                <c:formatCode>#,##0.0</c:formatCode>
                <c:ptCount val="3"/>
                <c:pt idx="0">
                  <c:v>2582.3230000000003</c:v>
                </c:pt>
                <c:pt idx="1">
                  <c:v>1004.8810000000001</c:v>
                </c:pt>
                <c:pt idx="2">
                  <c:v>2059.8179999999998</c:v>
                </c:pt>
              </c:numCache>
            </c:numRef>
          </c:val>
        </c:ser>
        <c:ser>
          <c:idx val="7"/>
          <c:order val="7"/>
          <c:tx>
            <c:strRef>
              <c:f>'14.5'!$J$38</c:f>
              <c:strCache>
                <c:ptCount val="1"/>
                <c:pt idx="0">
                  <c:v>FVE</c:v>
                </c:pt>
              </c:strCache>
            </c:strRef>
          </c:tx>
          <c:spPr>
            <a:solidFill>
              <a:srgbClr val="FFC000"/>
            </a:solidFill>
          </c:spPr>
          <c:invertIfNegative val="0"/>
          <c:cat>
            <c:strRef>
              <c:f>'14.5'!$K$30:$M$30</c:f>
              <c:strCache>
                <c:ptCount val="3"/>
                <c:pt idx="0">
                  <c:v>Leden</c:v>
                </c:pt>
                <c:pt idx="1">
                  <c:v>Únor</c:v>
                </c:pt>
                <c:pt idx="2">
                  <c:v>Březen</c:v>
                </c:pt>
              </c:strCache>
            </c:strRef>
          </c:cat>
          <c:val>
            <c:numRef>
              <c:f>'14.5'!$K$38:$M$38</c:f>
              <c:numCache>
                <c:formatCode>#,##0.0</c:formatCode>
                <c:ptCount val="3"/>
                <c:pt idx="0">
                  <c:v>1836.6340000000018</c:v>
                </c:pt>
                <c:pt idx="1">
                  <c:v>4883.0190000000075</c:v>
                </c:pt>
                <c:pt idx="2">
                  <c:v>7028.6919999999918</c:v>
                </c:pt>
              </c:numCache>
            </c:numRef>
          </c:val>
        </c:ser>
        <c:dLbls>
          <c:showLegendKey val="0"/>
          <c:showVal val="0"/>
          <c:showCatName val="0"/>
          <c:showSerName val="0"/>
          <c:showPercent val="0"/>
          <c:showBubbleSize val="0"/>
        </c:dLbls>
        <c:gapWidth val="150"/>
        <c:overlap val="100"/>
        <c:axId val="96888320"/>
        <c:axId val="96889856"/>
      </c:barChart>
      <c:catAx>
        <c:axId val="96888320"/>
        <c:scaling>
          <c:orientation val="minMax"/>
        </c:scaling>
        <c:delete val="0"/>
        <c:axPos val="b"/>
        <c:majorTickMark val="none"/>
        <c:minorTickMark val="none"/>
        <c:tickLblPos val="nextTo"/>
        <c:txPr>
          <a:bodyPr/>
          <a:lstStyle/>
          <a:p>
            <a:pPr>
              <a:defRPr sz="900"/>
            </a:pPr>
            <a:endParaRPr lang="cs-CZ"/>
          </a:p>
        </c:txPr>
        <c:crossAx val="96889856"/>
        <c:crosses val="autoZero"/>
        <c:auto val="1"/>
        <c:lblAlgn val="ctr"/>
        <c:lblOffset val="100"/>
        <c:noMultiLvlLbl val="0"/>
      </c:catAx>
      <c:valAx>
        <c:axId val="96889856"/>
        <c:scaling>
          <c:orientation val="minMax"/>
          <c:max val="1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6888320"/>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'14.5'!$L$19:$L$26</c:f>
              <c:strCache>
                <c:ptCount val="8"/>
                <c:pt idx="0">
                  <c:v>JE</c:v>
                </c:pt>
                <c:pt idx="1">
                  <c:v>PE</c:v>
                </c:pt>
                <c:pt idx="2">
                  <c:v>PPE</c:v>
                </c:pt>
                <c:pt idx="3">
                  <c:v>PSE</c:v>
                </c:pt>
                <c:pt idx="4">
                  <c:v>VE</c:v>
                </c:pt>
                <c:pt idx="5">
                  <c:v>PVE</c:v>
                </c:pt>
                <c:pt idx="6">
                  <c:v>VTE</c:v>
                </c:pt>
                <c:pt idx="7">
                  <c:v>FVE</c:v>
                </c:pt>
              </c:strCache>
            </c:strRef>
          </c:cat>
          <c:val>
            <c:numRef>
              <c:f>'14.5'!$M$19:$M$26</c:f>
              <c:numCache>
                <c:formatCode>0.0%</c:formatCode>
                <c:ptCount val="8"/>
                <c:pt idx="0">
                  <c:v>0.56035533850432229</c:v>
                </c:pt>
                <c:pt idx="1">
                  <c:v>1.8242166802127625E-3</c:v>
                </c:pt>
                <c:pt idx="2">
                  <c:v>0</c:v>
                </c:pt>
                <c:pt idx="3">
                  <c:v>0.12758199474007939</c:v>
                </c:pt>
                <c:pt idx="4">
                  <c:v>2.1619598187943786E-2</c:v>
                </c:pt>
                <c:pt idx="5">
                  <c:v>0.3841922777665806</c:v>
                </c:pt>
                <c:pt idx="6">
                  <c:v>3.3253301167833489E-2</c:v>
                </c:pt>
                <c:pt idx="7">
                  <c:v>4.3132181553115018E-2</c:v>
                </c:pt>
              </c:numCache>
            </c:numRef>
          </c:val>
        </c:ser>
        <c:dLbls>
          <c:showLegendKey val="0"/>
          <c:showVal val="0"/>
          <c:showCatName val="0"/>
          <c:showSerName val="0"/>
          <c:showPercent val="0"/>
          <c:showBubbleSize val="0"/>
        </c:dLbls>
        <c:gapWidth val="150"/>
        <c:axId val="96910336"/>
        <c:axId val="96670464"/>
      </c:barChart>
      <c:catAx>
        <c:axId val="96910336"/>
        <c:scaling>
          <c:orientation val="minMax"/>
        </c:scaling>
        <c:delete val="0"/>
        <c:axPos val="l"/>
        <c:majorTickMark val="none"/>
        <c:minorTickMark val="none"/>
        <c:tickLblPos val="nextTo"/>
        <c:txPr>
          <a:bodyPr/>
          <a:lstStyle/>
          <a:p>
            <a:pPr>
              <a:defRPr sz="900"/>
            </a:pPr>
            <a:endParaRPr lang="cs-CZ"/>
          </a:p>
        </c:txPr>
        <c:crossAx val="96670464"/>
        <c:crosses val="autoZero"/>
        <c:auto val="1"/>
        <c:lblAlgn val="ctr"/>
        <c:lblOffset val="100"/>
        <c:noMultiLvlLbl val="0"/>
      </c:catAx>
      <c:valAx>
        <c:axId val="966704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69103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6716672"/>
        <c:axId val="96718208"/>
      </c:barChart>
      <c:catAx>
        <c:axId val="96716672"/>
        <c:scaling>
          <c:orientation val="minMax"/>
        </c:scaling>
        <c:delete val="1"/>
        <c:axPos val="b"/>
        <c:numFmt formatCode="General" sourceLinked="1"/>
        <c:majorTickMark val="out"/>
        <c:minorTickMark val="none"/>
        <c:tickLblPos val="nextTo"/>
        <c:crossAx val="96718208"/>
        <c:crosses val="autoZero"/>
        <c:auto val="1"/>
        <c:lblAlgn val="ctr"/>
        <c:lblOffset val="100"/>
        <c:noMultiLvlLbl val="0"/>
      </c:catAx>
      <c:valAx>
        <c:axId val="96718208"/>
        <c:scaling>
          <c:orientation val="minMax"/>
        </c:scaling>
        <c:delete val="1"/>
        <c:axPos val="l"/>
        <c:numFmt formatCode="General" sourceLinked="1"/>
        <c:majorTickMark val="out"/>
        <c:minorTickMark val="none"/>
        <c:tickLblPos val="nextTo"/>
        <c:crossAx val="967166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dLbls>
          <c:showLegendKey val="0"/>
          <c:showVal val="0"/>
          <c:showCatName val="0"/>
          <c:showSerName val="0"/>
          <c:showPercent val="0"/>
          <c:showBubbleSize val="0"/>
        </c:dLbls>
        <c:gapWidth val="150"/>
        <c:axId val="145785600"/>
        <c:axId val="145787136"/>
      </c:barChart>
      <c:catAx>
        <c:axId val="145785600"/>
        <c:scaling>
          <c:orientation val="minMax"/>
        </c:scaling>
        <c:delete val="1"/>
        <c:axPos val="b"/>
        <c:numFmt formatCode="General" sourceLinked="1"/>
        <c:majorTickMark val="out"/>
        <c:minorTickMark val="none"/>
        <c:tickLblPos val="nextTo"/>
        <c:crossAx val="145787136"/>
        <c:crosses val="autoZero"/>
        <c:auto val="1"/>
        <c:lblAlgn val="ctr"/>
        <c:lblOffset val="100"/>
        <c:noMultiLvlLbl val="0"/>
      </c:catAx>
      <c:valAx>
        <c:axId val="145787136"/>
        <c:scaling>
          <c:orientation val="minMax"/>
        </c:scaling>
        <c:delete val="1"/>
        <c:axPos val="l"/>
        <c:numFmt formatCode="General" sourceLinked="1"/>
        <c:majorTickMark val="out"/>
        <c:minorTickMark val="none"/>
        <c:tickLblPos val="nextTo"/>
        <c:crossAx val="1457856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'14.6'!$J$19:$J$26</c:f>
              <c:strCache>
                <c:ptCount val="8"/>
                <c:pt idx="0">
                  <c:v>JE</c:v>
                </c:pt>
                <c:pt idx="1">
                  <c:v>PE</c:v>
                </c:pt>
                <c:pt idx="2">
                  <c:v>PPE</c:v>
                </c:pt>
                <c:pt idx="3">
                  <c:v>PSE</c:v>
                </c:pt>
                <c:pt idx="4">
                  <c:v>VE</c:v>
                </c:pt>
                <c:pt idx="5">
                  <c:v>PVE</c:v>
                </c:pt>
                <c:pt idx="6">
                  <c:v>VTE</c:v>
                </c:pt>
                <c:pt idx="7">
                  <c:v>FVE</c:v>
                </c:pt>
              </c:strCache>
            </c:strRef>
          </c:cat>
          <c:val>
            <c:numRef>
              <c:f>'14.6'!$K$19:$K$26</c:f>
              <c:numCache>
                <c:formatCode>General</c:formatCode>
                <c:ptCount val="8"/>
                <c:pt idx="0">
                  <c:v>0</c:v>
                </c:pt>
                <c:pt idx="1">
                  <c:v>180671.66899999999</c:v>
                </c:pt>
                <c:pt idx="2">
                  <c:v>0</c:v>
                </c:pt>
                <c:pt idx="3">
                  <c:v>89810.608999999982</c:v>
                </c:pt>
                <c:pt idx="4">
                  <c:v>32922.156999999992</c:v>
                </c:pt>
                <c:pt idx="5">
                  <c:v>0</c:v>
                </c:pt>
                <c:pt idx="6">
                  <c:v>4719.0060000000003</c:v>
                </c:pt>
                <c:pt idx="7">
                  <c:v>14025.066000000017</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'14.6'!$H$19:$H$22</c:f>
              <c:strCache>
                <c:ptCount val="4"/>
                <c:pt idx="0">
                  <c:v>VO z vvn</c:v>
                </c:pt>
                <c:pt idx="1">
                  <c:v>VO z vn</c:v>
                </c:pt>
                <c:pt idx="2">
                  <c:v>MOP</c:v>
                </c:pt>
                <c:pt idx="3">
                  <c:v>MOO</c:v>
                </c:pt>
              </c:strCache>
            </c:strRef>
          </c:cat>
          <c:val>
            <c:numRef>
              <c:f>'14.6'!$I$19:$I$22</c:f>
              <c:numCache>
                <c:formatCode>0.0%</c:formatCode>
                <c:ptCount val="4"/>
                <c:pt idx="0">
                  <c:v>7.0632210135803675E-2</c:v>
                </c:pt>
                <c:pt idx="1">
                  <c:v>6.007596578857885E-2</c:v>
                </c:pt>
                <c:pt idx="2">
                  <c:v>6.3019905566746914E-2</c:v>
                </c:pt>
                <c:pt idx="3">
                  <c:v>6.3010948949721687E-2</c:v>
                </c:pt>
              </c:numCache>
            </c:numRef>
          </c:val>
        </c:ser>
        <c:dLbls>
          <c:showLegendKey val="0"/>
          <c:showVal val="0"/>
          <c:showCatName val="0"/>
          <c:showSerName val="0"/>
          <c:showPercent val="0"/>
          <c:showBubbleSize val="0"/>
        </c:dLbls>
        <c:gapWidth val="150"/>
        <c:axId val="96782592"/>
        <c:axId val="96931840"/>
      </c:barChart>
      <c:catAx>
        <c:axId val="96782592"/>
        <c:scaling>
          <c:orientation val="maxMin"/>
        </c:scaling>
        <c:delete val="0"/>
        <c:axPos val="l"/>
        <c:majorTickMark val="none"/>
        <c:minorTickMark val="none"/>
        <c:tickLblPos val="nextTo"/>
        <c:txPr>
          <a:bodyPr/>
          <a:lstStyle/>
          <a:p>
            <a:pPr>
              <a:defRPr sz="900"/>
            </a:pPr>
            <a:endParaRPr lang="cs-CZ"/>
          </a:p>
        </c:txPr>
        <c:crossAx val="96931840"/>
        <c:crosses val="autoZero"/>
        <c:auto val="1"/>
        <c:lblAlgn val="ctr"/>
        <c:lblOffset val="100"/>
        <c:noMultiLvlLbl val="0"/>
      </c:catAx>
      <c:valAx>
        <c:axId val="9693184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6782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'14.6'!$H$31:$H$38</c:f>
              <c:strCache>
                <c:ptCount val="8"/>
                <c:pt idx="0">
                  <c:v>JE</c:v>
                </c:pt>
                <c:pt idx="1">
                  <c:v>PE</c:v>
                </c:pt>
                <c:pt idx="2">
                  <c:v>PPE</c:v>
                </c:pt>
                <c:pt idx="3">
                  <c:v>PSE</c:v>
                </c:pt>
                <c:pt idx="4">
                  <c:v>VE</c:v>
                </c:pt>
                <c:pt idx="5">
                  <c:v>PVE</c:v>
                </c:pt>
                <c:pt idx="6">
                  <c:v>VTE</c:v>
                </c:pt>
                <c:pt idx="7">
                  <c:v>FVE</c:v>
                </c:pt>
              </c:strCache>
            </c:strRef>
          </c:cat>
          <c:val>
            <c:numRef>
              <c:f>'14.6'!$I$31:$I$38</c:f>
              <c:numCache>
                <c:formatCode>0.0%</c:formatCode>
                <c:ptCount val="8"/>
                <c:pt idx="0">
                  <c:v>0</c:v>
                </c:pt>
                <c:pt idx="1">
                  <c:v>1.7992522068443682E-2</c:v>
                </c:pt>
                <c:pt idx="2">
                  <c:v>0</c:v>
                </c:pt>
                <c:pt idx="3">
                  <c:v>5.9666565599014808E-2</c:v>
                </c:pt>
                <c:pt idx="4">
                  <c:v>2.8213644035498423E-2</c:v>
                </c:pt>
                <c:pt idx="5">
                  <c:v>0</c:v>
                </c:pt>
                <c:pt idx="6">
                  <c:v>2.5981221592928497E-2</c:v>
                </c:pt>
                <c:pt idx="7">
                  <c:v>4.3984524984821118E-2</c:v>
                </c:pt>
              </c:numCache>
            </c:numRef>
          </c:val>
        </c:ser>
        <c:dLbls>
          <c:showLegendKey val="0"/>
          <c:showVal val="0"/>
          <c:showCatName val="0"/>
          <c:showSerName val="0"/>
          <c:showPercent val="0"/>
          <c:showBubbleSize val="0"/>
        </c:dLbls>
        <c:gapWidth val="150"/>
        <c:axId val="96939392"/>
        <c:axId val="96957568"/>
      </c:barChart>
      <c:catAx>
        <c:axId val="96939392"/>
        <c:scaling>
          <c:orientation val="minMax"/>
        </c:scaling>
        <c:delete val="0"/>
        <c:axPos val="l"/>
        <c:majorTickMark val="none"/>
        <c:minorTickMark val="none"/>
        <c:tickLblPos val="nextTo"/>
        <c:txPr>
          <a:bodyPr/>
          <a:lstStyle/>
          <a:p>
            <a:pPr>
              <a:defRPr sz="900"/>
            </a:pPr>
            <a:endParaRPr lang="cs-CZ"/>
          </a:p>
        </c:txPr>
        <c:crossAx val="96957568"/>
        <c:crosses val="autoZero"/>
        <c:auto val="1"/>
        <c:lblAlgn val="ctr"/>
        <c:lblOffset val="100"/>
        <c:noMultiLvlLbl val="0"/>
      </c:catAx>
      <c:valAx>
        <c:axId val="9695756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693939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'14.6'!$J$31</c:f>
              <c:strCache>
                <c:ptCount val="1"/>
                <c:pt idx="0">
                  <c:v>JE</c:v>
                </c:pt>
              </c:strCache>
            </c:strRef>
          </c:tx>
          <c:invertIfNegative val="0"/>
          <c:cat>
            <c:strRef>
              <c:f>'14.6'!$K$30:$M$30</c:f>
              <c:strCache>
                <c:ptCount val="3"/>
                <c:pt idx="0">
                  <c:v>Leden</c:v>
                </c:pt>
                <c:pt idx="1">
                  <c:v>Únor</c:v>
                </c:pt>
                <c:pt idx="2">
                  <c:v>Březen</c:v>
                </c:pt>
              </c:strCache>
            </c:strRef>
          </c:cat>
          <c:val>
            <c:numRef>
              <c:f>'14.6'!$K$31:$M$31</c:f>
              <c:numCache>
                <c:formatCode>#,##0.0</c:formatCode>
                <c:ptCount val="3"/>
                <c:pt idx="0">
                  <c:v>0</c:v>
                </c:pt>
                <c:pt idx="1">
                  <c:v>0</c:v>
                </c:pt>
                <c:pt idx="2">
                  <c:v>0</c:v>
                </c:pt>
              </c:numCache>
            </c:numRef>
          </c:val>
        </c:ser>
        <c:ser>
          <c:idx val="1"/>
          <c:order val="1"/>
          <c:tx>
            <c:strRef>
              <c:f>'14.6'!$J$32</c:f>
              <c:strCache>
                <c:ptCount val="1"/>
                <c:pt idx="0">
                  <c:v>PE</c:v>
                </c:pt>
              </c:strCache>
            </c:strRef>
          </c:tx>
          <c:invertIfNegative val="0"/>
          <c:cat>
            <c:strRef>
              <c:f>'14.6'!$K$30:$M$30</c:f>
              <c:strCache>
                <c:ptCount val="3"/>
                <c:pt idx="0">
                  <c:v>Leden</c:v>
                </c:pt>
                <c:pt idx="1">
                  <c:v>Únor</c:v>
                </c:pt>
                <c:pt idx="2">
                  <c:v>Březen</c:v>
                </c:pt>
              </c:strCache>
            </c:strRef>
          </c:cat>
          <c:val>
            <c:numRef>
              <c:f>'14.6'!$K$32:$M$32</c:f>
              <c:numCache>
                <c:formatCode>#,##0.0</c:formatCode>
                <c:ptCount val="3"/>
                <c:pt idx="0">
                  <c:v>61261.023999999998</c:v>
                </c:pt>
                <c:pt idx="1">
                  <c:v>58962.770000000004</c:v>
                </c:pt>
                <c:pt idx="2">
                  <c:v>60447.875</c:v>
                </c:pt>
              </c:numCache>
            </c:numRef>
          </c:val>
        </c:ser>
        <c:ser>
          <c:idx val="2"/>
          <c:order val="2"/>
          <c:tx>
            <c:strRef>
              <c:f>'14.6'!$J$33</c:f>
              <c:strCache>
                <c:ptCount val="1"/>
                <c:pt idx="0">
                  <c:v>PPE</c:v>
                </c:pt>
              </c:strCache>
            </c:strRef>
          </c:tx>
          <c:invertIfNegative val="0"/>
          <c:cat>
            <c:strRef>
              <c:f>'14.6'!$K$30:$M$30</c:f>
              <c:strCache>
                <c:ptCount val="3"/>
                <c:pt idx="0">
                  <c:v>Leden</c:v>
                </c:pt>
                <c:pt idx="1">
                  <c:v>Únor</c:v>
                </c:pt>
                <c:pt idx="2">
                  <c:v>Březen</c:v>
                </c:pt>
              </c:strCache>
            </c:strRef>
          </c:cat>
          <c:val>
            <c:numRef>
              <c:f>'14.6'!$K$33:$M$33</c:f>
              <c:numCache>
                <c:formatCode>#,##0.0</c:formatCode>
                <c:ptCount val="3"/>
                <c:pt idx="0">
                  <c:v>0</c:v>
                </c:pt>
                <c:pt idx="1">
                  <c:v>0</c:v>
                </c:pt>
                <c:pt idx="2">
                  <c:v>0</c:v>
                </c:pt>
              </c:numCache>
            </c:numRef>
          </c:val>
        </c:ser>
        <c:ser>
          <c:idx val="3"/>
          <c:order val="3"/>
          <c:tx>
            <c:strRef>
              <c:f>'14.6'!$J$34</c:f>
              <c:strCache>
                <c:ptCount val="1"/>
                <c:pt idx="0">
                  <c:v>PSE</c:v>
                </c:pt>
              </c:strCache>
            </c:strRef>
          </c:tx>
          <c:invertIfNegative val="0"/>
          <c:cat>
            <c:strRef>
              <c:f>'14.6'!$K$30:$M$30</c:f>
              <c:strCache>
                <c:ptCount val="3"/>
                <c:pt idx="0">
                  <c:v>Leden</c:v>
                </c:pt>
                <c:pt idx="1">
                  <c:v>Únor</c:v>
                </c:pt>
                <c:pt idx="2">
                  <c:v>Březen</c:v>
                </c:pt>
              </c:strCache>
            </c:strRef>
          </c:cat>
          <c:val>
            <c:numRef>
              <c:f>'14.6'!$K$34:$M$34</c:f>
              <c:numCache>
                <c:formatCode>#,##0.0</c:formatCode>
                <c:ptCount val="3"/>
                <c:pt idx="0">
                  <c:v>31180.548999999995</c:v>
                </c:pt>
                <c:pt idx="1">
                  <c:v>28286.890999999996</c:v>
                </c:pt>
                <c:pt idx="2">
                  <c:v>30343.168999999991</c:v>
                </c:pt>
              </c:numCache>
            </c:numRef>
          </c:val>
        </c:ser>
        <c:ser>
          <c:idx val="4"/>
          <c:order val="4"/>
          <c:tx>
            <c:strRef>
              <c:f>'14.6'!$J$35</c:f>
              <c:strCache>
                <c:ptCount val="1"/>
                <c:pt idx="0">
                  <c:v>VE</c:v>
                </c:pt>
              </c:strCache>
            </c:strRef>
          </c:tx>
          <c:invertIfNegative val="0"/>
          <c:cat>
            <c:strRef>
              <c:f>'14.6'!$K$30:$M$30</c:f>
              <c:strCache>
                <c:ptCount val="3"/>
                <c:pt idx="0">
                  <c:v>Leden</c:v>
                </c:pt>
                <c:pt idx="1">
                  <c:v>Únor</c:v>
                </c:pt>
                <c:pt idx="2">
                  <c:v>Březen</c:v>
                </c:pt>
              </c:strCache>
            </c:strRef>
          </c:cat>
          <c:val>
            <c:numRef>
              <c:f>'14.6'!$K$35:$M$35</c:f>
              <c:numCache>
                <c:formatCode>#,##0.0</c:formatCode>
                <c:ptCount val="3"/>
                <c:pt idx="0">
                  <c:v>14209.033000000003</c:v>
                </c:pt>
                <c:pt idx="1">
                  <c:v>9862.8259999999973</c:v>
                </c:pt>
                <c:pt idx="2">
                  <c:v>8850.2979999999952</c:v>
                </c:pt>
              </c:numCache>
            </c:numRef>
          </c:val>
        </c:ser>
        <c:ser>
          <c:idx val="5"/>
          <c:order val="5"/>
          <c:tx>
            <c:strRef>
              <c:f>'14.6'!$J$36</c:f>
              <c:strCache>
                <c:ptCount val="1"/>
                <c:pt idx="0">
                  <c:v>PVE</c:v>
                </c:pt>
              </c:strCache>
            </c:strRef>
          </c:tx>
          <c:invertIfNegative val="0"/>
          <c:cat>
            <c:strRef>
              <c:f>'14.6'!$K$30:$M$30</c:f>
              <c:strCache>
                <c:ptCount val="3"/>
                <c:pt idx="0">
                  <c:v>Leden</c:v>
                </c:pt>
                <c:pt idx="1">
                  <c:v>Únor</c:v>
                </c:pt>
                <c:pt idx="2">
                  <c:v>Březen</c:v>
                </c:pt>
              </c:strCache>
            </c:strRef>
          </c:cat>
          <c:val>
            <c:numRef>
              <c:f>'14.6'!$K$36:$M$36</c:f>
              <c:numCache>
                <c:formatCode>#,##0.0</c:formatCode>
                <c:ptCount val="3"/>
                <c:pt idx="0">
                  <c:v>0</c:v>
                </c:pt>
                <c:pt idx="1">
                  <c:v>0</c:v>
                </c:pt>
                <c:pt idx="2">
                  <c:v>0</c:v>
                </c:pt>
              </c:numCache>
            </c:numRef>
          </c:val>
        </c:ser>
        <c:ser>
          <c:idx val="6"/>
          <c:order val="6"/>
          <c:tx>
            <c:strRef>
              <c:f>'14.6'!$J$37</c:f>
              <c:strCache>
                <c:ptCount val="1"/>
                <c:pt idx="0">
                  <c:v>VTE</c:v>
                </c:pt>
              </c:strCache>
            </c:strRef>
          </c:tx>
          <c:invertIfNegative val="0"/>
          <c:cat>
            <c:strRef>
              <c:f>'14.6'!$K$30:$M$30</c:f>
              <c:strCache>
                <c:ptCount val="3"/>
                <c:pt idx="0">
                  <c:v>Leden</c:v>
                </c:pt>
                <c:pt idx="1">
                  <c:v>Únor</c:v>
                </c:pt>
                <c:pt idx="2">
                  <c:v>Březen</c:v>
                </c:pt>
              </c:strCache>
            </c:strRef>
          </c:cat>
          <c:val>
            <c:numRef>
              <c:f>'14.6'!$K$37:$M$37</c:f>
              <c:numCache>
                <c:formatCode>#,##0.0</c:formatCode>
                <c:ptCount val="3"/>
                <c:pt idx="0">
                  <c:v>1896.2160000000001</c:v>
                </c:pt>
                <c:pt idx="1">
                  <c:v>1395.6479999999999</c:v>
                </c:pt>
                <c:pt idx="2">
                  <c:v>1427.1420000000001</c:v>
                </c:pt>
              </c:numCache>
            </c:numRef>
          </c:val>
        </c:ser>
        <c:ser>
          <c:idx val="7"/>
          <c:order val="7"/>
          <c:tx>
            <c:strRef>
              <c:f>'14.6'!$J$38</c:f>
              <c:strCache>
                <c:ptCount val="1"/>
                <c:pt idx="0">
                  <c:v>FVE</c:v>
                </c:pt>
              </c:strCache>
            </c:strRef>
          </c:tx>
          <c:spPr>
            <a:solidFill>
              <a:srgbClr val="FFC000"/>
            </a:solidFill>
          </c:spPr>
          <c:invertIfNegative val="0"/>
          <c:cat>
            <c:strRef>
              <c:f>'14.6'!$K$30:$M$30</c:f>
              <c:strCache>
                <c:ptCount val="3"/>
                <c:pt idx="0">
                  <c:v>Leden</c:v>
                </c:pt>
                <c:pt idx="1">
                  <c:v>Únor</c:v>
                </c:pt>
                <c:pt idx="2">
                  <c:v>Březen</c:v>
                </c:pt>
              </c:strCache>
            </c:strRef>
          </c:cat>
          <c:val>
            <c:numRef>
              <c:f>'14.6'!$K$38:$M$38</c:f>
              <c:numCache>
                <c:formatCode>#,##0.0</c:formatCode>
                <c:ptCount val="3"/>
                <c:pt idx="0">
                  <c:v>1712.7800000000007</c:v>
                </c:pt>
                <c:pt idx="1">
                  <c:v>5591.114000000005</c:v>
                </c:pt>
                <c:pt idx="2">
                  <c:v>6721.1720000000105</c:v>
                </c:pt>
              </c:numCache>
            </c:numRef>
          </c:val>
        </c:ser>
        <c:dLbls>
          <c:showLegendKey val="0"/>
          <c:showVal val="0"/>
          <c:showCatName val="0"/>
          <c:showSerName val="0"/>
          <c:showPercent val="0"/>
          <c:showBubbleSize val="0"/>
        </c:dLbls>
        <c:gapWidth val="150"/>
        <c:overlap val="100"/>
        <c:axId val="97261824"/>
        <c:axId val="97263616"/>
      </c:barChart>
      <c:catAx>
        <c:axId val="97261824"/>
        <c:scaling>
          <c:orientation val="minMax"/>
        </c:scaling>
        <c:delete val="0"/>
        <c:axPos val="b"/>
        <c:majorTickMark val="none"/>
        <c:minorTickMark val="none"/>
        <c:tickLblPos val="nextTo"/>
        <c:txPr>
          <a:bodyPr/>
          <a:lstStyle/>
          <a:p>
            <a:pPr>
              <a:defRPr sz="900"/>
            </a:pPr>
            <a:endParaRPr lang="cs-CZ"/>
          </a:p>
        </c:txPr>
        <c:crossAx val="97263616"/>
        <c:crosses val="autoZero"/>
        <c:auto val="1"/>
        <c:lblAlgn val="ctr"/>
        <c:lblOffset val="100"/>
        <c:noMultiLvlLbl val="0"/>
      </c:catAx>
      <c:valAx>
        <c:axId val="97263616"/>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9726182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'14.6'!$L$19:$L$26</c:f>
              <c:strCache>
                <c:ptCount val="8"/>
                <c:pt idx="0">
                  <c:v>JE</c:v>
                </c:pt>
                <c:pt idx="1">
                  <c:v>PE</c:v>
                </c:pt>
                <c:pt idx="2">
                  <c:v>PPE</c:v>
                </c:pt>
                <c:pt idx="3">
                  <c:v>PSE</c:v>
                </c:pt>
                <c:pt idx="4">
                  <c:v>VE</c:v>
                </c:pt>
                <c:pt idx="5">
                  <c:v>PVE</c:v>
                </c:pt>
                <c:pt idx="6">
                  <c:v>VTE</c:v>
                </c:pt>
                <c:pt idx="7">
                  <c:v>FVE</c:v>
                </c:pt>
              </c:strCache>
            </c:strRef>
          </c:cat>
          <c:val>
            <c:numRef>
              <c:f>'14.6'!$M$19:$M$26</c:f>
              <c:numCache>
                <c:formatCode>0.0%</c:formatCode>
                <c:ptCount val="8"/>
                <c:pt idx="0">
                  <c:v>0</c:v>
                </c:pt>
                <c:pt idx="1">
                  <c:v>1.4441044328001695E-2</c:v>
                </c:pt>
                <c:pt idx="2">
                  <c:v>0</c:v>
                </c:pt>
                <c:pt idx="3">
                  <c:v>8.9795493455200173E-2</c:v>
                </c:pt>
                <c:pt idx="4">
                  <c:v>5.1175257770931737E-2</c:v>
                </c:pt>
                <c:pt idx="5">
                  <c:v>0</c:v>
                </c:pt>
                <c:pt idx="6">
                  <c:v>2.778854549013856E-2</c:v>
                </c:pt>
                <c:pt idx="7">
                  <c:v>4.4000328258159166E-2</c:v>
                </c:pt>
              </c:numCache>
            </c:numRef>
          </c:val>
        </c:ser>
        <c:dLbls>
          <c:showLegendKey val="0"/>
          <c:showVal val="0"/>
          <c:showCatName val="0"/>
          <c:showSerName val="0"/>
          <c:showPercent val="0"/>
          <c:showBubbleSize val="0"/>
        </c:dLbls>
        <c:gapWidth val="150"/>
        <c:axId val="97300480"/>
        <c:axId val="97302016"/>
      </c:barChart>
      <c:catAx>
        <c:axId val="97300480"/>
        <c:scaling>
          <c:orientation val="minMax"/>
        </c:scaling>
        <c:delete val="0"/>
        <c:axPos val="l"/>
        <c:majorTickMark val="none"/>
        <c:minorTickMark val="none"/>
        <c:tickLblPos val="nextTo"/>
        <c:txPr>
          <a:bodyPr/>
          <a:lstStyle/>
          <a:p>
            <a:pPr>
              <a:defRPr sz="900"/>
            </a:pPr>
            <a:endParaRPr lang="cs-CZ"/>
          </a:p>
        </c:txPr>
        <c:crossAx val="97302016"/>
        <c:crosses val="autoZero"/>
        <c:auto val="1"/>
        <c:lblAlgn val="ctr"/>
        <c:lblOffset val="100"/>
        <c:noMultiLvlLbl val="0"/>
      </c:catAx>
      <c:valAx>
        <c:axId val="973020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73004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7356416"/>
        <c:axId val="97366400"/>
      </c:barChart>
      <c:catAx>
        <c:axId val="97356416"/>
        <c:scaling>
          <c:orientation val="minMax"/>
        </c:scaling>
        <c:delete val="1"/>
        <c:axPos val="b"/>
        <c:numFmt formatCode="General" sourceLinked="1"/>
        <c:majorTickMark val="out"/>
        <c:minorTickMark val="none"/>
        <c:tickLblPos val="nextTo"/>
        <c:crossAx val="97366400"/>
        <c:crosses val="autoZero"/>
        <c:auto val="1"/>
        <c:lblAlgn val="ctr"/>
        <c:lblOffset val="100"/>
        <c:noMultiLvlLbl val="0"/>
      </c:catAx>
      <c:valAx>
        <c:axId val="97366400"/>
        <c:scaling>
          <c:orientation val="minMax"/>
        </c:scaling>
        <c:delete val="1"/>
        <c:axPos val="l"/>
        <c:numFmt formatCode="General" sourceLinked="1"/>
        <c:majorTickMark val="out"/>
        <c:minorTickMark val="none"/>
        <c:tickLblPos val="nextTo"/>
        <c:crossAx val="9735641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'14.7'!$J$19:$J$26</c:f>
              <c:strCache>
                <c:ptCount val="8"/>
                <c:pt idx="0">
                  <c:v>JE</c:v>
                </c:pt>
                <c:pt idx="1">
                  <c:v>PE</c:v>
                </c:pt>
                <c:pt idx="2">
                  <c:v>PPE</c:v>
                </c:pt>
                <c:pt idx="3">
                  <c:v>PSE</c:v>
                </c:pt>
                <c:pt idx="4">
                  <c:v>VE</c:v>
                </c:pt>
                <c:pt idx="5">
                  <c:v>PVE</c:v>
                </c:pt>
                <c:pt idx="6">
                  <c:v>VTE</c:v>
                </c:pt>
                <c:pt idx="7">
                  <c:v>FVE</c:v>
                </c:pt>
              </c:strCache>
            </c:strRef>
          </c:cat>
          <c:val>
            <c:numRef>
              <c:f>'14.7'!$K$19:$K$26</c:f>
              <c:numCache>
                <c:formatCode>General</c:formatCode>
                <c:ptCount val="8"/>
                <c:pt idx="0">
                  <c:v>0</c:v>
                </c:pt>
                <c:pt idx="1">
                  <c:v>6970.5429999999997</c:v>
                </c:pt>
                <c:pt idx="2">
                  <c:v>0</c:v>
                </c:pt>
                <c:pt idx="3">
                  <c:v>34973.093999999997</c:v>
                </c:pt>
                <c:pt idx="4">
                  <c:v>25616.338000000003</c:v>
                </c:pt>
                <c:pt idx="5">
                  <c:v>0</c:v>
                </c:pt>
                <c:pt idx="6">
                  <c:v>32168.942999999992</c:v>
                </c:pt>
                <c:pt idx="7">
                  <c:v>17734.220999999998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'14.7'!$H$19:$H$22</c:f>
              <c:strCache>
                <c:ptCount val="4"/>
                <c:pt idx="0">
                  <c:v>VO z vvn</c:v>
                </c:pt>
                <c:pt idx="1">
                  <c:v>VO z vn</c:v>
                </c:pt>
                <c:pt idx="2">
                  <c:v>MOP</c:v>
                </c:pt>
                <c:pt idx="3">
                  <c:v>MOO</c:v>
                </c:pt>
              </c:strCache>
            </c:strRef>
          </c:cat>
          <c:val>
            <c:numRef>
              <c:f>'14.7'!$I$19:$I$22</c:f>
              <c:numCache>
                <c:formatCode>0.0%</c:formatCode>
                <c:ptCount val="4"/>
                <c:pt idx="0">
                  <c:v>1.0985223701915143E-2</c:v>
                </c:pt>
                <c:pt idx="1">
                  <c:v>5.5343228505896472E-2</c:v>
                </c:pt>
                <c:pt idx="2">
                  <c:v>4.49061653155595E-2</c:v>
                </c:pt>
                <c:pt idx="3">
                  <c:v>4.8774960866536966E-2</c:v>
                </c:pt>
              </c:numCache>
            </c:numRef>
          </c:val>
        </c:ser>
        <c:dLbls>
          <c:showLegendKey val="0"/>
          <c:showVal val="0"/>
          <c:showCatName val="0"/>
          <c:showSerName val="0"/>
          <c:showPercent val="0"/>
          <c:showBubbleSize val="0"/>
        </c:dLbls>
        <c:gapWidth val="150"/>
        <c:axId val="96404992"/>
        <c:axId val="96406528"/>
      </c:barChart>
      <c:catAx>
        <c:axId val="96404992"/>
        <c:scaling>
          <c:orientation val="maxMin"/>
        </c:scaling>
        <c:delete val="0"/>
        <c:axPos val="l"/>
        <c:majorTickMark val="none"/>
        <c:minorTickMark val="none"/>
        <c:tickLblPos val="nextTo"/>
        <c:txPr>
          <a:bodyPr/>
          <a:lstStyle/>
          <a:p>
            <a:pPr>
              <a:defRPr sz="900"/>
            </a:pPr>
            <a:endParaRPr lang="cs-CZ"/>
          </a:p>
        </c:txPr>
        <c:crossAx val="96406528"/>
        <c:crosses val="autoZero"/>
        <c:auto val="1"/>
        <c:lblAlgn val="ctr"/>
        <c:lblOffset val="100"/>
        <c:noMultiLvlLbl val="0"/>
      </c:catAx>
      <c:valAx>
        <c:axId val="9640652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64049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'14.7'!$H$31:$H$38</c:f>
              <c:strCache>
                <c:ptCount val="8"/>
                <c:pt idx="0">
                  <c:v>JE</c:v>
                </c:pt>
                <c:pt idx="1">
                  <c:v>PE</c:v>
                </c:pt>
                <c:pt idx="2">
                  <c:v>PPE</c:v>
                </c:pt>
                <c:pt idx="3">
                  <c:v>PSE</c:v>
                </c:pt>
                <c:pt idx="4">
                  <c:v>VE</c:v>
                </c:pt>
                <c:pt idx="5">
                  <c:v>PVE</c:v>
                </c:pt>
                <c:pt idx="6">
                  <c:v>VTE</c:v>
                </c:pt>
                <c:pt idx="7">
                  <c:v>FVE</c:v>
                </c:pt>
              </c:strCache>
            </c:strRef>
          </c:cat>
          <c:val>
            <c:numRef>
              <c:f>'14.7'!$I$31:$I$38</c:f>
              <c:numCache>
                <c:formatCode>0.0%</c:formatCode>
                <c:ptCount val="8"/>
                <c:pt idx="0">
                  <c:v>0</c:v>
                </c:pt>
                <c:pt idx="1">
                  <c:v>8.8655982516517402E-4</c:v>
                </c:pt>
                <c:pt idx="2">
                  <c:v>0</c:v>
                </c:pt>
                <c:pt idx="3">
                  <c:v>3.7619379222489972E-2</c:v>
                </c:pt>
                <c:pt idx="4">
                  <c:v>2.3703728782850847E-2</c:v>
                </c:pt>
                <c:pt idx="5">
                  <c:v>0</c:v>
                </c:pt>
                <c:pt idx="6">
                  <c:v>0.16260359462348237</c:v>
                </c:pt>
                <c:pt idx="7">
                  <c:v>5.3658452251601617E-2</c:v>
                </c:pt>
              </c:numCache>
            </c:numRef>
          </c:val>
        </c:ser>
        <c:dLbls>
          <c:showLegendKey val="0"/>
          <c:showVal val="0"/>
          <c:showCatName val="0"/>
          <c:showSerName val="0"/>
          <c:showPercent val="0"/>
          <c:showBubbleSize val="0"/>
        </c:dLbls>
        <c:gapWidth val="150"/>
        <c:axId val="96418432"/>
        <c:axId val="96444800"/>
      </c:barChart>
      <c:catAx>
        <c:axId val="96418432"/>
        <c:scaling>
          <c:orientation val="minMax"/>
        </c:scaling>
        <c:delete val="0"/>
        <c:axPos val="l"/>
        <c:majorTickMark val="none"/>
        <c:minorTickMark val="none"/>
        <c:tickLblPos val="nextTo"/>
        <c:txPr>
          <a:bodyPr/>
          <a:lstStyle/>
          <a:p>
            <a:pPr>
              <a:defRPr sz="900"/>
            </a:pPr>
            <a:endParaRPr lang="cs-CZ"/>
          </a:p>
        </c:txPr>
        <c:crossAx val="96444800"/>
        <c:crosses val="autoZero"/>
        <c:auto val="1"/>
        <c:lblAlgn val="ctr"/>
        <c:lblOffset val="100"/>
        <c:noMultiLvlLbl val="0"/>
      </c:catAx>
      <c:valAx>
        <c:axId val="9644480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6418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'14.7'!$J$31</c:f>
              <c:strCache>
                <c:ptCount val="1"/>
                <c:pt idx="0">
                  <c:v>JE</c:v>
                </c:pt>
              </c:strCache>
            </c:strRef>
          </c:tx>
          <c:invertIfNegative val="0"/>
          <c:cat>
            <c:strRef>
              <c:f>'14.7'!$K$30:$M$30</c:f>
              <c:strCache>
                <c:ptCount val="3"/>
                <c:pt idx="0">
                  <c:v>Leden</c:v>
                </c:pt>
                <c:pt idx="1">
                  <c:v>Únor</c:v>
                </c:pt>
                <c:pt idx="2">
                  <c:v>Březen</c:v>
                </c:pt>
              </c:strCache>
            </c:strRef>
          </c:cat>
          <c:val>
            <c:numRef>
              <c:f>'14.7'!$K$31:$M$31</c:f>
              <c:numCache>
                <c:formatCode>#,##0.0</c:formatCode>
                <c:ptCount val="3"/>
                <c:pt idx="0">
                  <c:v>0</c:v>
                </c:pt>
                <c:pt idx="1">
                  <c:v>0</c:v>
                </c:pt>
                <c:pt idx="2">
                  <c:v>0</c:v>
                </c:pt>
              </c:numCache>
            </c:numRef>
          </c:val>
        </c:ser>
        <c:ser>
          <c:idx val="1"/>
          <c:order val="1"/>
          <c:tx>
            <c:strRef>
              <c:f>'14.7'!$J$32</c:f>
              <c:strCache>
                <c:ptCount val="1"/>
                <c:pt idx="0">
                  <c:v>PE</c:v>
                </c:pt>
              </c:strCache>
            </c:strRef>
          </c:tx>
          <c:invertIfNegative val="0"/>
          <c:cat>
            <c:strRef>
              <c:f>'14.7'!$K$30:$M$30</c:f>
              <c:strCache>
                <c:ptCount val="3"/>
                <c:pt idx="0">
                  <c:v>Leden</c:v>
                </c:pt>
                <c:pt idx="1">
                  <c:v>Únor</c:v>
                </c:pt>
                <c:pt idx="2">
                  <c:v>Březen</c:v>
                </c:pt>
              </c:strCache>
            </c:strRef>
          </c:cat>
          <c:val>
            <c:numRef>
              <c:f>'14.7'!$K$32:$M$32</c:f>
              <c:numCache>
                <c:formatCode>#,##0.0</c:formatCode>
                <c:ptCount val="3"/>
                <c:pt idx="0">
                  <c:v>2329.4139999999998</c:v>
                </c:pt>
                <c:pt idx="1">
                  <c:v>2255.8289999999997</c:v>
                </c:pt>
                <c:pt idx="2">
                  <c:v>2385.3000000000002</c:v>
                </c:pt>
              </c:numCache>
            </c:numRef>
          </c:val>
        </c:ser>
        <c:ser>
          <c:idx val="2"/>
          <c:order val="2"/>
          <c:tx>
            <c:strRef>
              <c:f>'14.7'!$J$33</c:f>
              <c:strCache>
                <c:ptCount val="1"/>
                <c:pt idx="0">
                  <c:v>PPE</c:v>
                </c:pt>
              </c:strCache>
            </c:strRef>
          </c:tx>
          <c:invertIfNegative val="0"/>
          <c:cat>
            <c:strRef>
              <c:f>'14.7'!$K$30:$M$30</c:f>
              <c:strCache>
                <c:ptCount val="3"/>
                <c:pt idx="0">
                  <c:v>Leden</c:v>
                </c:pt>
                <c:pt idx="1">
                  <c:v>Únor</c:v>
                </c:pt>
                <c:pt idx="2">
                  <c:v>Březen</c:v>
                </c:pt>
              </c:strCache>
            </c:strRef>
          </c:cat>
          <c:val>
            <c:numRef>
              <c:f>'14.7'!$K$33:$M$33</c:f>
              <c:numCache>
                <c:formatCode>#,##0.0</c:formatCode>
                <c:ptCount val="3"/>
                <c:pt idx="0">
                  <c:v>0</c:v>
                </c:pt>
                <c:pt idx="1">
                  <c:v>0</c:v>
                </c:pt>
                <c:pt idx="2">
                  <c:v>0</c:v>
                </c:pt>
              </c:numCache>
            </c:numRef>
          </c:val>
        </c:ser>
        <c:ser>
          <c:idx val="3"/>
          <c:order val="3"/>
          <c:tx>
            <c:strRef>
              <c:f>'14.7'!$J$34</c:f>
              <c:strCache>
                <c:ptCount val="1"/>
                <c:pt idx="0">
                  <c:v>PSE</c:v>
                </c:pt>
              </c:strCache>
            </c:strRef>
          </c:tx>
          <c:invertIfNegative val="0"/>
          <c:cat>
            <c:strRef>
              <c:f>'14.7'!$K$30:$M$30</c:f>
              <c:strCache>
                <c:ptCount val="3"/>
                <c:pt idx="0">
                  <c:v>Leden</c:v>
                </c:pt>
                <c:pt idx="1">
                  <c:v>Únor</c:v>
                </c:pt>
                <c:pt idx="2">
                  <c:v>Březen</c:v>
                </c:pt>
              </c:strCache>
            </c:strRef>
          </c:cat>
          <c:val>
            <c:numRef>
              <c:f>'14.7'!$K$34:$M$34</c:f>
              <c:numCache>
                <c:formatCode>#,##0.0</c:formatCode>
                <c:ptCount val="3"/>
                <c:pt idx="0">
                  <c:v>12318.057999999999</c:v>
                </c:pt>
                <c:pt idx="1">
                  <c:v>11453.404999999999</c:v>
                </c:pt>
                <c:pt idx="2">
                  <c:v>11201.630999999999</c:v>
                </c:pt>
              </c:numCache>
            </c:numRef>
          </c:val>
        </c:ser>
        <c:ser>
          <c:idx val="4"/>
          <c:order val="4"/>
          <c:tx>
            <c:strRef>
              <c:f>'14.7'!$J$35</c:f>
              <c:strCache>
                <c:ptCount val="1"/>
                <c:pt idx="0">
                  <c:v>VE</c:v>
                </c:pt>
              </c:strCache>
            </c:strRef>
          </c:tx>
          <c:invertIfNegative val="0"/>
          <c:cat>
            <c:strRef>
              <c:f>'14.7'!$K$30:$M$30</c:f>
              <c:strCache>
                <c:ptCount val="3"/>
                <c:pt idx="0">
                  <c:v>Leden</c:v>
                </c:pt>
                <c:pt idx="1">
                  <c:v>Únor</c:v>
                </c:pt>
                <c:pt idx="2">
                  <c:v>Březen</c:v>
                </c:pt>
              </c:strCache>
            </c:strRef>
          </c:cat>
          <c:val>
            <c:numRef>
              <c:f>'14.7'!$K$35:$M$35</c:f>
              <c:numCache>
                <c:formatCode>#,##0.0</c:formatCode>
                <c:ptCount val="3"/>
                <c:pt idx="0">
                  <c:v>12108.718000000003</c:v>
                </c:pt>
                <c:pt idx="1">
                  <c:v>7125.0380000000032</c:v>
                </c:pt>
                <c:pt idx="2">
                  <c:v>6382.5820000000003</c:v>
                </c:pt>
              </c:numCache>
            </c:numRef>
          </c:val>
        </c:ser>
        <c:ser>
          <c:idx val="5"/>
          <c:order val="5"/>
          <c:tx>
            <c:strRef>
              <c:f>'14.7'!$J$36</c:f>
              <c:strCache>
                <c:ptCount val="1"/>
                <c:pt idx="0">
                  <c:v>PVE</c:v>
                </c:pt>
              </c:strCache>
            </c:strRef>
          </c:tx>
          <c:invertIfNegative val="0"/>
          <c:cat>
            <c:strRef>
              <c:f>'14.7'!$K$30:$M$30</c:f>
              <c:strCache>
                <c:ptCount val="3"/>
                <c:pt idx="0">
                  <c:v>Leden</c:v>
                </c:pt>
                <c:pt idx="1">
                  <c:v>Únor</c:v>
                </c:pt>
                <c:pt idx="2">
                  <c:v>Březen</c:v>
                </c:pt>
              </c:strCache>
            </c:strRef>
          </c:cat>
          <c:val>
            <c:numRef>
              <c:f>'14.7'!$K$36:$M$36</c:f>
              <c:numCache>
                <c:formatCode>#,##0.0</c:formatCode>
                <c:ptCount val="3"/>
                <c:pt idx="0">
                  <c:v>0</c:v>
                </c:pt>
                <c:pt idx="1">
                  <c:v>0</c:v>
                </c:pt>
                <c:pt idx="2">
                  <c:v>0</c:v>
                </c:pt>
              </c:numCache>
            </c:numRef>
          </c:val>
        </c:ser>
        <c:ser>
          <c:idx val="6"/>
          <c:order val="6"/>
          <c:tx>
            <c:strRef>
              <c:f>'14.7'!$J$37</c:f>
              <c:strCache>
                <c:ptCount val="1"/>
                <c:pt idx="0">
                  <c:v>VTE</c:v>
                </c:pt>
              </c:strCache>
            </c:strRef>
          </c:tx>
          <c:invertIfNegative val="0"/>
          <c:cat>
            <c:strRef>
              <c:f>'14.7'!$K$30:$M$30</c:f>
              <c:strCache>
                <c:ptCount val="3"/>
                <c:pt idx="0">
                  <c:v>Leden</c:v>
                </c:pt>
                <c:pt idx="1">
                  <c:v>Únor</c:v>
                </c:pt>
                <c:pt idx="2">
                  <c:v>Březen</c:v>
                </c:pt>
              </c:strCache>
            </c:strRef>
          </c:cat>
          <c:val>
            <c:numRef>
              <c:f>'14.7'!$K$37:$M$37</c:f>
              <c:numCache>
                <c:formatCode>#,##0.0</c:formatCode>
                <c:ptCount val="3"/>
                <c:pt idx="0">
                  <c:v>14487.916999999996</c:v>
                </c:pt>
                <c:pt idx="1">
                  <c:v>6003.9570000000012</c:v>
                </c:pt>
                <c:pt idx="2">
                  <c:v>11677.068999999996</c:v>
                </c:pt>
              </c:numCache>
            </c:numRef>
          </c:val>
        </c:ser>
        <c:ser>
          <c:idx val="7"/>
          <c:order val="7"/>
          <c:tx>
            <c:strRef>
              <c:f>'14.7'!$J$38</c:f>
              <c:strCache>
                <c:ptCount val="1"/>
                <c:pt idx="0">
                  <c:v>FVE</c:v>
                </c:pt>
              </c:strCache>
            </c:strRef>
          </c:tx>
          <c:spPr>
            <a:solidFill>
              <a:srgbClr val="FFC000"/>
            </a:solidFill>
          </c:spPr>
          <c:invertIfNegative val="0"/>
          <c:cat>
            <c:strRef>
              <c:f>'14.7'!$K$30:$M$30</c:f>
              <c:strCache>
                <c:ptCount val="3"/>
                <c:pt idx="0">
                  <c:v>Leden</c:v>
                </c:pt>
                <c:pt idx="1">
                  <c:v>Únor</c:v>
                </c:pt>
                <c:pt idx="2">
                  <c:v>Březen</c:v>
                </c:pt>
              </c:strCache>
            </c:strRef>
          </c:cat>
          <c:val>
            <c:numRef>
              <c:f>'14.7'!$K$38:$M$38</c:f>
              <c:numCache>
                <c:formatCode>#,##0.0</c:formatCode>
                <c:ptCount val="3"/>
                <c:pt idx="0">
                  <c:v>2087.4000000000005</c:v>
                </c:pt>
                <c:pt idx="1">
                  <c:v>7506.9900000000043</c:v>
                </c:pt>
                <c:pt idx="2">
                  <c:v>8139.830999999991</c:v>
                </c:pt>
              </c:numCache>
            </c:numRef>
          </c:val>
        </c:ser>
        <c:dLbls>
          <c:showLegendKey val="0"/>
          <c:showVal val="0"/>
          <c:showCatName val="0"/>
          <c:showSerName val="0"/>
          <c:showPercent val="0"/>
          <c:showBubbleSize val="0"/>
        </c:dLbls>
        <c:gapWidth val="150"/>
        <c:overlap val="100"/>
        <c:axId val="96491008"/>
        <c:axId val="96492544"/>
      </c:barChart>
      <c:catAx>
        <c:axId val="96491008"/>
        <c:scaling>
          <c:orientation val="minMax"/>
        </c:scaling>
        <c:delete val="0"/>
        <c:axPos val="b"/>
        <c:majorTickMark val="none"/>
        <c:minorTickMark val="none"/>
        <c:tickLblPos val="nextTo"/>
        <c:txPr>
          <a:bodyPr/>
          <a:lstStyle/>
          <a:p>
            <a:pPr>
              <a:defRPr sz="900"/>
            </a:pPr>
            <a:endParaRPr lang="cs-CZ"/>
          </a:p>
        </c:txPr>
        <c:crossAx val="96492544"/>
        <c:crosses val="autoZero"/>
        <c:auto val="1"/>
        <c:lblAlgn val="ctr"/>
        <c:lblOffset val="100"/>
        <c:noMultiLvlLbl val="0"/>
      </c:catAx>
      <c:valAx>
        <c:axId val="96492544"/>
        <c:scaling>
          <c:orientation val="minMax"/>
          <c:max val="45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6491008"/>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kategorií FVE na instalovaném výkonu</a:t>
            </a:r>
          </a:p>
        </c:rich>
      </c:tx>
      <c:layout/>
      <c:overlay val="0"/>
    </c:title>
    <c:autoTitleDeleted val="0"/>
    <c:plotArea>
      <c:layout>
        <c:manualLayout>
          <c:layoutTarget val="inner"/>
          <c:xMode val="edge"/>
          <c:yMode val="edge"/>
          <c:x val="0.3436325461749562"/>
          <c:y val="0.27446729257600216"/>
          <c:w val="0.28776176914055956"/>
          <c:h val="0.69136397117522286"/>
        </c:manualLayout>
      </c:layout>
      <c:doughnutChart>
        <c:varyColors val="1"/>
        <c:ser>
          <c:idx val="0"/>
          <c:order val="0"/>
          <c:dLbls>
            <c:dLbl>
              <c:idx val="0"/>
              <c:layout>
                <c:manualLayout>
                  <c:x val="1.0638297872340425E-2"/>
                  <c:y val="-0.12779557002190972"/>
                </c:manualLayout>
              </c:layout>
              <c:showLegendKey val="0"/>
              <c:showVal val="0"/>
              <c:showCatName val="0"/>
              <c:showSerName val="0"/>
              <c:showPercent val="1"/>
              <c:showBubbleSize val="0"/>
            </c:dLbl>
            <c:dLbl>
              <c:idx val="2"/>
              <c:layout>
                <c:manualLayout>
                  <c:x val="5.6737588652482268E-2"/>
                  <c:y val="-8.5197717524160402E-2"/>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'6'!$A$8:$A$13</c:f>
              <c:strCache>
                <c:ptCount val="6"/>
                <c:pt idx="0">
                  <c:v>≤ 10 kW</c:v>
                </c:pt>
                <c:pt idx="1">
                  <c:v>&gt; 10 a ≤ 30 kW</c:v>
                </c:pt>
                <c:pt idx="2">
                  <c:v>&gt; 30 a ≤ 100 kW</c:v>
                </c:pt>
                <c:pt idx="3">
                  <c:v>&gt; 100 kW a ≤ 1 MW</c:v>
                </c:pt>
                <c:pt idx="4">
                  <c:v>&gt; 1 a ≤ 5 MW</c:v>
                </c:pt>
                <c:pt idx="5">
                  <c:v>&gt; 5 MW</c:v>
                </c:pt>
              </c:strCache>
            </c:strRef>
          </c:cat>
          <c:val>
            <c:numRef>
              <c:f>'6'!$D$8:$D$13</c:f>
              <c:numCache>
                <c:formatCode>#,##0.0</c:formatCode>
                <c:ptCount val="6"/>
                <c:pt idx="0">
                  <c:v>89.080630000001449</c:v>
                </c:pt>
                <c:pt idx="1">
                  <c:v>144.96470999999974</c:v>
                </c:pt>
                <c:pt idx="2">
                  <c:v>52.515010000000046</c:v>
                </c:pt>
                <c:pt idx="3">
                  <c:v>448.0612500000002</c:v>
                </c:pt>
                <c:pt idx="4">
                  <c:v>987.66026000000045</c:v>
                </c:pt>
                <c:pt idx="5">
                  <c:v>338.63501999999994</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'14.7'!$L$19:$L$26</c:f>
              <c:strCache>
                <c:ptCount val="8"/>
                <c:pt idx="0">
                  <c:v>JE</c:v>
                </c:pt>
                <c:pt idx="1">
                  <c:v>PE</c:v>
                </c:pt>
                <c:pt idx="2">
                  <c:v>PPE</c:v>
                </c:pt>
                <c:pt idx="3">
                  <c:v>PSE</c:v>
                </c:pt>
                <c:pt idx="4">
                  <c:v>VE</c:v>
                </c:pt>
                <c:pt idx="5">
                  <c:v>PVE</c:v>
                </c:pt>
                <c:pt idx="6">
                  <c:v>VTE</c:v>
                </c:pt>
                <c:pt idx="7">
                  <c:v>FVE</c:v>
                </c:pt>
              </c:strCache>
            </c:strRef>
          </c:cat>
          <c:val>
            <c:numRef>
              <c:f>'14.7'!$M$19:$M$26</c:f>
              <c:numCache>
                <c:formatCode>0.0%</c:formatCode>
                <c:ptCount val="8"/>
                <c:pt idx="0">
                  <c:v>0</c:v>
                </c:pt>
                <c:pt idx="1">
                  <c:v>5.5715387481831437E-4</c:v>
                </c:pt>
                <c:pt idx="2">
                  <c:v>0</c:v>
                </c:pt>
                <c:pt idx="3">
                  <c:v>3.4967207864998448E-2</c:v>
                </c:pt>
                <c:pt idx="4">
                  <c:v>3.9818858171939177E-2</c:v>
                </c:pt>
                <c:pt idx="5">
                  <c:v>0</c:v>
                </c:pt>
                <c:pt idx="6">
                  <c:v>0.18943144719993449</c:v>
                </c:pt>
                <c:pt idx="7">
                  <c:v>5.5636925017161318E-2</c:v>
                </c:pt>
              </c:numCache>
            </c:numRef>
          </c:val>
        </c:ser>
        <c:dLbls>
          <c:showLegendKey val="0"/>
          <c:showVal val="0"/>
          <c:showCatName val="0"/>
          <c:showSerName val="0"/>
          <c:showPercent val="0"/>
          <c:showBubbleSize val="0"/>
        </c:dLbls>
        <c:gapWidth val="150"/>
        <c:axId val="97651712"/>
        <c:axId val="97653504"/>
      </c:barChart>
      <c:catAx>
        <c:axId val="97651712"/>
        <c:scaling>
          <c:orientation val="minMax"/>
        </c:scaling>
        <c:delete val="0"/>
        <c:axPos val="l"/>
        <c:majorTickMark val="none"/>
        <c:minorTickMark val="none"/>
        <c:tickLblPos val="nextTo"/>
        <c:txPr>
          <a:bodyPr/>
          <a:lstStyle/>
          <a:p>
            <a:pPr>
              <a:defRPr sz="900"/>
            </a:pPr>
            <a:endParaRPr lang="cs-CZ"/>
          </a:p>
        </c:txPr>
        <c:crossAx val="97653504"/>
        <c:crosses val="autoZero"/>
        <c:auto val="1"/>
        <c:lblAlgn val="ctr"/>
        <c:lblOffset val="100"/>
        <c:noMultiLvlLbl val="0"/>
      </c:catAx>
      <c:valAx>
        <c:axId val="976535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7651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7707904"/>
        <c:axId val="97709440"/>
      </c:barChart>
      <c:catAx>
        <c:axId val="97707904"/>
        <c:scaling>
          <c:orientation val="minMax"/>
        </c:scaling>
        <c:delete val="1"/>
        <c:axPos val="b"/>
        <c:numFmt formatCode="General" sourceLinked="1"/>
        <c:majorTickMark val="out"/>
        <c:minorTickMark val="none"/>
        <c:tickLblPos val="nextTo"/>
        <c:crossAx val="97709440"/>
        <c:crosses val="autoZero"/>
        <c:auto val="1"/>
        <c:lblAlgn val="ctr"/>
        <c:lblOffset val="100"/>
        <c:noMultiLvlLbl val="0"/>
      </c:catAx>
      <c:valAx>
        <c:axId val="97709440"/>
        <c:scaling>
          <c:orientation val="minMax"/>
        </c:scaling>
        <c:delete val="1"/>
        <c:axPos val="l"/>
        <c:numFmt formatCode="General" sourceLinked="1"/>
        <c:majorTickMark val="out"/>
        <c:minorTickMark val="none"/>
        <c:tickLblPos val="nextTo"/>
        <c:crossAx val="977079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'14.8'!$J$19:$J$26</c:f>
              <c:strCache>
                <c:ptCount val="8"/>
                <c:pt idx="0">
                  <c:v>JE</c:v>
                </c:pt>
                <c:pt idx="1">
                  <c:v>PE</c:v>
                </c:pt>
                <c:pt idx="2">
                  <c:v>PPE</c:v>
                </c:pt>
                <c:pt idx="3">
                  <c:v>PSE</c:v>
                </c:pt>
                <c:pt idx="4">
                  <c:v>VE</c:v>
                </c:pt>
                <c:pt idx="5">
                  <c:v>PVE</c:v>
                </c:pt>
                <c:pt idx="6">
                  <c:v>VTE</c:v>
                </c:pt>
                <c:pt idx="7">
                  <c:v>FVE</c:v>
                </c:pt>
              </c:strCache>
            </c:strRef>
          </c:cat>
          <c:val>
            <c:numRef>
              <c:f>'14.8'!$K$19:$K$26</c:f>
              <c:numCache>
                <c:formatCode>General</c:formatCode>
                <c:ptCount val="8"/>
                <c:pt idx="0">
                  <c:v>0</c:v>
                </c:pt>
                <c:pt idx="1">
                  <c:v>1302777.3049999999</c:v>
                </c:pt>
                <c:pt idx="2">
                  <c:v>0</c:v>
                </c:pt>
                <c:pt idx="3">
                  <c:v>114553.774</c:v>
                </c:pt>
                <c:pt idx="4">
                  <c:v>23395.330999999995</c:v>
                </c:pt>
                <c:pt idx="5">
                  <c:v>0</c:v>
                </c:pt>
                <c:pt idx="6">
                  <c:v>15478.601999999997</c:v>
                </c:pt>
                <c:pt idx="7">
                  <c:v>7620.9599999999991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'14.8'!$H$19:$H$22</c:f>
              <c:strCache>
                <c:ptCount val="4"/>
                <c:pt idx="0">
                  <c:v>VO z vvn</c:v>
                </c:pt>
                <c:pt idx="1">
                  <c:v>VO z vn</c:v>
                </c:pt>
                <c:pt idx="2">
                  <c:v>MOP</c:v>
                </c:pt>
                <c:pt idx="3">
                  <c:v>MOO</c:v>
                </c:pt>
              </c:strCache>
            </c:strRef>
          </c:cat>
          <c:val>
            <c:numRef>
              <c:f>'14.8'!$I$19:$I$22</c:f>
              <c:numCache>
                <c:formatCode>0.0%</c:formatCode>
                <c:ptCount val="4"/>
                <c:pt idx="0">
                  <c:v>0.1893736558099792</c:v>
                </c:pt>
                <c:pt idx="1">
                  <c:v>0.10906429436629571</c:v>
                </c:pt>
                <c:pt idx="2">
                  <c:v>8.6924534097428424E-2</c:v>
                </c:pt>
                <c:pt idx="3">
                  <c:v>8.9443230089934433E-2</c:v>
                </c:pt>
              </c:numCache>
            </c:numRef>
          </c:val>
        </c:ser>
        <c:dLbls>
          <c:showLegendKey val="0"/>
          <c:showVal val="0"/>
          <c:showCatName val="0"/>
          <c:showSerName val="0"/>
          <c:showPercent val="0"/>
          <c:showBubbleSize val="0"/>
        </c:dLbls>
        <c:gapWidth val="150"/>
        <c:axId val="92694400"/>
        <c:axId val="92695936"/>
      </c:barChart>
      <c:catAx>
        <c:axId val="92694400"/>
        <c:scaling>
          <c:orientation val="maxMin"/>
        </c:scaling>
        <c:delete val="0"/>
        <c:axPos val="l"/>
        <c:majorTickMark val="none"/>
        <c:minorTickMark val="none"/>
        <c:tickLblPos val="nextTo"/>
        <c:txPr>
          <a:bodyPr/>
          <a:lstStyle/>
          <a:p>
            <a:pPr>
              <a:defRPr sz="900"/>
            </a:pPr>
            <a:endParaRPr lang="cs-CZ"/>
          </a:p>
        </c:txPr>
        <c:crossAx val="92695936"/>
        <c:crosses val="autoZero"/>
        <c:auto val="1"/>
        <c:lblAlgn val="ctr"/>
        <c:lblOffset val="100"/>
        <c:noMultiLvlLbl val="0"/>
      </c:catAx>
      <c:valAx>
        <c:axId val="9269593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26944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'14.8'!$H$31:$H$38</c:f>
              <c:strCache>
                <c:ptCount val="8"/>
                <c:pt idx="0">
                  <c:v>JE</c:v>
                </c:pt>
                <c:pt idx="1">
                  <c:v>PE</c:v>
                </c:pt>
                <c:pt idx="2">
                  <c:v>PPE</c:v>
                </c:pt>
                <c:pt idx="3">
                  <c:v>PSE</c:v>
                </c:pt>
                <c:pt idx="4">
                  <c:v>VE</c:v>
                </c:pt>
                <c:pt idx="5">
                  <c:v>PVE</c:v>
                </c:pt>
                <c:pt idx="6">
                  <c:v>VTE</c:v>
                </c:pt>
                <c:pt idx="7">
                  <c:v>FVE</c:v>
                </c:pt>
              </c:strCache>
            </c:strRef>
          </c:cat>
          <c:val>
            <c:numRef>
              <c:f>'14.8'!$I$31:$I$38</c:f>
              <c:numCache>
                <c:formatCode>0.0%</c:formatCode>
                <c:ptCount val="8"/>
                <c:pt idx="0">
                  <c:v>0</c:v>
                </c:pt>
                <c:pt idx="1">
                  <c:v>0.14477751810484071</c:v>
                </c:pt>
                <c:pt idx="2">
                  <c:v>0</c:v>
                </c:pt>
                <c:pt idx="3">
                  <c:v>9.1352940457825577E-2</c:v>
                </c:pt>
                <c:pt idx="4">
                  <c:v>1.5800991273626001E-2</c:v>
                </c:pt>
                <c:pt idx="5">
                  <c:v>0</c:v>
                </c:pt>
                <c:pt idx="6">
                  <c:v>7.0775256022712979E-2</c:v>
                </c:pt>
                <c:pt idx="7">
                  <c:v>2.9007778324373918E-2</c:v>
                </c:pt>
              </c:numCache>
            </c:numRef>
          </c:val>
        </c:ser>
        <c:dLbls>
          <c:showLegendKey val="0"/>
          <c:showVal val="0"/>
          <c:showCatName val="0"/>
          <c:showSerName val="0"/>
          <c:showPercent val="0"/>
          <c:showBubbleSize val="0"/>
        </c:dLbls>
        <c:gapWidth val="150"/>
        <c:axId val="92711936"/>
        <c:axId val="97538816"/>
      </c:barChart>
      <c:catAx>
        <c:axId val="92711936"/>
        <c:scaling>
          <c:orientation val="minMax"/>
        </c:scaling>
        <c:delete val="0"/>
        <c:axPos val="l"/>
        <c:majorTickMark val="none"/>
        <c:minorTickMark val="none"/>
        <c:tickLblPos val="nextTo"/>
        <c:txPr>
          <a:bodyPr/>
          <a:lstStyle/>
          <a:p>
            <a:pPr>
              <a:defRPr sz="900"/>
            </a:pPr>
            <a:endParaRPr lang="cs-CZ"/>
          </a:p>
        </c:txPr>
        <c:crossAx val="97538816"/>
        <c:crosses val="autoZero"/>
        <c:auto val="1"/>
        <c:lblAlgn val="ctr"/>
        <c:lblOffset val="100"/>
        <c:noMultiLvlLbl val="0"/>
      </c:catAx>
      <c:valAx>
        <c:axId val="9753881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27119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'14.8'!$J$31</c:f>
              <c:strCache>
                <c:ptCount val="1"/>
                <c:pt idx="0">
                  <c:v>JE</c:v>
                </c:pt>
              </c:strCache>
            </c:strRef>
          </c:tx>
          <c:invertIfNegative val="0"/>
          <c:cat>
            <c:strRef>
              <c:f>'14.8'!$K$30:$M$30</c:f>
              <c:strCache>
                <c:ptCount val="3"/>
                <c:pt idx="0">
                  <c:v>Leden</c:v>
                </c:pt>
                <c:pt idx="1">
                  <c:v>Únor</c:v>
                </c:pt>
                <c:pt idx="2">
                  <c:v>Březen</c:v>
                </c:pt>
              </c:strCache>
            </c:strRef>
          </c:cat>
          <c:val>
            <c:numRef>
              <c:f>'14.8'!$K$31:$M$31</c:f>
              <c:numCache>
                <c:formatCode>#,##0.0</c:formatCode>
                <c:ptCount val="3"/>
                <c:pt idx="0">
                  <c:v>0</c:v>
                </c:pt>
                <c:pt idx="1">
                  <c:v>0</c:v>
                </c:pt>
                <c:pt idx="2">
                  <c:v>0</c:v>
                </c:pt>
              </c:numCache>
            </c:numRef>
          </c:val>
        </c:ser>
        <c:ser>
          <c:idx val="1"/>
          <c:order val="1"/>
          <c:tx>
            <c:strRef>
              <c:f>'14.8'!$J$32</c:f>
              <c:strCache>
                <c:ptCount val="1"/>
                <c:pt idx="0">
                  <c:v>PE</c:v>
                </c:pt>
              </c:strCache>
            </c:strRef>
          </c:tx>
          <c:invertIfNegative val="0"/>
          <c:cat>
            <c:strRef>
              <c:f>'14.8'!$K$30:$M$30</c:f>
              <c:strCache>
                <c:ptCount val="3"/>
                <c:pt idx="0">
                  <c:v>Leden</c:v>
                </c:pt>
                <c:pt idx="1">
                  <c:v>Únor</c:v>
                </c:pt>
                <c:pt idx="2">
                  <c:v>Březen</c:v>
                </c:pt>
              </c:strCache>
            </c:strRef>
          </c:cat>
          <c:val>
            <c:numRef>
              <c:f>'14.8'!$K$32:$M$32</c:f>
              <c:numCache>
                <c:formatCode>#,##0.0</c:formatCode>
                <c:ptCount val="3"/>
                <c:pt idx="0">
                  <c:v>429058.58299999993</c:v>
                </c:pt>
                <c:pt idx="1">
                  <c:v>424208.19100000011</c:v>
                </c:pt>
                <c:pt idx="2">
                  <c:v>449510.53100000002</c:v>
                </c:pt>
              </c:numCache>
            </c:numRef>
          </c:val>
        </c:ser>
        <c:ser>
          <c:idx val="2"/>
          <c:order val="2"/>
          <c:tx>
            <c:strRef>
              <c:f>'14.8'!$J$33</c:f>
              <c:strCache>
                <c:ptCount val="1"/>
                <c:pt idx="0">
                  <c:v>PPE</c:v>
                </c:pt>
              </c:strCache>
            </c:strRef>
          </c:tx>
          <c:invertIfNegative val="0"/>
          <c:cat>
            <c:strRef>
              <c:f>'14.8'!$K$30:$M$30</c:f>
              <c:strCache>
                <c:ptCount val="3"/>
                <c:pt idx="0">
                  <c:v>Leden</c:v>
                </c:pt>
                <c:pt idx="1">
                  <c:v>Únor</c:v>
                </c:pt>
                <c:pt idx="2">
                  <c:v>Březen</c:v>
                </c:pt>
              </c:strCache>
            </c:strRef>
          </c:cat>
          <c:val>
            <c:numRef>
              <c:f>'14.8'!$K$33:$M$33</c:f>
              <c:numCache>
                <c:formatCode>#,##0.0</c:formatCode>
                <c:ptCount val="3"/>
                <c:pt idx="0">
                  <c:v>0</c:v>
                </c:pt>
                <c:pt idx="1">
                  <c:v>0</c:v>
                </c:pt>
                <c:pt idx="2">
                  <c:v>0</c:v>
                </c:pt>
              </c:numCache>
            </c:numRef>
          </c:val>
        </c:ser>
        <c:ser>
          <c:idx val="3"/>
          <c:order val="3"/>
          <c:tx>
            <c:strRef>
              <c:f>'14.8'!$J$34</c:f>
              <c:strCache>
                <c:ptCount val="1"/>
                <c:pt idx="0">
                  <c:v>PSE</c:v>
                </c:pt>
              </c:strCache>
            </c:strRef>
          </c:tx>
          <c:invertIfNegative val="0"/>
          <c:cat>
            <c:strRef>
              <c:f>'14.8'!$K$30:$M$30</c:f>
              <c:strCache>
                <c:ptCount val="3"/>
                <c:pt idx="0">
                  <c:v>Leden</c:v>
                </c:pt>
                <c:pt idx="1">
                  <c:v>Únor</c:v>
                </c:pt>
                <c:pt idx="2">
                  <c:v>Březen</c:v>
                </c:pt>
              </c:strCache>
            </c:strRef>
          </c:cat>
          <c:val>
            <c:numRef>
              <c:f>'14.8'!$K$34:$M$34</c:f>
              <c:numCache>
                <c:formatCode>#,##0.0</c:formatCode>
                <c:ptCount val="3"/>
                <c:pt idx="0">
                  <c:v>39585.822000000029</c:v>
                </c:pt>
                <c:pt idx="1">
                  <c:v>36402.746999999988</c:v>
                </c:pt>
                <c:pt idx="2">
                  <c:v>38565.204999999987</c:v>
                </c:pt>
              </c:numCache>
            </c:numRef>
          </c:val>
        </c:ser>
        <c:ser>
          <c:idx val="4"/>
          <c:order val="4"/>
          <c:tx>
            <c:strRef>
              <c:f>'14.8'!$J$35</c:f>
              <c:strCache>
                <c:ptCount val="1"/>
                <c:pt idx="0">
                  <c:v>VE</c:v>
                </c:pt>
              </c:strCache>
            </c:strRef>
          </c:tx>
          <c:invertIfNegative val="0"/>
          <c:cat>
            <c:strRef>
              <c:f>'14.8'!$K$30:$M$30</c:f>
              <c:strCache>
                <c:ptCount val="3"/>
                <c:pt idx="0">
                  <c:v>Leden</c:v>
                </c:pt>
                <c:pt idx="1">
                  <c:v>Únor</c:v>
                </c:pt>
                <c:pt idx="2">
                  <c:v>Březen</c:v>
                </c:pt>
              </c:strCache>
            </c:strRef>
          </c:cat>
          <c:val>
            <c:numRef>
              <c:f>'14.8'!$K$35:$M$35</c:f>
              <c:numCache>
                <c:formatCode>#,##0.0</c:formatCode>
                <c:ptCount val="3"/>
                <c:pt idx="0">
                  <c:v>8589.3499999999967</c:v>
                </c:pt>
                <c:pt idx="1">
                  <c:v>7120.6260000000011</c:v>
                </c:pt>
                <c:pt idx="2">
                  <c:v>7685.3549999999959</c:v>
                </c:pt>
              </c:numCache>
            </c:numRef>
          </c:val>
        </c:ser>
        <c:ser>
          <c:idx val="5"/>
          <c:order val="5"/>
          <c:tx>
            <c:strRef>
              <c:f>'14.8'!$J$36</c:f>
              <c:strCache>
                <c:ptCount val="1"/>
                <c:pt idx="0">
                  <c:v>PVE</c:v>
                </c:pt>
              </c:strCache>
            </c:strRef>
          </c:tx>
          <c:invertIfNegative val="0"/>
          <c:cat>
            <c:strRef>
              <c:f>'14.8'!$K$30:$M$30</c:f>
              <c:strCache>
                <c:ptCount val="3"/>
                <c:pt idx="0">
                  <c:v>Leden</c:v>
                </c:pt>
                <c:pt idx="1">
                  <c:v>Únor</c:v>
                </c:pt>
                <c:pt idx="2">
                  <c:v>Březen</c:v>
                </c:pt>
              </c:strCache>
            </c:strRef>
          </c:cat>
          <c:val>
            <c:numRef>
              <c:f>'14.8'!$K$36:$M$36</c:f>
              <c:numCache>
                <c:formatCode>#,##0.0</c:formatCode>
                <c:ptCount val="3"/>
                <c:pt idx="0">
                  <c:v>0</c:v>
                </c:pt>
                <c:pt idx="1">
                  <c:v>0</c:v>
                </c:pt>
                <c:pt idx="2">
                  <c:v>0</c:v>
                </c:pt>
              </c:numCache>
            </c:numRef>
          </c:val>
        </c:ser>
        <c:ser>
          <c:idx val="6"/>
          <c:order val="6"/>
          <c:tx>
            <c:strRef>
              <c:f>'14.8'!$J$37</c:f>
              <c:strCache>
                <c:ptCount val="1"/>
                <c:pt idx="0">
                  <c:v>VTE</c:v>
                </c:pt>
              </c:strCache>
            </c:strRef>
          </c:tx>
          <c:invertIfNegative val="0"/>
          <c:cat>
            <c:strRef>
              <c:f>'14.8'!$K$30:$M$30</c:f>
              <c:strCache>
                <c:ptCount val="3"/>
                <c:pt idx="0">
                  <c:v>Leden</c:v>
                </c:pt>
                <c:pt idx="1">
                  <c:v>Únor</c:v>
                </c:pt>
                <c:pt idx="2">
                  <c:v>Březen</c:v>
                </c:pt>
              </c:strCache>
            </c:strRef>
          </c:cat>
          <c:val>
            <c:numRef>
              <c:f>'14.8'!$K$37:$M$37</c:f>
              <c:numCache>
                <c:formatCode>#,##0.0</c:formatCode>
                <c:ptCount val="3"/>
                <c:pt idx="0">
                  <c:v>5485.9219999999987</c:v>
                </c:pt>
                <c:pt idx="1">
                  <c:v>5232.2650000000003</c:v>
                </c:pt>
                <c:pt idx="2">
                  <c:v>4760.4149999999991</c:v>
                </c:pt>
              </c:numCache>
            </c:numRef>
          </c:val>
        </c:ser>
        <c:ser>
          <c:idx val="7"/>
          <c:order val="7"/>
          <c:tx>
            <c:strRef>
              <c:f>'14.8'!$J$38</c:f>
              <c:strCache>
                <c:ptCount val="1"/>
                <c:pt idx="0">
                  <c:v>FVE</c:v>
                </c:pt>
              </c:strCache>
            </c:strRef>
          </c:tx>
          <c:spPr>
            <a:solidFill>
              <a:srgbClr val="FFC000"/>
            </a:solidFill>
          </c:spPr>
          <c:invertIfNegative val="0"/>
          <c:cat>
            <c:strRef>
              <c:f>'14.8'!$K$30:$M$30</c:f>
              <c:strCache>
                <c:ptCount val="3"/>
                <c:pt idx="0">
                  <c:v>Leden</c:v>
                </c:pt>
                <c:pt idx="1">
                  <c:v>Únor</c:v>
                </c:pt>
                <c:pt idx="2">
                  <c:v>Březen</c:v>
                </c:pt>
              </c:strCache>
            </c:strRef>
          </c:cat>
          <c:val>
            <c:numRef>
              <c:f>'14.8'!$K$38:$M$38</c:f>
              <c:numCache>
                <c:formatCode>#,##0.0</c:formatCode>
                <c:ptCount val="3"/>
                <c:pt idx="0">
                  <c:v>1355.0800000000004</c:v>
                </c:pt>
                <c:pt idx="1">
                  <c:v>1867.8559999999991</c:v>
                </c:pt>
                <c:pt idx="2">
                  <c:v>4398.0239999999994</c:v>
                </c:pt>
              </c:numCache>
            </c:numRef>
          </c:val>
        </c:ser>
        <c:dLbls>
          <c:showLegendKey val="0"/>
          <c:showVal val="0"/>
          <c:showCatName val="0"/>
          <c:showSerName val="0"/>
          <c:showPercent val="0"/>
          <c:showBubbleSize val="0"/>
        </c:dLbls>
        <c:gapWidth val="150"/>
        <c:overlap val="100"/>
        <c:axId val="95004544"/>
        <c:axId val="95006080"/>
      </c:barChart>
      <c:catAx>
        <c:axId val="95004544"/>
        <c:scaling>
          <c:orientation val="minMax"/>
        </c:scaling>
        <c:delete val="0"/>
        <c:axPos val="b"/>
        <c:majorTickMark val="none"/>
        <c:minorTickMark val="none"/>
        <c:tickLblPos val="nextTo"/>
        <c:txPr>
          <a:bodyPr/>
          <a:lstStyle/>
          <a:p>
            <a:pPr>
              <a:defRPr sz="900"/>
            </a:pPr>
            <a:endParaRPr lang="cs-CZ"/>
          </a:p>
        </c:txPr>
        <c:crossAx val="95006080"/>
        <c:crosses val="autoZero"/>
        <c:auto val="1"/>
        <c:lblAlgn val="ctr"/>
        <c:lblOffset val="100"/>
        <c:noMultiLvlLbl val="0"/>
      </c:catAx>
      <c:valAx>
        <c:axId val="95006080"/>
        <c:scaling>
          <c:orientation val="minMax"/>
          <c:max val="60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5004544"/>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'14.8'!$L$19:$L$26</c:f>
              <c:strCache>
                <c:ptCount val="8"/>
                <c:pt idx="0">
                  <c:v>JE</c:v>
                </c:pt>
                <c:pt idx="1">
                  <c:v>PE</c:v>
                </c:pt>
                <c:pt idx="2">
                  <c:v>PPE</c:v>
                </c:pt>
                <c:pt idx="3">
                  <c:v>PSE</c:v>
                </c:pt>
                <c:pt idx="4">
                  <c:v>VE</c:v>
                </c:pt>
                <c:pt idx="5">
                  <c:v>PVE</c:v>
                </c:pt>
                <c:pt idx="6">
                  <c:v>VTE</c:v>
                </c:pt>
                <c:pt idx="7">
                  <c:v>FVE</c:v>
                </c:pt>
              </c:strCache>
            </c:strRef>
          </c:cat>
          <c:val>
            <c:numRef>
              <c:f>'14.8'!$M$19:$M$26</c:f>
              <c:numCache>
                <c:formatCode>0.0%</c:formatCode>
                <c:ptCount val="8"/>
                <c:pt idx="0">
                  <c:v>0</c:v>
                </c:pt>
                <c:pt idx="1">
                  <c:v>0.10413068587427277</c:v>
                </c:pt>
                <c:pt idx="2">
                  <c:v>0</c:v>
                </c:pt>
                <c:pt idx="3">
                  <c:v>0.11453449406501054</c:v>
                </c:pt>
                <c:pt idx="4">
                  <c:v>3.6366453588119095E-2</c:v>
                </c:pt>
                <c:pt idx="5">
                  <c:v>0</c:v>
                </c:pt>
                <c:pt idx="6">
                  <c:v>9.1147973916699737E-2</c:v>
                </c:pt>
                <c:pt idx="7">
                  <c:v>2.3908959975111721E-2</c:v>
                </c:pt>
              </c:numCache>
            </c:numRef>
          </c:val>
        </c:ser>
        <c:dLbls>
          <c:showLegendKey val="0"/>
          <c:showVal val="0"/>
          <c:showCatName val="0"/>
          <c:showSerName val="0"/>
          <c:showPercent val="0"/>
          <c:showBubbleSize val="0"/>
        </c:dLbls>
        <c:gapWidth val="150"/>
        <c:axId val="98114944"/>
        <c:axId val="98120832"/>
      </c:barChart>
      <c:catAx>
        <c:axId val="98114944"/>
        <c:scaling>
          <c:orientation val="minMax"/>
        </c:scaling>
        <c:delete val="0"/>
        <c:axPos val="l"/>
        <c:majorTickMark val="none"/>
        <c:minorTickMark val="none"/>
        <c:tickLblPos val="nextTo"/>
        <c:txPr>
          <a:bodyPr/>
          <a:lstStyle/>
          <a:p>
            <a:pPr>
              <a:defRPr sz="900"/>
            </a:pPr>
            <a:endParaRPr lang="cs-CZ"/>
          </a:p>
        </c:txPr>
        <c:crossAx val="98120832"/>
        <c:crosses val="autoZero"/>
        <c:auto val="1"/>
        <c:lblAlgn val="ctr"/>
        <c:lblOffset val="100"/>
        <c:noMultiLvlLbl val="0"/>
      </c:catAx>
      <c:valAx>
        <c:axId val="981208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811494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8175232"/>
        <c:axId val="98181120"/>
      </c:barChart>
      <c:catAx>
        <c:axId val="98175232"/>
        <c:scaling>
          <c:orientation val="minMax"/>
        </c:scaling>
        <c:delete val="1"/>
        <c:axPos val="b"/>
        <c:numFmt formatCode="General" sourceLinked="1"/>
        <c:majorTickMark val="out"/>
        <c:minorTickMark val="none"/>
        <c:tickLblPos val="nextTo"/>
        <c:crossAx val="98181120"/>
        <c:crosses val="autoZero"/>
        <c:auto val="1"/>
        <c:lblAlgn val="ctr"/>
        <c:lblOffset val="100"/>
        <c:noMultiLvlLbl val="0"/>
      </c:catAx>
      <c:valAx>
        <c:axId val="98181120"/>
        <c:scaling>
          <c:orientation val="minMax"/>
        </c:scaling>
        <c:delete val="1"/>
        <c:axPos val="l"/>
        <c:numFmt formatCode="General" sourceLinked="1"/>
        <c:majorTickMark val="out"/>
        <c:minorTickMark val="none"/>
        <c:tickLblPos val="nextTo"/>
        <c:crossAx val="981752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'14.9'!$J$19:$J$26</c:f>
              <c:strCache>
                <c:ptCount val="8"/>
                <c:pt idx="0">
                  <c:v>JE</c:v>
                </c:pt>
                <c:pt idx="1">
                  <c:v>PE</c:v>
                </c:pt>
                <c:pt idx="2">
                  <c:v>PPE</c:v>
                </c:pt>
                <c:pt idx="3">
                  <c:v>PSE</c:v>
                </c:pt>
                <c:pt idx="4">
                  <c:v>VE</c:v>
                </c:pt>
                <c:pt idx="5">
                  <c:v>PVE</c:v>
                </c:pt>
                <c:pt idx="6">
                  <c:v>VTE</c:v>
                </c:pt>
                <c:pt idx="7">
                  <c:v>FVE</c:v>
                </c:pt>
              </c:strCache>
            </c:strRef>
          </c:cat>
          <c:val>
            <c:numRef>
              <c:f>'14.9'!$K$19:$K$26</c:f>
              <c:numCache>
                <c:formatCode>General</c:formatCode>
                <c:ptCount val="8"/>
                <c:pt idx="0">
                  <c:v>0</c:v>
                </c:pt>
                <c:pt idx="1">
                  <c:v>116012.48000000001</c:v>
                </c:pt>
                <c:pt idx="2">
                  <c:v>0</c:v>
                </c:pt>
                <c:pt idx="3">
                  <c:v>76629.391000000003</c:v>
                </c:pt>
                <c:pt idx="4">
                  <c:v>13020.741</c:v>
                </c:pt>
                <c:pt idx="5">
                  <c:v>201493.72999999998</c:v>
                </c:pt>
                <c:pt idx="6">
                  <c:v>27008.540999999997</c:v>
                </c:pt>
                <c:pt idx="7">
                  <c:v>16157.899999999981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'14.9'!$H$19:$H$22</c:f>
              <c:strCache>
                <c:ptCount val="4"/>
                <c:pt idx="0">
                  <c:v>VO z vvn</c:v>
                </c:pt>
                <c:pt idx="1">
                  <c:v>VO z vn</c:v>
                </c:pt>
                <c:pt idx="2">
                  <c:v>MOP</c:v>
                </c:pt>
                <c:pt idx="3">
                  <c:v>MOO</c:v>
                </c:pt>
              </c:strCache>
            </c:strRef>
          </c:cat>
          <c:val>
            <c:numRef>
              <c:f>'14.9'!$I$19:$I$22</c:f>
              <c:numCache>
                <c:formatCode>0.0%</c:formatCode>
                <c:ptCount val="4"/>
                <c:pt idx="0">
                  <c:v>4.679343152633867E-2</c:v>
                </c:pt>
                <c:pt idx="1">
                  <c:v>6.6784881374347405E-2</c:v>
                </c:pt>
                <c:pt idx="2">
                  <c:v>4.8651860345887539E-2</c:v>
                </c:pt>
                <c:pt idx="3">
                  <c:v>5.3698427946826228E-2</c:v>
                </c:pt>
              </c:numCache>
            </c:numRef>
          </c:val>
        </c:ser>
        <c:dLbls>
          <c:showLegendKey val="0"/>
          <c:showVal val="0"/>
          <c:showCatName val="0"/>
          <c:showSerName val="0"/>
          <c:showPercent val="0"/>
          <c:showBubbleSize val="0"/>
        </c:dLbls>
        <c:gapWidth val="150"/>
        <c:axId val="97873280"/>
        <c:axId val="97875072"/>
      </c:barChart>
      <c:catAx>
        <c:axId val="97873280"/>
        <c:scaling>
          <c:orientation val="maxMin"/>
        </c:scaling>
        <c:delete val="0"/>
        <c:axPos val="l"/>
        <c:majorTickMark val="none"/>
        <c:minorTickMark val="none"/>
        <c:tickLblPos val="nextTo"/>
        <c:txPr>
          <a:bodyPr/>
          <a:lstStyle/>
          <a:p>
            <a:pPr>
              <a:defRPr sz="900"/>
            </a:pPr>
            <a:endParaRPr lang="cs-CZ"/>
          </a:p>
        </c:txPr>
        <c:crossAx val="97875072"/>
        <c:crosses val="autoZero"/>
        <c:auto val="1"/>
        <c:lblAlgn val="ctr"/>
        <c:lblOffset val="100"/>
        <c:noMultiLvlLbl val="0"/>
      </c:catAx>
      <c:valAx>
        <c:axId val="9787507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78732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a:t>
            </a:r>
            <a:r>
              <a:rPr lang="cs-CZ" sz="1000" b="1" i="0" u="none" strike="noStrike" baseline="0">
                <a:effectLst/>
              </a:rPr>
              <a:t>kategorií FVE</a:t>
            </a:r>
            <a:r>
              <a:rPr lang="cs-CZ" sz="1000"/>
              <a:t> (MWh)</a:t>
            </a:r>
          </a:p>
        </c:rich>
      </c:tx>
      <c:layout>
        <c:manualLayout>
          <c:xMode val="edge"/>
          <c:yMode val="edge"/>
          <c:x val="0.12855191743565991"/>
          <c:y val="5.0473169403721103E-2"/>
        </c:manualLayout>
      </c:layout>
      <c:overlay val="0"/>
    </c:title>
    <c:autoTitleDeleted val="0"/>
    <c:plotArea>
      <c:layout/>
      <c:barChart>
        <c:barDir val="col"/>
        <c:grouping val="clustered"/>
        <c:varyColors val="0"/>
        <c:ser>
          <c:idx val="0"/>
          <c:order val="0"/>
          <c:tx>
            <c:strRef>
              <c:f>'6'!$A$8</c:f>
              <c:strCache>
                <c:ptCount val="1"/>
                <c:pt idx="0">
                  <c:v>≤ 10 kW</c:v>
                </c:pt>
              </c:strCache>
            </c:strRef>
          </c:tx>
          <c:invertIfNegative val="0"/>
          <c:cat>
            <c:strRef>
              <c:f>'6'!$E$5:$G$5</c:f>
              <c:strCache>
                <c:ptCount val="3"/>
                <c:pt idx="0">
                  <c:v>Leden</c:v>
                </c:pt>
                <c:pt idx="1">
                  <c:v>Únor</c:v>
                </c:pt>
                <c:pt idx="2">
                  <c:v>Březen</c:v>
                </c:pt>
              </c:strCache>
            </c:strRef>
          </c:cat>
          <c:val>
            <c:numRef>
              <c:f>'6'!$E$8:$G$8</c:f>
              <c:numCache>
                <c:formatCode>#,##0.0</c:formatCode>
                <c:ptCount val="3"/>
                <c:pt idx="0">
                  <c:v>2045.0309999999904</c:v>
                </c:pt>
                <c:pt idx="1">
                  <c:v>4531.254999999991</c:v>
                </c:pt>
                <c:pt idx="2">
                  <c:v>6277.343000000029</c:v>
                </c:pt>
              </c:numCache>
            </c:numRef>
          </c:val>
        </c:ser>
        <c:ser>
          <c:idx val="1"/>
          <c:order val="1"/>
          <c:tx>
            <c:strRef>
              <c:f>'6'!$A$9</c:f>
              <c:strCache>
                <c:ptCount val="1"/>
                <c:pt idx="0">
                  <c:v>&gt; 10 a ≤ 30 kW</c:v>
                </c:pt>
              </c:strCache>
            </c:strRef>
          </c:tx>
          <c:invertIfNegative val="0"/>
          <c:cat>
            <c:strRef>
              <c:f>'6'!$E$5:$G$5</c:f>
              <c:strCache>
                <c:ptCount val="3"/>
                <c:pt idx="0">
                  <c:v>Leden</c:v>
                </c:pt>
                <c:pt idx="1">
                  <c:v>Únor</c:v>
                </c:pt>
                <c:pt idx="2">
                  <c:v>Březen</c:v>
                </c:pt>
              </c:strCache>
            </c:strRef>
          </c:cat>
          <c:val>
            <c:numRef>
              <c:f>'6'!$E$9:$G$9</c:f>
              <c:numCache>
                <c:formatCode>#,##0.0</c:formatCode>
                <c:ptCount val="3"/>
                <c:pt idx="0">
                  <c:v>2853.5219999999968</c:v>
                </c:pt>
                <c:pt idx="1">
                  <c:v>6601.7119999999968</c:v>
                </c:pt>
                <c:pt idx="2">
                  <c:v>9979.0589999999702</c:v>
                </c:pt>
              </c:numCache>
            </c:numRef>
          </c:val>
        </c:ser>
        <c:ser>
          <c:idx val="2"/>
          <c:order val="2"/>
          <c:tx>
            <c:strRef>
              <c:f>'6'!$A$10</c:f>
              <c:strCache>
                <c:ptCount val="1"/>
                <c:pt idx="0">
                  <c:v>&gt; 30 a ≤ 100 kW</c:v>
                </c:pt>
              </c:strCache>
            </c:strRef>
          </c:tx>
          <c:invertIfNegative val="0"/>
          <c:cat>
            <c:strRef>
              <c:f>'6'!$E$5:$G$5</c:f>
              <c:strCache>
                <c:ptCount val="3"/>
                <c:pt idx="0">
                  <c:v>Leden</c:v>
                </c:pt>
                <c:pt idx="1">
                  <c:v>Únor</c:v>
                </c:pt>
                <c:pt idx="2">
                  <c:v>Březen</c:v>
                </c:pt>
              </c:strCache>
            </c:strRef>
          </c:cat>
          <c:val>
            <c:numRef>
              <c:f>'6'!$E$10:$G$10</c:f>
              <c:numCache>
                <c:formatCode>#,##0.0</c:formatCode>
                <c:ptCount val="3"/>
                <c:pt idx="0">
                  <c:v>1026.7990000000009</c:v>
                </c:pt>
                <c:pt idx="1">
                  <c:v>2436.6189999999983</c:v>
                </c:pt>
                <c:pt idx="2">
                  <c:v>3676.4309999999969</c:v>
                </c:pt>
              </c:numCache>
            </c:numRef>
          </c:val>
        </c:ser>
        <c:ser>
          <c:idx val="3"/>
          <c:order val="3"/>
          <c:tx>
            <c:strRef>
              <c:f>'6'!$A$11</c:f>
              <c:strCache>
                <c:ptCount val="1"/>
                <c:pt idx="0">
                  <c:v>&gt; 100 kW a ≤ 1 MW</c:v>
                </c:pt>
              </c:strCache>
            </c:strRef>
          </c:tx>
          <c:invertIfNegative val="0"/>
          <c:cat>
            <c:strRef>
              <c:f>'6'!$E$5:$G$5</c:f>
              <c:strCache>
                <c:ptCount val="3"/>
                <c:pt idx="0">
                  <c:v>Leden</c:v>
                </c:pt>
                <c:pt idx="1">
                  <c:v>Únor</c:v>
                </c:pt>
                <c:pt idx="2">
                  <c:v>Březen</c:v>
                </c:pt>
              </c:strCache>
            </c:strRef>
          </c:cat>
          <c:val>
            <c:numRef>
              <c:f>'6'!$E$11:$G$11</c:f>
              <c:numCache>
                <c:formatCode>#,##0.0</c:formatCode>
                <c:ptCount val="3"/>
                <c:pt idx="0">
                  <c:v>9823.7370000000083</c:v>
                </c:pt>
                <c:pt idx="1">
                  <c:v>24325.897999999957</c:v>
                </c:pt>
                <c:pt idx="2">
                  <c:v>34111.608999999997</c:v>
                </c:pt>
              </c:numCache>
            </c:numRef>
          </c:val>
        </c:ser>
        <c:ser>
          <c:idx val="4"/>
          <c:order val="4"/>
          <c:tx>
            <c:strRef>
              <c:f>'6'!$A$12</c:f>
              <c:strCache>
                <c:ptCount val="1"/>
                <c:pt idx="0">
                  <c:v>&gt; 1 a ≤ 5 MW</c:v>
                </c:pt>
              </c:strCache>
            </c:strRef>
          </c:tx>
          <c:invertIfNegative val="0"/>
          <c:cat>
            <c:strRef>
              <c:f>'6'!$E$5:$G$5</c:f>
              <c:strCache>
                <c:ptCount val="3"/>
                <c:pt idx="0">
                  <c:v>Leden</c:v>
                </c:pt>
                <c:pt idx="1">
                  <c:v>Únor</c:v>
                </c:pt>
                <c:pt idx="2">
                  <c:v>Březen</c:v>
                </c:pt>
              </c:strCache>
            </c:strRef>
          </c:cat>
          <c:val>
            <c:numRef>
              <c:f>'6'!$E$12:$G$12</c:f>
              <c:numCache>
                <c:formatCode>#,##0.0</c:formatCode>
                <c:ptCount val="3"/>
                <c:pt idx="0">
                  <c:v>22542.917999999994</c:v>
                </c:pt>
                <c:pt idx="1">
                  <c:v>56243.222999999991</c:v>
                </c:pt>
                <c:pt idx="2">
                  <c:v>76709.188999999911</c:v>
                </c:pt>
              </c:numCache>
            </c:numRef>
          </c:val>
        </c:ser>
        <c:ser>
          <c:idx val="5"/>
          <c:order val="5"/>
          <c:tx>
            <c:strRef>
              <c:f>'6'!$A$13</c:f>
              <c:strCache>
                <c:ptCount val="1"/>
                <c:pt idx="0">
                  <c:v>&gt; 5 MW</c:v>
                </c:pt>
              </c:strCache>
            </c:strRef>
          </c:tx>
          <c:invertIfNegative val="0"/>
          <c:cat>
            <c:strRef>
              <c:f>'6'!$E$5:$G$5</c:f>
              <c:strCache>
                <c:ptCount val="3"/>
                <c:pt idx="0">
                  <c:v>Leden</c:v>
                </c:pt>
                <c:pt idx="1">
                  <c:v>Únor</c:v>
                </c:pt>
                <c:pt idx="2">
                  <c:v>Březen</c:v>
                </c:pt>
              </c:strCache>
            </c:strRef>
          </c:cat>
          <c:val>
            <c:numRef>
              <c:f>'6'!$E$13:$G$13</c:f>
              <c:numCache>
                <c:formatCode>#,##0.0</c:formatCode>
                <c:ptCount val="3"/>
                <c:pt idx="0">
                  <c:v>7884.9949999999999</c:v>
                </c:pt>
                <c:pt idx="1">
                  <c:v>20883.14</c:v>
                </c:pt>
                <c:pt idx="2">
                  <c:v>26796.641999999996</c:v>
                </c:pt>
              </c:numCache>
            </c:numRef>
          </c:val>
        </c:ser>
        <c:dLbls>
          <c:showLegendKey val="0"/>
          <c:showVal val="0"/>
          <c:showCatName val="0"/>
          <c:showSerName val="0"/>
          <c:showPercent val="0"/>
          <c:showBubbleSize val="0"/>
        </c:dLbls>
        <c:gapWidth val="100"/>
        <c:axId val="140614656"/>
        <c:axId val="140624640"/>
      </c:barChart>
      <c:catAx>
        <c:axId val="140614656"/>
        <c:scaling>
          <c:orientation val="minMax"/>
        </c:scaling>
        <c:delete val="0"/>
        <c:axPos val="b"/>
        <c:majorTickMark val="none"/>
        <c:minorTickMark val="none"/>
        <c:tickLblPos val="nextTo"/>
        <c:txPr>
          <a:bodyPr/>
          <a:lstStyle/>
          <a:p>
            <a:pPr>
              <a:defRPr sz="900"/>
            </a:pPr>
            <a:endParaRPr lang="cs-CZ"/>
          </a:p>
        </c:txPr>
        <c:crossAx val="140624640"/>
        <c:crosses val="autoZero"/>
        <c:auto val="1"/>
        <c:lblAlgn val="ctr"/>
        <c:lblOffset val="100"/>
        <c:noMultiLvlLbl val="0"/>
      </c:catAx>
      <c:valAx>
        <c:axId val="140624640"/>
        <c:scaling>
          <c:orientation val="minMax"/>
          <c:max val="80000"/>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140614656"/>
        <c:crosses val="autoZero"/>
        <c:crossBetween val="between"/>
        <c:majorUnit val="2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'14.9'!$H$31:$H$38</c:f>
              <c:strCache>
                <c:ptCount val="8"/>
                <c:pt idx="0">
                  <c:v>JE</c:v>
                </c:pt>
                <c:pt idx="1">
                  <c:v>PE</c:v>
                </c:pt>
                <c:pt idx="2">
                  <c:v>PPE</c:v>
                </c:pt>
                <c:pt idx="3">
                  <c:v>PSE</c:v>
                </c:pt>
                <c:pt idx="4">
                  <c:v>VE</c:v>
                </c:pt>
                <c:pt idx="5">
                  <c:v>PVE</c:v>
                </c:pt>
                <c:pt idx="6">
                  <c:v>VTE</c:v>
                </c:pt>
                <c:pt idx="7">
                  <c:v>FVE</c:v>
                </c:pt>
              </c:strCache>
            </c:strRef>
          </c:cat>
          <c:val>
            <c:numRef>
              <c:f>'14.9'!$I$31:$I$38</c:f>
              <c:numCache>
                <c:formatCode>0.0%</c:formatCode>
                <c:ptCount val="8"/>
                <c:pt idx="0">
                  <c:v>0</c:v>
                </c:pt>
                <c:pt idx="1">
                  <c:v>1.0078567139035838E-2</c:v>
                </c:pt>
                <c:pt idx="2">
                  <c:v>0</c:v>
                </c:pt>
                <c:pt idx="3">
                  <c:v>0.12382675449556717</c:v>
                </c:pt>
                <c:pt idx="4">
                  <c:v>1.1721378266556785E-2</c:v>
                </c:pt>
                <c:pt idx="5">
                  <c:v>0.55484421681604779</c:v>
                </c:pt>
                <c:pt idx="6">
                  <c:v>0.14181666985298669</c:v>
                </c:pt>
                <c:pt idx="7">
                  <c:v>5.2797296706114549E-2</c:v>
                </c:pt>
              </c:numCache>
            </c:numRef>
          </c:val>
        </c:ser>
        <c:dLbls>
          <c:showLegendKey val="0"/>
          <c:showVal val="0"/>
          <c:showCatName val="0"/>
          <c:showSerName val="0"/>
          <c:showPercent val="0"/>
          <c:showBubbleSize val="0"/>
        </c:dLbls>
        <c:gapWidth val="150"/>
        <c:axId val="97903360"/>
        <c:axId val="97904896"/>
      </c:barChart>
      <c:catAx>
        <c:axId val="97903360"/>
        <c:scaling>
          <c:orientation val="minMax"/>
        </c:scaling>
        <c:delete val="0"/>
        <c:axPos val="l"/>
        <c:majorTickMark val="none"/>
        <c:minorTickMark val="none"/>
        <c:tickLblPos val="nextTo"/>
        <c:txPr>
          <a:bodyPr/>
          <a:lstStyle/>
          <a:p>
            <a:pPr>
              <a:defRPr sz="900"/>
            </a:pPr>
            <a:endParaRPr lang="cs-CZ"/>
          </a:p>
        </c:txPr>
        <c:crossAx val="97904896"/>
        <c:crosses val="autoZero"/>
        <c:auto val="1"/>
        <c:lblAlgn val="ctr"/>
        <c:lblOffset val="100"/>
        <c:noMultiLvlLbl val="0"/>
      </c:catAx>
      <c:valAx>
        <c:axId val="9790489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790336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'14.9'!$J$31</c:f>
              <c:strCache>
                <c:ptCount val="1"/>
                <c:pt idx="0">
                  <c:v>JE</c:v>
                </c:pt>
              </c:strCache>
            </c:strRef>
          </c:tx>
          <c:invertIfNegative val="0"/>
          <c:cat>
            <c:strRef>
              <c:f>'14.9'!$K$30:$M$30</c:f>
              <c:strCache>
                <c:ptCount val="3"/>
                <c:pt idx="0">
                  <c:v>Leden</c:v>
                </c:pt>
                <c:pt idx="1">
                  <c:v>Únor</c:v>
                </c:pt>
                <c:pt idx="2">
                  <c:v>Březen</c:v>
                </c:pt>
              </c:strCache>
            </c:strRef>
          </c:cat>
          <c:val>
            <c:numRef>
              <c:f>'14.9'!$K$31:$M$31</c:f>
              <c:numCache>
                <c:formatCode>#,##0.0</c:formatCode>
                <c:ptCount val="3"/>
                <c:pt idx="0">
                  <c:v>0</c:v>
                </c:pt>
                <c:pt idx="1">
                  <c:v>0</c:v>
                </c:pt>
                <c:pt idx="2">
                  <c:v>0</c:v>
                </c:pt>
              </c:numCache>
            </c:numRef>
          </c:val>
        </c:ser>
        <c:ser>
          <c:idx val="1"/>
          <c:order val="1"/>
          <c:tx>
            <c:strRef>
              <c:f>'14.9'!$J$32</c:f>
              <c:strCache>
                <c:ptCount val="1"/>
                <c:pt idx="0">
                  <c:v>PE</c:v>
                </c:pt>
              </c:strCache>
            </c:strRef>
          </c:tx>
          <c:invertIfNegative val="0"/>
          <c:cat>
            <c:strRef>
              <c:f>'14.9'!$K$30:$M$30</c:f>
              <c:strCache>
                <c:ptCount val="3"/>
                <c:pt idx="0">
                  <c:v>Leden</c:v>
                </c:pt>
                <c:pt idx="1">
                  <c:v>Únor</c:v>
                </c:pt>
                <c:pt idx="2">
                  <c:v>Březen</c:v>
                </c:pt>
              </c:strCache>
            </c:strRef>
          </c:cat>
          <c:val>
            <c:numRef>
              <c:f>'14.9'!$K$32:$M$32</c:f>
              <c:numCache>
                <c:formatCode>#,##0.0</c:formatCode>
                <c:ptCount val="3"/>
                <c:pt idx="0">
                  <c:v>40292.434999999998</c:v>
                </c:pt>
                <c:pt idx="1">
                  <c:v>36927.480000000003</c:v>
                </c:pt>
                <c:pt idx="2">
                  <c:v>38792.56500000001</c:v>
                </c:pt>
              </c:numCache>
            </c:numRef>
          </c:val>
        </c:ser>
        <c:ser>
          <c:idx val="2"/>
          <c:order val="2"/>
          <c:tx>
            <c:strRef>
              <c:f>'14.9'!$J$33</c:f>
              <c:strCache>
                <c:ptCount val="1"/>
                <c:pt idx="0">
                  <c:v>PPE</c:v>
                </c:pt>
              </c:strCache>
            </c:strRef>
          </c:tx>
          <c:invertIfNegative val="0"/>
          <c:cat>
            <c:strRef>
              <c:f>'14.9'!$K$30:$M$30</c:f>
              <c:strCache>
                <c:ptCount val="3"/>
                <c:pt idx="0">
                  <c:v>Leden</c:v>
                </c:pt>
                <c:pt idx="1">
                  <c:v>Únor</c:v>
                </c:pt>
                <c:pt idx="2">
                  <c:v>Březen</c:v>
                </c:pt>
              </c:strCache>
            </c:strRef>
          </c:cat>
          <c:val>
            <c:numRef>
              <c:f>'14.9'!$K$33:$M$33</c:f>
              <c:numCache>
                <c:formatCode>#,##0.0</c:formatCode>
                <c:ptCount val="3"/>
                <c:pt idx="0">
                  <c:v>0</c:v>
                </c:pt>
                <c:pt idx="1">
                  <c:v>0</c:v>
                </c:pt>
                <c:pt idx="2">
                  <c:v>0</c:v>
                </c:pt>
              </c:numCache>
            </c:numRef>
          </c:val>
        </c:ser>
        <c:ser>
          <c:idx val="3"/>
          <c:order val="3"/>
          <c:tx>
            <c:strRef>
              <c:f>'14.9'!$J$34</c:f>
              <c:strCache>
                <c:ptCount val="1"/>
                <c:pt idx="0">
                  <c:v>PSE</c:v>
                </c:pt>
              </c:strCache>
            </c:strRef>
          </c:tx>
          <c:invertIfNegative val="0"/>
          <c:cat>
            <c:strRef>
              <c:f>'14.9'!$K$30:$M$30</c:f>
              <c:strCache>
                <c:ptCount val="3"/>
                <c:pt idx="0">
                  <c:v>Leden</c:v>
                </c:pt>
                <c:pt idx="1">
                  <c:v>Únor</c:v>
                </c:pt>
                <c:pt idx="2">
                  <c:v>Březen</c:v>
                </c:pt>
              </c:strCache>
            </c:strRef>
          </c:cat>
          <c:val>
            <c:numRef>
              <c:f>'14.9'!$K$34:$M$34</c:f>
              <c:numCache>
                <c:formatCode>#,##0.0</c:formatCode>
                <c:ptCount val="3"/>
                <c:pt idx="0">
                  <c:v>26971.203000000005</c:v>
                </c:pt>
                <c:pt idx="1">
                  <c:v>23922.796000000002</c:v>
                </c:pt>
                <c:pt idx="2">
                  <c:v>25735.391999999993</c:v>
                </c:pt>
              </c:numCache>
            </c:numRef>
          </c:val>
        </c:ser>
        <c:ser>
          <c:idx val="4"/>
          <c:order val="4"/>
          <c:tx>
            <c:strRef>
              <c:f>'14.9'!$J$35</c:f>
              <c:strCache>
                <c:ptCount val="1"/>
                <c:pt idx="0">
                  <c:v>VE</c:v>
                </c:pt>
              </c:strCache>
            </c:strRef>
          </c:tx>
          <c:invertIfNegative val="0"/>
          <c:cat>
            <c:strRef>
              <c:f>'14.9'!$K$30:$M$30</c:f>
              <c:strCache>
                <c:ptCount val="3"/>
                <c:pt idx="0">
                  <c:v>Leden</c:v>
                </c:pt>
                <c:pt idx="1">
                  <c:v>Únor</c:v>
                </c:pt>
                <c:pt idx="2">
                  <c:v>Březen</c:v>
                </c:pt>
              </c:strCache>
            </c:strRef>
          </c:cat>
          <c:val>
            <c:numRef>
              <c:f>'14.9'!$K$35:$M$35</c:f>
              <c:numCache>
                <c:formatCode>#,##0.0</c:formatCode>
                <c:ptCount val="3"/>
                <c:pt idx="0">
                  <c:v>5394.844000000001</c:v>
                </c:pt>
                <c:pt idx="1">
                  <c:v>3685.1699999999983</c:v>
                </c:pt>
                <c:pt idx="2">
                  <c:v>3940.7270000000008</c:v>
                </c:pt>
              </c:numCache>
            </c:numRef>
          </c:val>
        </c:ser>
        <c:ser>
          <c:idx val="5"/>
          <c:order val="5"/>
          <c:tx>
            <c:strRef>
              <c:f>'14.9'!$J$36</c:f>
              <c:strCache>
                <c:ptCount val="1"/>
                <c:pt idx="0">
                  <c:v>PVE</c:v>
                </c:pt>
              </c:strCache>
            </c:strRef>
          </c:tx>
          <c:invertIfNegative val="0"/>
          <c:cat>
            <c:strRef>
              <c:f>'14.9'!$K$30:$M$30</c:f>
              <c:strCache>
                <c:ptCount val="3"/>
                <c:pt idx="0">
                  <c:v>Leden</c:v>
                </c:pt>
                <c:pt idx="1">
                  <c:v>Únor</c:v>
                </c:pt>
                <c:pt idx="2">
                  <c:v>Březen</c:v>
                </c:pt>
              </c:strCache>
            </c:strRef>
          </c:cat>
          <c:val>
            <c:numRef>
              <c:f>'14.9'!$K$36:$M$36</c:f>
              <c:numCache>
                <c:formatCode>#,##0.0</c:formatCode>
                <c:ptCount val="3"/>
                <c:pt idx="0">
                  <c:v>76099.91</c:v>
                </c:pt>
                <c:pt idx="1">
                  <c:v>57946.37</c:v>
                </c:pt>
                <c:pt idx="2">
                  <c:v>67447.45</c:v>
                </c:pt>
              </c:numCache>
            </c:numRef>
          </c:val>
        </c:ser>
        <c:ser>
          <c:idx val="6"/>
          <c:order val="6"/>
          <c:tx>
            <c:strRef>
              <c:f>'14.9'!$J$37</c:f>
              <c:strCache>
                <c:ptCount val="1"/>
                <c:pt idx="0">
                  <c:v>VTE</c:v>
                </c:pt>
              </c:strCache>
            </c:strRef>
          </c:tx>
          <c:invertIfNegative val="0"/>
          <c:cat>
            <c:strRef>
              <c:f>'14.9'!$K$30:$M$30</c:f>
              <c:strCache>
                <c:ptCount val="3"/>
                <c:pt idx="0">
                  <c:v>Leden</c:v>
                </c:pt>
                <c:pt idx="1">
                  <c:v>Únor</c:v>
                </c:pt>
                <c:pt idx="2">
                  <c:v>Březen</c:v>
                </c:pt>
              </c:strCache>
            </c:strRef>
          </c:cat>
          <c:val>
            <c:numRef>
              <c:f>'14.9'!$K$37:$M$37</c:f>
              <c:numCache>
                <c:formatCode>#,##0.0</c:formatCode>
                <c:ptCount val="3"/>
                <c:pt idx="0">
                  <c:v>10261.439999999999</c:v>
                </c:pt>
                <c:pt idx="1">
                  <c:v>8773.5849999999991</c:v>
                </c:pt>
                <c:pt idx="2">
                  <c:v>7973.5160000000005</c:v>
                </c:pt>
              </c:numCache>
            </c:numRef>
          </c:val>
        </c:ser>
        <c:ser>
          <c:idx val="7"/>
          <c:order val="7"/>
          <c:tx>
            <c:strRef>
              <c:f>'14.9'!$J$38</c:f>
              <c:strCache>
                <c:ptCount val="1"/>
                <c:pt idx="0">
                  <c:v>FVE</c:v>
                </c:pt>
              </c:strCache>
            </c:strRef>
          </c:tx>
          <c:spPr>
            <a:solidFill>
              <a:srgbClr val="FFC000"/>
            </a:solidFill>
          </c:spPr>
          <c:invertIfNegative val="0"/>
          <c:cat>
            <c:strRef>
              <c:f>'14.9'!$K$30:$M$30</c:f>
              <c:strCache>
                <c:ptCount val="3"/>
                <c:pt idx="0">
                  <c:v>Leden</c:v>
                </c:pt>
                <c:pt idx="1">
                  <c:v>Únor</c:v>
                </c:pt>
                <c:pt idx="2">
                  <c:v>Březen</c:v>
                </c:pt>
              </c:strCache>
            </c:strRef>
          </c:cat>
          <c:val>
            <c:numRef>
              <c:f>'14.9'!$K$38:$M$38</c:f>
              <c:numCache>
                <c:formatCode>#,##0.0</c:formatCode>
                <c:ptCount val="3"/>
                <c:pt idx="0">
                  <c:v>2545.1599999999967</c:v>
                </c:pt>
                <c:pt idx="1">
                  <c:v>5150.2430000000095</c:v>
                </c:pt>
                <c:pt idx="2">
                  <c:v>8462.4969999999757</c:v>
                </c:pt>
              </c:numCache>
            </c:numRef>
          </c:val>
        </c:ser>
        <c:dLbls>
          <c:showLegendKey val="0"/>
          <c:showVal val="0"/>
          <c:showCatName val="0"/>
          <c:showSerName val="0"/>
          <c:showPercent val="0"/>
          <c:showBubbleSize val="0"/>
        </c:dLbls>
        <c:gapWidth val="150"/>
        <c:overlap val="100"/>
        <c:axId val="98532736"/>
        <c:axId val="98542720"/>
      </c:barChart>
      <c:catAx>
        <c:axId val="98532736"/>
        <c:scaling>
          <c:orientation val="minMax"/>
        </c:scaling>
        <c:delete val="0"/>
        <c:axPos val="b"/>
        <c:majorTickMark val="none"/>
        <c:minorTickMark val="none"/>
        <c:tickLblPos val="nextTo"/>
        <c:txPr>
          <a:bodyPr/>
          <a:lstStyle/>
          <a:p>
            <a:pPr>
              <a:defRPr sz="900"/>
            </a:pPr>
            <a:endParaRPr lang="cs-CZ"/>
          </a:p>
        </c:txPr>
        <c:crossAx val="98542720"/>
        <c:crosses val="autoZero"/>
        <c:auto val="1"/>
        <c:lblAlgn val="ctr"/>
        <c:lblOffset val="100"/>
        <c:noMultiLvlLbl val="0"/>
      </c:catAx>
      <c:valAx>
        <c:axId val="98542720"/>
        <c:scaling>
          <c:orientation val="minMax"/>
          <c:min val="0"/>
        </c:scaling>
        <c:delete val="0"/>
        <c:axPos val="l"/>
        <c:majorGridlines/>
        <c:numFmt formatCode="#,##0" sourceLinked="0"/>
        <c:majorTickMark val="out"/>
        <c:minorTickMark val="none"/>
        <c:tickLblPos val="nextTo"/>
        <c:spPr>
          <a:ln>
            <a:noFill/>
          </a:ln>
        </c:spPr>
        <c:txPr>
          <a:bodyPr/>
          <a:lstStyle/>
          <a:p>
            <a:pPr>
              <a:defRPr sz="900"/>
            </a:pPr>
            <a:endParaRPr lang="cs-CZ"/>
          </a:p>
        </c:txPr>
        <c:crossAx val="98532736"/>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'14.9'!$L$19:$L$26</c:f>
              <c:strCache>
                <c:ptCount val="8"/>
                <c:pt idx="0">
                  <c:v>JE</c:v>
                </c:pt>
                <c:pt idx="1">
                  <c:v>PE</c:v>
                </c:pt>
                <c:pt idx="2">
                  <c:v>PPE</c:v>
                </c:pt>
                <c:pt idx="3">
                  <c:v>PSE</c:v>
                </c:pt>
                <c:pt idx="4">
                  <c:v>VE</c:v>
                </c:pt>
                <c:pt idx="5">
                  <c:v>PVE</c:v>
                </c:pt>
                <c:pt idx="6">
                  <c:v>VTE</c:v>
                </c:pt>
                <c:pt idx="7">
                  <c:v>FVE</c:v>
                </c:pt>
              </c:strCache>
            </c:strRef>
          </c:cat>
          <c:val>
            <c:numRef>
              <c:f>'14.9'!$M$19:$M$26</c:f>
              <c:numCache>
                <c:formatCode>0.0%</c:formatCode>
                <c:ptCount val="8"/>
                <c:pt idx="0">
                  <c:v>0</c:v>
                </c:pt>
                <c:pt idx="1">
                  <c:v>9.2728504449771272E-3</c:v>
                </c:pt>
                <c:pt idx="2">
                  <c:v>0</c:v>
                </c:pt>
                <c:pt idx="3">
                  <c:v>7.6616493915729666E-2</c:v>
                </c:pt>
                <c:pt idx="4">
                  <c:v>2.0239857827163015E-2</c:v>
                </c:pt>
                <c:pt idx="5">
                  <c:v>0.57221905996273037</c:v>
                </c:pt>
                <c:pt idx="6">
                  <c:v>0.15904367788487073</c:v>
                </c:pt>
                <c:pt idx="7">
                  <c:v>5.0691590610875435E-2</c:v>
                </c:pt>
              </c:numCache>
            </c:numRef>
          </c:val>
        </c:ser>
        <c:dLbls>
          <c:showLegendKey val="0"/>
          <c:showVal val="0"/>
          <c:showCatName val="0"/>
          <c:showSerName val="0"/>
          <c:showPercent val="0"/>
          <c:showBubbleSize val="0"/>
        </c:dLbls>
        <c:gapWidth val="150"/>
        <c:axId val="97977472"/>
        <c:axId val="97979008"/>
      </c:barChart>
      <c:catAx>
        <c:axId val="97977472"/>
        <c:scaling>
          <c:orientation val="minMax"/>
        </c:scaling>
        <c:delete val="0"/>
        <c:axPos val="l"/>
        <c:majorTickMark val="none"/>
        <c:minorTickMark val="none"/>
        <c:tickLblPos val="nextTo"/>
        <c:txPr>
          <a:bodyPr/>
          <a:lstStyle/>
          <a:p>
            <a:pPr>
              <a:defRPr sz="900"/>
            </a:pPr>
            <a:endParaRPr lang="cs-CZ"/>
          </a:p>
        </c:txPr>
        <c:crossAx val="97979008"/>
        <c:crosses val="autoZero"/>
        <c:auto val="1"/>
        <c:lblAlgn val="ctr"/>
        <c:lblOffset val="100"/>
        <c:noMultiLvlLbl val="0"/>
      </c:catAx>
      <c:valAx>
        <c:axId val="979790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79774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8029568"/>
        <c:axId val="98031104"/>
      </c:barChart>
      <c:catAx>
        <c:axId val="98029568"/>
        <c:scaling>
          <c:orientation val="minMax"/>
        </c:scaling>
        <c:delete val="1"/>
        <c:axPos val="b"/>
        <c:numFmt formatCode="General" sourceLinked="1"/>
        <c:majorTickMark val="out"/>
        <c:minorTickMark val="none"/>
        <c:tickLblPos val="nextTo"/>
        <c:crossAx val="98031104"/>
        <c:crosses val="autoZero"/>
        <c:auto val="1"/>
        <c:lblAlgn val="ctr"/>
        <c:lblOffset val="100"/>
        <c:noMultiLvlLbl val="0"/>
      </c:catAx>
      <c:valAx>
        <c:axId val="98031104"/>
        <c:scaling>
          <c:orientation val="minMax"/>
        </c:scaling>
        <c:delete val="1"/>
        <c:axPos val="l"/>
        <c:numFmt formatCode="General" sourceLinked="1"/>
        <c:majorTickMark val="out"/>
        <c:minorTickMark val="none"/>
        <c:tickLblPos val="nextTo"/>
        <c:crossAx val="980295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'14.10'!$J$19:$J$26</c:f>
              <c:strCache>
                <c:ptCount val="8"/>
                <c:pt idx="0">
                  <c:v>JE</c:v>
                </c:pt>
                <c:pt idx="1">
                  <c:v>PE</c:v>
                </c:pt>
                <c:pt idx="2">
                  <c:v>PPE</c:v>
                </c:pt>
                <c:pt idx="3">
                  <c:v>PSE</c:v>
                </c:pt>
                <c:pt idx="4">
                  <c:v>VE</c:v>
                </c:pt>
                <c:pt idx="5">
                  <c:v>PVE</c:v>
                </c:pt>
                <c:pt idx="6">
                  <c:v>VTE</c:v>
                </c:pt>
                <c:pt idx="7">
                  <c:v>FVE</c:v>
                </c:pt>
              </c:strCache>
            </c:strRef>
          </c:cat>
          <c:val>
            <c:numRef>
              <c:f>'14.10'!$K$19:$K$26</c:f>
              <c:numCache>
                <c:formatCode>General</c:formatCode>
                <c:ptCount val="8"/>
                <c:pt idx="0">
                  <c:v>0</c:v>
                </c:pt>
                <c:pt idx="1">
                  <c:v>1520535.135</c:v>
                </c:pt>
                <c:pt idx="2">
                  <c:v>0</c:v>
                </c:pt>
                <c:pt idx="3">
                  <c:v>89694.099999999991</c:v>
                </c:pt>
                <c:pt idx="4">
                  <c:v>21786.423999999999</c:v>
                </c:pt>
                <c:pt idx="5">
                  <c:v>0</c:v>
                </c:pt>
                <c:pt idx="6">
                  <c:v>4278.018</c:v>
                </c:pt>
                <c:pt idx="7">
                  <c:v>13745.945999999993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'14.10'!$H$19:$H$22</c:f>
              <c:strCache>
                <c:ptCount val="4"/>
                <c:pt idx="0">
                  <c:v>VO z vvn</c:v>
                </c:pt>
                <c:pt idx="1">
                  <c:v>VO z vn</c:v>
                </c:pt>
                <c:pt idx="2">
                  <c:v>MOP</c:v>
                </c:pt>
                <c:pt idx="3">
                  <c:v>MOO</c:v>
                </c:pt>
              </c:strCache>
            </c:strRef>
          </c:cat>
          <c:val>
            <c:numRef>
              <c:f>'14.10'!$I$19:$I$22</c:f>
              <c:numCache>
                <c:formatCode>0.0%</c:formatCode>
                <c:ptCount val="4"/>
                <c:pt idx="0">
                  <c:v>3.1499132251783961E-2</c:v>
                </c:pt>
                <c:pt idx="1">
                  <c:v>4.3824861263855631E-2</c:v>
                </c:pt>
                <c:pt idx="2">
                  <c:v>5.0633572776246083E-2</c:v>
                </c:pt>
                <c:pt idx="3">
                  <c:v>4.7829605325332022E-2</c:v>
                </c:pt>
              </c:numCache>
            </c:numRef>
          </c:val>
        </c:ser>
        <c:dLbls>
          <c:showLegendKey val="0"/>
          <c:showVal val="0"/>
          <c:showCatName val="0"/>
          <c:showSerName val="0"/>
          <c:showPercent val="0"/>
          <c:showBubbleSize val="0"/>
        </c:dLbls>
        <c:gapWidth val="150"/>
        <c:axId val="98346880"/>
        <c:axId val="98348416"/>
      </c:barChart>
      <c:catAx>
        <c:axId val="98346880"/>
        <c:scaling>
          <c:orientation val="maxMin"/>
        </c:scaling>
        <c:delete val="0"/>
        <c:axPos val="l"/>
        <c:majorTickMark val="none"/>
        <c:minorTickMark val="none"/>
        <c:tickLblPos val="nextTo"/>
        <c:txPr>
          <a:bodyPr/>
          <a:lstStyle/>
          <a:p>
            <a:pPr>
              <a:defRPr sz="900"/>
            </a:pPr>
            <a:endParaRPr lang="cs-CZ"/>
          </a:p>
        </c:txPr>
        <c:crossAx val="98348416"/>
        <c:crosses val="autoZero"/>
        <c:auto val="1"/>
        <c:lblAlgn val="ctr"/>
        <c:lblOffset val="100"/>
        <c:noMultiLvlLbl val="0"/>
      </c:catAx>
      <c:valAx>
        <c:axId val="9834841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834688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'14.10'!$H$31:$H$38</c:f>
              <c:strCache>
                <c:ptCount val="8"/>
                <c:pt idx="0">
                  <c:v>JE</c:v>
                </c:pt>
                <c:pt idx="1">
                  <c:v>PE</c:v>
                </c:pt>
                <c:pt idx="2">
                  <c:v>PPE</c:v>
                </c:pt>
                <c:pt idx="3">
                  <c:v>PSE</c:v>
                </c:pt>
                <c:pt idx="4">
                  <c:v>VE</c:v>
                </c:pt>
                <c:pt idx="5">
                  <c:v>PVE</c:v>
                </c:pt>
                <c:pt idx="6">
                  <c:v>VTE</c:v>
                </c:pt>
                <c:pt idx="7">
                  <c:v>FVE</c:v>
                </c:pt>
              </c:strCache>
            </c:strRef>
          </c:cat>
          <c:val>
            <c:numRef>
              <c:f>'14.10'!$I$31:$I$38</c:f>
              <c:numCache>
                <c:formatCode>0.0%</c:formatCode>
                <c:ptCount val="8"/>
                <c:pt idx="0">
                  <c:v>0</c:v>
                </c:pt>
                <c:pt idx="1">
                  <c:v>0.114816483468341</c:v>
                </c:pt>
                <c:pt idx="2">
                  <c:v>0</c:v>
                </c:pt>
                <c:pt idx="3">
                  <c:v>6.1094840329769459E-2</c:v>
                </c:pt>
                <c:pt idx="4">
                  <c:v>2.6860376643715655E-2</c:v>
                </c:pt>
                <c:pt idx="5">
                  <c:v>0</c:v>
                </c:pt>
                <c:pt idx="6">
                  <c:v>6.2319876892276499E-2</c:v>
                </c:pt>
                <c:pt idx="7">
                  <c:v>4.6317515726301245E-2</c:v>
                </c:pt>
              </c:numCache>
            </c:numRef>
          </c:val>
        </c:ser>
        <c:dLbls>
          <c:showLegendKey val="0"/>
          <c:showVal val="0"/>
          <c:showCatName val="0"/>
          <c:showSerName val="0"/>
          <c:showPercent val="0"/>
          <c:showBubbleSize val="0"/>
        </c:dLbls>
        <c:gapWidth val="150"/>
        <c:axId val="98356224"/>
        <c:axId val="98370304"/>
      </c:barChart>
      <c:catAx>
        <c:axId val="98356224"/>
        <c:scaling>
          <c:orientation val="minMax"/>
        </c:scaling>
        <c:delete val="0"/>
        <c:axPos val="l"/>
        <c:majorTickMark val="none"/>
        <c:minorTickMark val="none"/>
        <c:tickLblPos val="nextTo"/>
        <c:txPr>
          <a:bodyPr/>
          <a:lstStyle/>
          <a:p>
            <a:pPr>
              <a:defRPr sz="900"/>
            </a:pPr>
            <a:endParaRPr lang="cs-CZ"/>
          </a:p>
        </c:txPr>
        <c:crossAx val="98370304"/>
        <c:crosses val="autoZero"/>
        <c:auto val="1"/>
        <c:lblAlgn val="ctr"/>
        <c:lblOffset val="100"/>
        <c:noMultiLvlLbl val="0"/>
      </c:catAx>
      <c:valAx>
        <c:axId val="9837030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835622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'14.10'!$J$31</c:f>
              <c:strCache>
                <c:ptCount val="1"/>
                <c:pt idx="0">
                  <c:v>JE</c:v>
                </c:pt>
              </c:strCache>
            </c:strRef>
          </c:tx>
          <c:invertIfNegative val="0"/>
          <c:cat>
            <c:strRef>
              <c:f>'14.10'!$K$30:$M$30</c:f>
              <c:strCache>
                <c:ptCount val="3"/>
                <c:pt idx="0">
                  <c:v>Leden</c:v>
                </c:pt>
                <c:pt idx="1">
                  <c:v>Únor</c:v>
                </c:pt>
                <c:pt idx="2">
                  <c:v>Březen</c:v>
                </c:pt>
              </c:strCache>
            </c:strRef>
          </c:cat>
          <c:val>
            <c:numRef>
              <c:f>'14.10'!$K$31:$M$31</c:f>
              <c:numCache>
                <c:formatCode>#,##0.0</c:formatCode>
                <c:ptCount val="3"/>
                <c:pt idx="0">
                  <c:v>0</c:v>
                </c:pt>
                <c:pt idx="1">
                  <c:v>0</c:v>
                </c:pt>
                <c:pt idx="2">
                  <c:v>0</c:v>
                </c:pt>
              </c:numCache>
            </c:numRef>
          </c:val>
        </c:ser>
        <c:ser>
          <c:idx val="1"/>
          <c:order val="1"/>
          <c:tx>
            <c:strRef>
              <c:f>'14.10'!$J$32</c:f>
              <c:strCache>
                <c:ptCount val="1"/>
                <c:pt idx="0">
                  <c:v>PE</c:v>
                </c:pt>
              </c:strCache>
            </c:strRef>
          </c:tx>
          <c:invertIfNegative val="0"/>
          <c:cat>
            <c:strRef>
              <c:f>'14.10'!$K$30:$M$30</c:f>
              <c:strCache>
                <c:ptCount val="3"/>
                <c:pt idx="0">
                  <c:v>Leden</c:v>
                </c:pt>
                <c:pt idx="1">
                  <c:v>Únor</c:v>
                </c:pt>
                <c:pt idx="2">
                  <c:v>Březen</c:v>
                </c:pt>
              </c:strCache>
            </c:strRef>
          </c:cat>
          <c:val>
            <c:numRef>
              <c:f>'14.10'!$K$32:$M$32</c:f>
              <c:numCache>
                <c:formatCode>#,##0.0</c:formatCode>
                <c:ptCount val="3"/>
                <c:pt idx="0">
                  <c:v>504052.08199999999</c:v>
                </c:pt>
                <c:pt idx="1">
                  <c:v>486484.79300000001</c:v>
                </c:pt>
                <c:pt idx="2">
                  <c:v>529998.26</c:v>
                </c:pt>
              </c:numCache>
            </c:numRef>
          </c:val>
        </c:ser>
        <c:ser>
          <c:idx val="2"/>
          <c:order val="2"/>
          <c:tx>
            <c:strRef>
              <c:f>'14.10'!$J$33</c:f>
              <c:strCache>
                <c:ptCount val="1"/>
                <c:pt idx="0">
                  <c:v>PPE</c:v>
                </c:pt>
              </c:strCache>
            </c:strRef>
          </c:tx>
          <c:invertIfNegative val="0"/>
          <c:cat>
            <c:strRef>
              <c:f>'14.10'!$K$30:$M$30</c:f>
              <c:strCache>
                <c:ptCount val="3"/>
                <c:pt idx="0">
                  <c:v>Leden</c:v>
                </c:pt>
                <c:pt idx="1">
                  <c:v>Únor</c:v>
                </c:pt>
                <c:pt idx="2">
                  <c:v>Březen</c:v>
                </c:pt>
              </c:strCache>
            </c:strRef>
          </c:cat>
          <c:val>
            <c:numRef>
              <c:f>'14.10'!$K$33:$M$33</c:f>
              <c:numCache>
                <c:formatCode>#,##0.0</c:formatCode>
                <c:ptCount val="3"/>
                <c:pt idx="0">
                  <c:v>0</c:v>
                </c:pt>
                <c:pt idx="1">
                  <c:v>0</c:v>
                </c:pt>
                <c:pt idx="2">
                  <c:v>0</c:v>
                </c:pt>
              </c:numCache>
            </c:numRef>
          </c:val>
        </c:ser>
        <c:ser>
          <c:idx val="3"/>
          <c:order val="3"/>
          <c:tx>
            <c:strRef>
              <c:f>'14.10'!$J$34</c:f>
              <c:strCache>
                <c:ptCount val="1"/>
                <c:pt idx="0">
                  <c:v>PSE</c:v>
                </c:pt>
              </c:strCache>
            </c:strRef>
          </c:tx>
          <c:invertIfNegative val="0"/>
          <c:cat>
            <c:strRef>
              <c:f>'14.10'!$K$30:$M$30</c:f>
              <c:strCache>
                <c:ptCount val="3"/>
                <c:pt idx="0">
                  <c:v>Leden</c:v>
                </c:pt>
                <c:pt idx="1">
                  <c:v>Únor</c:v>
                </c:pt>
                <c:pt idx="2">
                  <c:v>Březen</c:v>
                </c:pt>
              </c:strCache>
            </c:strRef>
          </c:cat>
          <c:val>
            <c:numRef>
              <c:f>'14.10'!$K$34:$M$34</c:f>
              <c:numCache>
                <c:formatCode>#,##0.0</c:formatCode>
                <c:ptCount val="3"/>
                <c:pt idx="0">
                  <c:v>31065.455999999991</c:v>
                </c:pt>
                <c:pt idx="1">
                  <c:v>27800.058000000001</c:v>
                </c:pt>
                <c:pt idx="2">
                  <c:v>30828.585999999999</c:v>
                </c:pt>
              </c:numCache>
            </c:numRef>
          </c:val>
        </c:ser>
        <c:ser>
          <c:idx val="4"/>
          <c:order val="4"/>
          <c:tx>
            <c:strRef>
              <c:f>'14.10'!$J$35</c:f>
              <c:strCache>
                <c:ptCount val="1"/>
                <c:pt idx="0">
                  <c:v>VE</c:v>
                </c:pt>
              </c:strCache>
            </c:strRef>
          </c:tx>
          <c:invertIfNegative val="0"/>
          <c:cat>
            <c:strRef>
              <c:f>'14.10'!$K$30:$M$30</c:f>
              <c:strCache>
                <c:ptCount val="3"/>
                <c:pt idx="0">
                  <c:v>Leden</c:v>
                </c:pt>
                <c:pt idx="1">
                  <c:v>Únor</c:v>
                </c:pt>
                <c:pt idx="2">
                  <c:v>Březen</c:v>
                </c:pt>
              </c:strCache>
            </c:strRef>
          </c:cat>
          <c:val>
            <c:numRef>
              <c:f>'14.10'!$K$35:$M$35</c:f>
              <c:numCache>
                <c:formatCode>#,##0.0</c:formatCode>
                <c:ptCount val="3"/>
                <c:pt idx="0">
                  <c:v>9027.2710000000006</c:v>
                </c:pt>
                <c:pt idx="1">
                  <c:v>6907.9300000000012</c:v>
                </c:pt>
                <c:pt idx="2">
                  <c:v>5851.223</c:v>
                </c:pt>
              </c:numCache>
            </c:numRef>
          </c:val>
        </c:ser>
        <c:ser>
          <c:idx val="5"/>
          <c:order val="5"/>
          <c:tx>
            <c:strRef>
              <c:f>'14.10'!$J$36</c:f>
              <c:strCache>
                <c:ptCount val="1"/>
                <c:pt idx="0">
                  <c:v>PVE</c:v>
                </c:pt>
              </c:strCache>
            </c:strRef>
          </c:tx>
          <c:invertIfNegative val="0"/>
          <c:cat>
            <c:strRef>
              <c:f>'14.10'!$K$30:$M$30</c:f>
              <c:strCache>
                <c:ptCount val="3"/>
                <c:pt idx="0">
                  <c:v>Leden</c:v>
                </c:pt>
                <c:pt idx="1">
                  <c:v>Únor</c:v>
                </c:pt>
                <c:pt idx="2">
                  <c:v>Březen</c:v>
                </c:pt>
              </c:strCache>
            </c:strRef>
          </c:cat>
          <c:val>
            <c:numRef>
              <c:f>'14.10'!$K$36:$M$36</c:f>
              <c:numCache>
                <c:formatCode>#,##0.0</c:formatCode>
                <c:ptCount val="3"/>
                <c:pt idx="0">
                  <c:v>0</c:v>
                </c:pt>
                <c:pt idx="1">
                  <c:v>0</c:v>
                </c:pt>
                <c:pt idx="2">
                  <c:v>0</c:v>
                </c:pt>
              </c:numCache>
            </c:numRef>
          </c:val>
        </c:ser>
        <c:ser>
          <c:idx val="6"/>
          <c:order val="6"/>
          <c:tx>
            <c:strRef>
              <c:f>'14.10'!$J$37</c:f>
              <c:strCache>
                <c:ptCount val="1"/>
                <c:pt idx="0">
                  <c:v>VTE</c:v>
                </c:pt>
              </c:strCache>
            </c:strRef>
          </c:tx>
          <c:invertIfNegative val="0"/>
          <c:cat>
            <c:strRef>
              <c:f>'14.10'!$K$30:$M$30</c:f>
              <c:strCache>
                <c:ptCount val="3"/>
                <c:pt idx="0">
                  <c:v>Leden</c:v>
                </c:pt>
                <c:pt idx="1">
                  <c:v>Únor</c:v>
                </c:pt>
                <c:pt idx="2">
                  <c:v>Březen</c:v>
                </c:pt>
              </c:strCache>
            </c:strRef>
          </c:cat>
          <c:val>
            <c:numRef>
              <c:f>'14.10'!$K$37:$M$37</c:f>
              <c:numCache>
                <c:formatCode>#,##0.0</c:formatCode>
                <c:ptCount val="3"/>
                <c:pt idx="0">
                  <c:v>2318.2520000000004</c:v>
                </c:pt>
                <c:pt idx="1">
                  <c:v>469.75400000000002</c:v>
                </c:pt>
                <c:pt idx="2">
                  <c:v>1490.0120000000002</c:v>
                </c:pt>
              </c:numCache>
            </c:numRef>
          </c:val>
        </c:ser>
        <c:ser>
          <c:idx val="7"/>
          <c:order val="7"/>
          <c:tx>
            <c:strRef>
              <c:f>'14.10'!$J$38</c:f>
              <c:strCache>
                <c:ptCount val="1"/>
                <c:pt idx="0">
                  <c:v>FVE</c:v>
                </c:pt>
              </c:strCache>
            </c:strRef>
          </c:tx>
          <c:spPr>
            <a:solidFill>
              <a:srgbClr val="FFC000"/>
            </a:solidFill>
          </c:spPr>
          <c:invertIfNegative val="0"/>
          <c:cat>
            <c:strRef>
              <c:f>'14.10'!$K$30:$M$30</c:f>
              <c:strCache>
                <c:ptCount val="3"/>
                <c:pt idx="0">
                  <c:v>Leden</c:v>
                </c:pt>
                <c:pt idx="1">
                  <c:v>Únor</c:v>
                </c:pt>
                <c:pt idx="2">
                  <c:v>Březen</c:v>
                </c:pt>
              </c:strCache>
            </c:strRef>
          </c:cat>
          <c:val>
            <c:numRef>
              <c:f>'14.10'!$K$38:$M$38</c:f>
              <c:numCache>
                <c:formatCode>#,##0.0</c:formatCode>
                <c:ptCount val="3"/>
                <c:pt idx="0">
                  <c:v>1796.3499999999942</c:v>
                </c:pt>
                <c:pt idx="1">
                  <c:v>5192.3609999999981</c:v>
                </c:pt>
                <c:pt idx="2">
                  <c:v>6757.2350000000006</c:v>
                </c:pt>
              </c:numCache>
            </c:numRef>
          </c:val>
        </c:ser>
        <c:dLbls>
          <c:showLegendKey val="0"/>
          <c:showVal val="0"/>
          <c:showCatName val="0"/>
          <c:showSerName val="0"/>
          <c:showPercent val="0"/>
          <c:showBubbleSize val="0"/>
        </c:dLbls>
        <c:gapWidth val="150"/>
        <c:overlap val="100"/>
        <c:axId val="98420608"/>
        <c:axId val="98422144"/>
      </c:barChart>
      <c:catAx>
        <c:axId val="98420608"/>
        <c:scaling>
          <c:orientation val="minMax"/>
        </c:scaling>
        <c:delete val="0"/>
        <c:axPos val="b"/>
        <c:majorTickMark val="none"/>
        <c:minorTickMark val="none"/>
        <c:tickLblPos val="nextTo"/>
        <c:txPr>
          <a:bodyPr/>
          <a:lstStyle/>
          <a:p>
            <a:pPr>
              <a:defRPr sz="900"/>
            </a:pPr>
            <a:endParaRPr lang="cs-CZ"/>
          </a:p>
        </c:txPr>
        <c:crossAx val="98422144"/>
        <c:crosses val="autoZero"/>
        <c:auto val="1"/>
        <c:lblAlgn val="ctr"/>
        <c:lblOffset val="100"/>
        <c:noMultiLvlLbl val="0"/>
      </c:catAx>
      <c:valAx>
        <c:axId val="98422144"/>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98420608"/>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'14.10'!$L$19:$L$26</c:f>
              <c:strCache>
                <c:ptCount val="8"/>
                <c:pt idx="0">
                  <c:v>JE</c:v>
                </c:pt>
                <c:pt idx="1">
                  <c:v>PE</c:v>
                </c:pt>
                <c:pt idx="2">
                  <c:v>PPE</c:v>
                </c:pt>
                <c:pt idx="3">
                  <c:v>PSE</c:v>
                </c:pt>
                <c:pt idx="4">
                  <c:v>VE</c:v>
                </c:pt>
                <c:pt idx="5">
                  <c:v>PVE</c:v>
                </c:pt>
                <c:pt idx="6">
                  <c:v>VTE</c:v>
                </c:pt>
                <c:pt idx="7">
                  <c:v>FVE</c:v>
                </c:pt>
              </c:strCache>
            </c:strRef>
          </c:cat>
          <c:val>
            <c:numRef>
              <c:f>'14.10'!$M$19:$M$26</c:f>
              <c:numCache>
                <c:formatCode>0.0%</c:formatCode>
                <c:ptCount val="8"/>
                <c:pt idx="0">
                  <c:v>0</c:v>
                </c:pt>
                <c:pt idx="1">
                  <c:v>0.12153601839378061</c:v>
                </c:pt>
                <c:pt idx="2">
                  <c:v>0</c:v>
                </c:pt>
                <c:pt idx="3">
                  <c:v>8.9679004064208825E-2</c:v>
                </c:pt>
                <c:pt idx="4">
                  <c:v>3.3865516895105446E-2</c:v>
                </c:pt>
                <c:pt idx="5">
                  <c:v>0</c:v>
                </c:pt>
                <c:pt idx="6">
                  <c:v>2.5191724231889423E-2</c:v>
                </c:pt>
                <c:pt idx="7">
                  <c:v>4.3124655257873928E-2</c:v>
                </c:pt>
              </c:numCache>
            </c:numRef>
          </c:val>
        </c:ser>
        <c:dLbls>
          <c:showLegendKey val="0"/>
          <c:showVal val="0"/>
          <c:showCatName val="0"/>
          <c:showSerName val="0"/>
          <c:showPercent val="0"/>
          <c:showBubbleSize val="0"/>
        </c:dLbls>
        <c:gapWidth val="150"/>
        <c:axId val="98434432"/>
        <c:axId val="98907264"/>
      </c:barChart>
      <c:catAx>
        <c:axId val="98434432"/>
        <c:scaling>
          <c:orientation val="minMax"/>
        </c:scaling>
        <c:delete val="0"/>
        <c:axPos val="l"/>
        <c:majorTickMark val="none"/>
        <c:minorTickMark val="none"/>
        <c:tickLblPos val="nextTo"/>
        <c:txPr>
          <a:bodyPr/>
          <a:lstStyle/>
          <a:p>
            <a:pPr>
              <a:defRPr sz="900"/>
            </a:pPr>
            <a:endParaRPr lang="cs-CZ"/>
          </a:p>
        </c:txPr>
        <c:crossAx val="98907264"/>
        <c:crosses val="autoZero"/>
        <c:auto val="1"/>
        <c:lblAlgn val="ctr"/>
        <c:lblOffset val="100"/>
        <c:noMultiLvlLbl val="0"/>
      </c:catAx>
      <c:valAx>
        <c:axId val="989072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843443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8969856"/>
        <c:axId val="98979840"/>
      </c:barChart>
      <c:catAx>
        <c:axId val="98969856"/>
        <c:scaling>
          <c:orientation val="minMax"/>
        </c:scaling>
        <c:delete val="1"/>
        <c:axPos val="b"/>
        <c:numFmt formatCode="General" sourceLinked="1"/>
        <c:majorTickMark val="out"/>
        <c:minorTickMark val="none"/>
        <c:tickLblPos val="nextTo"/>
        <c:crossAx val="98979840"/>
        <c:crosses val="autoZero"/>
        <c:auto val="1"/>
        <c:lblAlgn val="ctr"/>
        <c:lblOffset val="100"/>
        <c:noMultiLvlLbl val="0"/>
      </c:catAx>
      <c:valAx>
        <c:axId val="98979840"/>
        <c:scaling>
          <c:orientation val="minMax"/>
        </c:scaling>
        <c:delete val="1"/>
        <c:axPos val="l"/>
        <c:numFmt formatCode="General" sourceLinked="1"/>
        <c:majorTickMark val="out"/>
        <c:minorTickMark val="none"/>
        <c:tickLblPos val="nextTo"/>
        <c:crossAx val="989698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VTE</a:t>
            </a:r>
            <a:r>
              <a:rPr lang="en-US" sz="1000"/>
              <a:t> na </a:t>
            </a:r>
            <a:r>
              <a:rPr lang="cs-CZ" sz="1000"/>
              <a:t>instalovaném </a:t>
            </a:r>
            <a:r>
              <a:rPr lang="en-US" sz="1000"/>
              <a:t>vý</a:t>
            </a:r>
            <a:r>
              <a:rPr lang="cs-CZ" sz="1000"/>
              <a:t>konu</a:t>
            </a:r>
            <a:endParaRPr lang="en-US" sz="1000"/>
          </a:p>
        </c:rich>
      </c:tx>
      <c:layout>
        <c:manualLayout>
          <c:xMode val="edge"/>
          <c:yMode val="edge"/>
          <c:x val="0.1518471337579618"/>
          <c:y val="0"/>
        </c:manualLayout>
      </c:layout>
      <c:overlay val="0"/>
    </c:title>
    <c:autoTitleDeleted val="0"/>
    <c:plotArea>
      <c:layout>
        <c:manualLayout>
          <c:layoutTarget val="inner"/>
          <c:xMode val="edge"/>
          <c:yMode val="edge"/>
          <c:x val="0.32840387754521544"/>
          <c:y val="0.24489095698872343"/>
          <c:w val="0.29579278905926232"/>
          <c:h val="0.71834541062801938"/>
        </c:manualLayout>
      </c:layout>
      <c:doughnutChart>
        <c:varyColors val="1"/>
        <c:ser>
          <c:idx val="3"/>
          <c:order val="0"/>
          <c:dLbls>
            <c:dLbl>
              <c:idx val="0"/>
              <c:layout>
                <c:manualLayout>
                  <c:x val="-7.0175438596491229E-3"/>
                  <c:y val="-0.13633923778851315"/>
                </c:manualLayout>
              </c:layout>
              <c:showLegendKey val="0"/>
              <c:showVal val="0"/>
              <c:showCatName val="0"/>
              <c:showSerName val="0"/>
              <c:showPercent val="1"/>
              <c:showBubbleSize val="0"/>
            </c:dLbl>
            <c:dLbl>
              <c:idx val="1"/>
              <c:layout>
                <c:manualLayout>
                  <c:x val="2.8070175438596492E-2"/>
                  <c:y val="-0.12781803542673109"/>
                </c:manualLayout>
              </c:layout>
              <c:showLegendKey val="0"/>
              <c:showVal val="0"/>
              <c:showCatName val="0"/>
              <c:showSerName val="0"/>
              <c:showPercent val="1"/>
              <c:showBubbleSize val="0"/>
            </c:dLbl>
            <c:showLegendKey val="0"/>
            <c:showVal val="0"/>
            <c:showCatName val="0"/>
            <c:showSerName val="0"/>
            <c:showPercent val="1"/>
            <c:showBubbleSize val="0"/>
            <c:showLeaderLines val="1"/>
          </c:dLbls>
          <c:cat>
            <c:strRef>
              <c:f>'6'!$A$31:$A$34</c:f>
              <c:strCache>
                <c:ptCount val="4"/>
                <c:pt idx="0">
                  <c:v>≤ 0,5 MW</c:v>
                </c:pt>
                <c:pt idx="1">
                  <c:v>&gt; 0,5 a ≤ 1 MW</c:v>
                </c:pt>
                <c:pt idx="2">
                  <c:v>&gt; 1 a ≤ 2 MW </c:v>
                </c:pt>
                <c:pt idx="3">
                  <c:v>&gt; 2 MW</c:v>
                </c:pt>
              </c:strCache>
            </c:strRef>
          </c:cat>
          <c:val>
            <c:numRef>
              <c:f>'6'!$D$31:$D$34</c:f>
              <c:numCache>
                <c:formatCode>#,##0.0</c:formatCode>
                <c:ptCount val="4"/>
                <c:pt idx="0">
                  <c:v>2.7978999999999994</c:v>
                </c:pt>
                <c:pt idx="1">
                  <c:v>5.76</c:v>
                </c:pt>
                <c:pt idx="2">
                  <c:v>59.879999999999995</c:v>
                </c:pt>
                <c:pt idx="3">
                  <c:v>239.65000000000012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'14.11'!$J$19:$J$26</c:f>
              <c:strCache>
                <c:ptCount val="8"/>
                <c:pt idx="0">
                  <c:v>JE</c:v>
                </c:pt>
                <c:pt idx="1">
                  <c:v>PE</c:v>
                </c:pt>
                <c:pt idx="2">
                  <c:v>PPE</c:v>
                </c:pt>
                <c:pt idx="3">
                  <c:v>PSE</c:v>
                </c:pt>
                <c:pt idx="4">
                  <c:v>VE</c:v>
                </c:pt>
                <c:pt idx="5">
                  <c:v>PVE</c:v>
                </c:pt>
                <c:pt idx="6">
                  <c:v>VTE</c:v>
                </c:pt>
                <c:pt idx="7">
                  <c:v>FVE</c:v>
                </c:pt>
              </c:strCache>
            </c:strRef>
          </c:cat>
          <c:val>
            <c:numRef>
              <c:f>'14.11'!$K$19:$K$26</c:f>
              <c:numCache>
                <c:formatCode>General</c:formatCode>
                <c:ptCount val="8"/>
                <c:pt idx="0">
                  <c:v>0</c:v>
                </c:pt>
                <c:pt idx="1">
                  <c:v>232480.36399999997</c:v>
                </c:pt>
                <c:pt idx="2">
                  <c:v>0</c:v>
                </c:pt>
                <c:pt idx="3">
                  <c:v>69934.353999999992</c:v>
                </c:pt>
                <c:pt idx="4">
                  <c:v>26654.214999999986</c:v>
                </c:pt>
                <c:pt idx="5">
                  <c:v>1.071</c:v>
                </c:pt>
                <c:pt idx="6">
                  <c:v>326.96000000000004</c:v>
                </c:pt>
                <c:pt idx="7">
                  <c:v>31885.673999999992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'14.11'!$H$19:$H$22</c:f>
              <c:strCache>
                <c:ptCount val="4"/>
                <c:pt idx="0">
                  <c:v>VO z vvn</c:v>
                </c:pt>
                <c:pt idx="1">
                  <c:v>VO z vn</c:v>
                </c:pt>
                <c:pt idx="2">
                  <c:v>MOP</c:v>
                </c:pt>
                <c:pt idx="3">
                  <c:v>MOO</c:v>
                </c:pt>
              </c:strCache>
            </c:strRef>
          </c:cat>
          <c:val>
            <c:numRef>
              <c:f>'14.11'!$I$19:$I$22</c:f>
              <c:numCache>
                <c:formatCode>0.0%</c:formatCode>
                <c:ptCount val="4"/>
                <c:pt idx="0">
                  <c:v>2.912993573522871E-2</c:v>
                </c:pt>
                <c:pt idx="1">
                  <c:v>6.375860306197105E-2</c:v>
                </c:pt>
                <c:pt idx="2">
                  <c:v>5.9024140875915662E-2</c:v>
                </c:pt>
                <c:pt idx="3">
                  <c:v>5.6975591213639008E-2</c:v>
                </c:pt>
              </c:numCache>
            </c:numRef>
          </c:val>
        </c:ser>
        <c:dLbls>
          <c:showLegendKey val="0"/>
          <c:showVal val="0"/>
          <c:showCatName val="0"/>
          <c:showSerName val="0"/>
          <c:showPercent val="0"/>
          <c:showBubbleSize val="0"/>
        </c:dLbls>
        <c:gapWidth val="150"/>
        <c:axId val="99001088"/>
        <c:axId val="99002624"/>
      </c:barChart>
      <c:catAx>
        <c:axId val="99001088"/>
        <c:scaling>
          <c:orientation val="maxMin"/>
        </c:scaling>
        <c:delete val="0"/>
        <c:axPos val="l"/>
        <c:majorTickMark val="none"/>
        <c:minorTickMark val="none"/>
        <c:tickLblPos val="nextTo"/>
        <c:txPr>
          <a:bodyPr/>
          <a:lstStyle/>
          <a:p>
            <a:pPr>
              <a:defRPr sz="900"/>
            </a:pPr>
            <a:endParaRPr lang="cs-CZ"/>
          </a:p>
        </c:txPr>
        <c:crossAx val="99002624"/>
        <c:crosses val="autoZero"/>
        <c:auto val="1"/>
        <c:lblAlgn val="ctr"/>
        <c:lblOffset val="100"/>
        <c:noMultiLvlLbl val="0"/>
      </c:catAx>
      <c:valAx>
        <c:axId val="9900262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900108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'14.11'!$H$31:$H$38</c:f>
              <c:strCache>
                <c:ptCount val="8"/>
                <c:pt idx="0">
                  <c:v>JE</c:v>
                </c:pt>
                <c:pt idx="1">
                  <c:v>PE</c:v>
                </c:pt>
                <c:pt idx="2">
                  <c:v>PPE</c:v>
                </c:pt>
                <c:pt idx="3">
                  <c:v>PSE</c:v>
                </c:pt>
                <c:pt idx="4">
                  <c:v>VE</c:v>
                </c:pt>
                <c:pt idx="5">
                  <c:v>PVE</c:v>
                </c:pt>
                <c:pt idx="6">
                  <c:v>VTE</c:v>
                </c:pt>
                <c:pt idx="7">
                  <c:v>FVE</c:v>
                </c:pt>
              </c:strCache>
            </c:strRef>
          </c:cat>
          <c:val>
            <c:numRef>
              <c:f>'14.11'!$I$31:$I$38</c:f>
              <c:numCache>
                <c:formatCode>0.0%</c:formatCode>
                <c:ptCount val="8"/>
                <c:pt idx="0">
                  <c:v>0</c:v>
                </c:pt>
                <c:pt idx="1">
                  <c:v>2.3007286647372383E-2</c:v>
                </c:pt>
                <c:pt idx="2">
                  <c:v>0</c:v>
                </c:pt>
                <c:pt idx="3">
                  <c:v>7.4225860657695181E-2</c:v>
                </c:pt>
                <c:pt idx="4">
                  <c:v>1.8527016621425051E-2</c:v>
                </c:pt>
                <c:pt idx="5">
                  <c:v>1.2804097311139564E-3</c:v>
                </c:pt>
                <c:pt idx="6">
                  <c:v>2.5966615371781879E-3</c:v>
                </c:pt>
                <c:pt idx="7">
                  <c:v>0.10163081395111775</c:v>
                </c:pt>
              </c:numCache>
            </c:numRef>
          </c:val>
        </c:ser>
        <c:dLbls>
          <c:showLegendKey val="0"/>
          <c:showVal val="0"/>
          <c:showCatName val="0"/>
          <c:showSerName val="0"/>
          <c:showPercent val="0"/>
          <c:showBubbleSize val="0"/>
        </c:dLbls>
        <c:gapWidth val="150"/>
        <c:axId val="98764672"/>
        <c:axId val="98766208"/>
      </c:barChart>
      <c:catAx>
        <c:axId val="98764672"/>
        <c:scaling>
          <c:orientation val="minMax"/>
        </c:scaling>
        <c:delete val="0"/>
        <c:axPos val="l"/>
        <c:majorTickMark val="none"/>
        <c:minorTickMark val="none"/>
        <c:tickLblPos val="nextTo"/>
        <c:txPr>
          <a:bodyPr/>
          <a:lstStyle/>
          <a:p>
            <a:pPr>
              <a:defRPr sz="900"/>
            </a:pPr>
            <a:endParaRPr lang="cs-CZ"/>
          </a:p>
        </c:txPr>
        <c:crossAx val="98766208"/>
        <c:crosses val="autoZero"/>
        <c:auto val="1"/>
        <c:lblAlgn val="ctr"/>
        <c:lblOffset val="100"/>
        <c:noMultiLvlLbl val="0"/>
      </c:catAx>
      <c:valAx>
        <c:axId val="9876620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87646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'14.11'!$J$31</c:f>
              <c:strCache>
                <c:ptCount val="1"/>
                <c:pt idx="0">
                  <c:v>JE</c:v>
                </c:pt>
              </c:strCache>
            </c:strRef>
          </c:tx>
          <c:invertIfNegative val="0"/>
          <c:cat>
            <c:strRef>
              <c:f>'14.11'!$K$30:$M$30</c:f>
              <c:strCache>
                <c:ptCount val="3"/>
                <c:pt idx="0">
                  <c:v>Leden</c:v>
                </c:pt>
                <c:pt idx="1">
                  <c:v>Únor</c:v>
                </c:pt>
                <c:pt idx="2">
                  <c:v>Březen</c:v>
                </c:pt>
              </c:strCache>
            </c:strRef>
          </c:cat>
          <c:val>
            <c:numRef>
              <c:f>'14.11'!$K$31:$M$31</c:f>
              <c:numCache>
                <c:formatCode>#,##0.0</c:formatCode>
                <c:ptCount val="3"/>
                <c:pt idx="0">
                  <c:v>0</c:v>
                </c:pt>
                <c:pt idx="1">
                  <c:v>0</c:v>
                </c:pt>
                <c:pt idx="2">
                  <c:v>0</c:v>
                </c:pt>
              </c:numCache>
            </c:numRef>
          </c:val>
        </c:ser>
        <c:ser>
          <c:idx val="1"/>
          <c:order val="1"/>
          <c:tx>
            <c:strRef>
              <c:f>'14.11'!$J$32</c:f>
              <c:strCache>
                <c:ptCount val="1"/>
                <c:pt idx="0">
                  <c:v>PE</c:v>
                </c:pt>
              </c:strCache>
            </c:strRef>
          </c:tx>
          <c:invertIfNegative val="0"/>
          <c:cat>
            <c:strRef>
              <c:f>'14.11'!$K$30:$M$30</c:f>
              <c:strCache>
                <c:ptCount val="3"/>
                <c:pt idx="0">
                  <c:v>Leden</c:v>
                </c:pt>
                <c:pt idx="1">
                  <c:v>Únor</c:v>
                </c:pt>
                <c:pt idx="2">
                  <c:v>Březen</c:v>
                </c:pt>
              </c:strCache>
            </c:strRef>
          </c:cat>
          <c:val>
            <c:numRef>
              <c:f>'14.11'!$K$32:$M$32</c:f>
              <c:numCache>
                <c:formatCode>#,##0.0</c:formatCode>
                <c:ptCount val="3"/>
                <c:pt idx="0">
                  <c:v>79922.215999999986</c:v>
                </c:pt>
                <c:pt idx="1">
                  <c:v>75773.122999999992</c:v>
                </c:pt>
                <c:pt idx="2">
                  <c:v>76785.024999999994</c:v>
                </c:pt>
              </c:numCache>
            </c:numRef>
          </c:val>
        </c:ser>
        <c:ser>
          <c:idx val="2"/>
          <c:order val="2"/>
          <c:tx>
            <c:strRef>
              <c:f>'14.11'!$J$33</c:f>
              <c:strCache>
                <c:ptCount val="1"/>
                <c:pt idx="0">
                  <c:v>PPE</c:v>
                </c:pt>
              </c:strCache>
            </c:strRef>
          </c:tx>
          <c:invertIfNegative val="0"/>
          <c:cat>
            <c:strRef>
              <c:f>'14.11'!$K$30:$M$30</c:f>
              <c:strCache>
                <c:ptCount val="3"/>
                <c:pt idx="0">
                  <c:v>Leden</c:v>
                </c:pt>
                <c:pt idx="1">
                  <c:v>Únor</c:v>
                </c:pt>
                <c:pt idx="2">
                  <c:v>Březen</c:v>
                </c:pt>
              </c:strCache>
            </c:strRef>
          </c:cat>
          <c:val>
            <c:numRef>
              <c:f>'14.11'!$K$33:$M$33</c:f>
              <c:numCache>
                <c:formatCode>#,##0.0</c:formatCode>
                <c:ptCount val="3"/>
                <c:pt idx="0">
                  <c:v>0</c:v>
                </c:pt>
                <c:pt idx="1">
                  <c:v>0</c:v>
                </c:pt>
                <c:pt idx="2">
                  <c:v>0</c:v>
                </c:pt>
              </c:numCache>
            </c:numRef>
          </c:val>
        </c:ser>
        <c:ser>
          <c:idx val="3"/>
          <c:order val="3"/>
          <c:tx>
            <c:strRef>
              <c:f>'14.11'!$J$34</c:f>
              <c:strCache>
                <c:ptCount val="1"/>
                <c:pt idx="0">
                  <c:v>PSE</c:v>
                </c:pt>
              </c:strCache>
            </c:strRef>
          </c:tx>
          <c:invertIfNegative val="0"/>
          <c:cat>
            <c:strRef>
              <c:f>'14.11'!$K$30:$M$30</c:f>
              <c:strCache>
                <c:ptCount val="3"/>
                <c:pt idx="0">
                  <c:v>Leden</c:v>
                </c:pt>
                <c:pt idx="1">
                  <c:v>Únor</c:v>
                </c:pt>
                <c:pt idx="2">
                  <c:v>Březen</c:v>
                </c:pt>
              </c:strCache>
            </c:strRef>
          </c:cat>
          <c:val>
            <c:numRef>
              <c:f>'14.11'!$K$34:$M$34</c:f>
              <c:numCache>
                <c:formatCode>#,##0.0</c:formatCode>
                <c:ptCount val="3"/>
                <c:pt idx="0">
                  <c:v>23792.957000000002</c:v>
                </c:pt>
                <c:pt idx="1">
                  <c:v>22560.124999999996</c:v>
                </c:pt>
                <c:pt idx="2">
                  <c:v>23581.272000000004</c:v>
                </c:pt>
              </c:numCache>
            </c:numRef>
          </c:val>
        </c:ser>
        <c:ser>
          <c:idx val="4"/>
          <c:order val="4"/>
          <c:tx>
            <c:strRef>
              <c:f>'14.11'!$J$35</c:f>
              <c:strCache>
                <c:ptCount val="1"/>
                <c:pt idx="0">
                  <c:v>VE</c:v>
                </c:pt>
              </c:strCache>
            </c:strRef>
          </c:tx>
          <c:invertIfNegative val="0"/>
          <c:cat>
            <c:strRef>
              <c:f>'14.11'!$K$30:$M$30</c:f>
              <c:strCache>
                <c:ptCount val="3"/>
                <c:pt idx="0">
                  <c:v>Leden</c:v>
                </c:pt>
                <c:pt idx="1">
                  <c:v>Únor</c:v>
                </c:pt>
                <c:pt idx="2">
                  <c:v>Březen</c:v>
                </c:pt>
              </c:strCache>
            </c:strRef>
          </c:cat>
          <c:val>
            <c:numRef>
              <c:f>'14.11'!$K$35:$M$35</c:f>
              <c:numCache>
                <c:formatCode>#,##0.0</c:formatCode>
                <c:ptCount val="3"/>
                <c:pt idx="0">
                  <c:v>10709.513999999994</c:v>
                </c:pt>
                <c:pt idx="1">
                  <c:v>7984.568999999995</c:v>
                </c:pt>
                <c:pt idx="2">
                  <c:v>7960.1319999999987</c:v>
                </c:pt>
              </c:numCache>
            </c:numRef>
          </c:val>
        </c:ser>
        <c:ser>
          <c:idx val="5"/>
          <c:order val="5"/>
          <c:tx>
            <c:strRef>
              <c:f>'14.11'!$J$36</c:f>
              <c:strCache>
                <c:ptCount val="1"/>
                <c:pt idx="0">
                  <c:v>PVE</c:v>
                </c:pt>
              </c:strCache>
            </c:strRef>
          </c:tx>
          <c:invertIfNegative val="0"/>
          <c:cat>
            <c:strRef>
              <c:f>'14.11'!$K$30:$M$30</c:f>
              <c:strCache>
                <c:ptCount val="3"/>
                <c:pt idx="0">
                  <c:v>Leden</c:v>
                </c:pt>
                <c:pt idx="1">
                  <c:v>Únor</c:v>
                </c:pt>
                <c:pt idx="2">
                  <c:v>Březen</c:v>
                </c:pt>
              </c:strCache>
            </c:strRef>
          </c:cat>
          <c:val>
            <c:numRef>
              <c:f>'14.11'!$K$36:$M$36</c:f>
              <c:numCache>
                <c:formatCode>#,##0.0</c:formatCode>
                <c:ptCount val="3"/>
                <c:pt idx="0">
                  <c:v>0</c:v>
                </c:pt>
                <c:pt idx="1">
                  <c:v>1.071</c:v>
                </c:pt>
                <c:pt idx="2">
                  <c:v>0</c:v>
                </c:pt>
              </c:numCache>
            </c:numRef>
          </c:val>
        </c:ser>
        <c:ser>
          <c:idx val="6"/>
          <c:order val="6"/>
          <c:tx>
            <c:strRef>
              <c:f>'14.11'!$J$37</c:f>
              <c:strCache>
                <c:ptCount val="1"/>
                <c:pt idx="0">
                  <c:v>VTE</c:v>
                </c:pt>
              </c:strCache>
            </c:strRef>
          </c:tx>
          <c:invertIfNegative val="0"/>
          <c:cat>
            <c:strRef>
              <c:f>'14.11'!$K$30:$M$30</c:f>
              <c:strCache>
                <c:ptCount val="3"/>
                <c:pt idx="0">
                  <c:v>Leden</c:v>
                </c:pt>
                <c:pt idx="1">
                  <c:v>Únor</c:v>
                </c:pt>
                <c:pt idx="2">
                  <c:v>Březen</c:v>
                </c:pt>
              </c:strCache>
            </c:strRef>
          </c:cat>
          <c:val>
            <c:numRef>
              <c:f>'14.11'!$K$37:$M$37</c:f>
              <c:numCache>
                <c:formatCode>#,##0.0</c:formatCode>
                <c:ptCount val="3"/>
                <c:pt idx="0">
                  <c:v>156.31200000000001</c:v>
                </c:pt>
                <c:pt idx="1">
                  <c:v>51.920999999999999</c:v>
                </c:pt>
                <c:pt idx="2">
                  <c:v>118.727</c:v>
                </c:pt>
              </c:numCache>
            </c:numRef>
          </c:val>
        </c:ser>
        <c:ser>
          <c:idx val="7"/>
          <c:order val="7"/>
          <c:tx>
            <c:strRef>
              <c:f>'14.11'!$J$38</c:f>
              <c:strCache>
                <c:ptCount val="1"/>
                <c:pt idx="0">
                  <c:v>FVE</c:v>
                </c:pt>
              </c:strCache>
            </c:strRef>
          </c:tx>
          <c:spPr>
            <a:solidFill>
              <a:srgbClr val="FFC000"/>
            </a:solidFill>
          </c:spPr>
          <c:invertIfNegative val="0"/>
          <c:cat>
            <c:strRef>
              <c:f>'14.11'!$K$30:$M$30</c:f>
              <c:strCache>
                <c:ptCount val="3"/>
                <c:pt idx="0">
                  <c:v>Leden</c:v>
                </c:pt>
                <c:pt idx="1">
                  <c:v>Únor</c:v>
                </c:pt>
                <c:pt idx="2">
                  <c:v>Březen</c:v>
                </c:pt>
              </c:strCache>
            </c:strRef>
          </c:cat>
          <c:val>
            <c:numRef>
              <c:f>'14.11'!$K$38:$M$38</c:f>
              <c:numCache>
                <c:formatCode>#,##0.0</c:formatCode>
                <c:ptCount val="3"/>
                <c:pt idx="0">
                  <c:v>4471.835999999993</c:v>
                </c:pt>
                <c:pt idx="1">
                  <c:v>12044.395999999999</c:v>
                </c:pt>
                <c:pt idx="2">
                  <c:v>15369.441999999999</c:v>
                </c:pt>
              </c:numCache>
            </c:numRef>
          </c:val>
        </c:ser>
        <c:dLbls>
          <c:showLegendKey val="0"/>
          <c:showVal val="0"/>
          <c:showCatName val="0"/>
          <c:showSerName val="0"/>
          <c:showPercent val="0"/>
          <c:showBubbleSize val="0"/>
        </c:dLbls>
        <c:gapWidth val="150"/>
        <c:overlap val="100"/>
        <c:axId val="99037952"/>
        <c:axId val="99039488"/>
      </c:barChart>
      <c:catAx>
        <c:axId val="99037952"/>
        <c:scaling>
          <c:orientation val="minMax"/>
        </c:scaling>
        <c:delete val="0"/>
        <c:axPos val="b"/>
        <c:majorTickMark val="none"/>
        <c:minorTickMark val="none"/>
        <c:tickLblPos val="nextTo"/>
        <c:txPr>
          <a:bodyPr/>
          <a:lstStyle/>
          <a:p>
            <a:pPr>
              <a:defRPr sz="900"/>
            </a:pPr>
            <a:endParaRPr lang="cs-CZ"/>
          </a:p>
        </c:txPr>
        <c:crossAx val="99039488"/>
        <c:crosses val="autoZero"/>
        <c:auto val="1"/>
        <c:lblAlgn val="ctr"/>
        <c:lblOffset val="100"/>
        <c:noMultiLvlLbl val="0"/>
      </c:catAx>
      <c:valAx>
        <c:axId val="99039488"/>
        <c:scaling>
          <c:orientation val="minMax"/>
          <c:max val="140000"/>
        </c:scaling>
        <c:delete val="0"/>
        <c:axPos val="l"/>
        <c:majorGridlines/>
        <c:numFmt formatCode="#,##0" sourceLinked="0"/>
        <c:majorTickMark val="out"/>
        <c:minorTickMark val="none"/>
        <c:tickLblPos val="nextTo"/>
        <c:spPr>
          <a:ln>
            <a:noFill/>
          </a:ln>
        </c:spPr>
        <c:txPr>
          <a:bodyPr/>
          <a:lstStyle/>
          <a:p>
            <a:pPr>
              <a:defRPr sz="900"/>
            </a:pPr>
            <a:endParaRPr lang="cs-CZ"/>
          </a:p>
        </c:txPr>
        <c:crossAx val="9903795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layout/>
      <c:overlay val="0"/>
    </c:title>
    <c:autoTitleDeleted val="0"/>
    <c:plotArea>
      <c:layout/>
      <c:barChart>
        <c:barDir val="bar"/>
        <c:grouping val="clustered"/>
        <c:varyColors val="0"/>
        <c:ser>
          <c:idx val="0"/>
          <c:order val="0"/>
          <c:invertIfNegative val="0"/>
          <c:cat>
            <c:strRef>
              <c:f>'14.11'!$L$19:$L$26</c:f>
              <c:strCache>
                <c:ptCount val="8"/>
                <c:pt idx="0">
                  <c:v>JE</c:v>
                </c:pt>
                <c:pt idx="1">
                  <c:v>PE</c:v>
                </c:pt>
                <c:pt idx="2">
                  <c:v>PPE</c:v>
                </c:pt>
                <c:pt idx="3">
                  <c:v>PSE</c:v>
                </c:pt>
                <c:pt idx="4">
                  <c:v>VE</c:v>
                </c:pt>
                <c:pt idx="5">
                  <c:v>PVE</c:v>
                </c:pt>
                <c:pt idx="6">
                  <c:v>VTE</c:v>
                </c:pt>
                <c:pt idx="7">
                  <c:v>FVE</c:v>
                </c:pt>
              </c:strCache>
            </c:strRef>
          </c:cat>
          <c:val>
            <c:numRef>
              <c:f>'14.11'!$M$19:$M$26</c:f>
              <c:numCache>
                <c:formatCode>0.0%</c:formatCode>
                <c:ptCount val="8"/>
                <c:pt idx="0">
                  <c:v>0</c:v>
                </c:pt>
                <c:pt idx="1">
                  <c:v>1.8582101225366823E-2</c:v>
                </c:pt>
                <c:pt idx="2">
                  <c:v>0</c:v>
                </c:pt>
                <c:pt idx="3">
                  <c:v>6.9922583721714351E-2</c:v>
                </c:pt>
                <c:pt idx="4">
                  <c:v>4.1432167500654191E-2</c:v>
                </c:pt>
                <c:pt idx="5">
                  <c:v>3.0415170398606656E-6</c:v>
                </c:pt>
                <c:pt idx="6">
                  <c:v>1.9253509814261105E-3</c:v>
                </c:pt>
                <c:pt idx="7">
                  <c:v>0.10003376260280336</c:v>
                </c:pt>
              </c:numCache>
            </c:numRef>
          </c:val>
        </c:ser>
        <c:dLbls>
          <c:showLegendKey val="0"/>
          <c:showVal val="0"/>
          <c:showCatName val="0"/>
          <c:showSerName val="0"/>
          <c:showPercent val="0"/>
          <c:showBubbleSize val="0"/>
        </c:dLbls>
        <c:gapWidth val="150"/>
        <c:axId val="99047680"/>
        <c:axId val="99074048"/>
      </c:barChart>
      <c:catAx>
        <c:axId val="99047680"/>
        <c:scaling>
          <c:orientation val="minMax"/>
        </c:scaling>
        <c:delete val="0"/>
        <c:axPos val="l"/>
        <c:majorTickMark val="none"/>
        <c:minorTickMark val="none"/>
        <c:tickLblPos val="nextTo"/>
        <c:txPr>
          <a:bodyPr/>
          <a:lstStyle/>
          <a:p>
            <a:pPr>
              <a:defRPr sz="900"/>
            </a:pPr>
            <a:endParaRPr lang="cs-CZ"/>
          </a:p>
        </c:txPr>
        <c:crossAx val="99074048"/>
        <c:crosses val="autoZero"/>
        <c:auto val="1"/>
        <c:lblAlgn val="ctr"/>
        <c:lblOffset val="100"/>
        <c:noMultiLvlLbl val="0"/>
      </c:catAx>
      <c:valAx>
        <c:axId val="9907404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904768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'5'!$A$24</c:f>
              <c:strCache>
                <c:ptCount val="1"/>
              </c:strCache>
            </c:strRef>
          </c:tx>
          <c:invertIfNegative val="0"/>
          <c:cat>
            <c:numRef>
              <c:f>'5'!$B$23</c:f>
              <c:numCache>
                <c:formatCode>General</c:formatCode>
                <c:ptCount val="1"/>
              </c:numCache>
            </c:numRef>
          </c:cat>
          <c:val>
            <c:numRef>
              <c:f>'5'!$B$24</c:f>
              <c:numCache>
                <c:formatCode>General</c:formatCode>
                <c:ptCount val="1"/>
              </c:numCache>
            </c:numRef>
          </c:val>
        </c:ser>
        <c:ser>
          <c:idx val="1"/>
          <c:order val="1"/>
          <c:tx>
            <c:strRef>
              <c:f>'5'!$A$25</c:f>
              <c:strCache>
                <c:ptCount val="1"/>
              </c:strCache>
            </c:strRef>
          </c:tx>
          <c:invertIfNegative val="0"/>
          <c:cat>
            <c:numRef>
              <c:f>'5'!$B$23</c:f>
              <c:numCache>
                <c:formatCode>General</c:formatCode>
                <c:ptCount val="1"/>
              </c:numCache>
            </c:numRef>
          </c:cat>
          <c:val>
            <c:numRef>
              <c:f>'5'!$B$25</c:f>
              <c:numCache>
                <c:formatCode>General</c:formatCode>
                <c:ptCount val="1"/>
              </c:numCache>
            </c:numRef>
          </c:val>
        </c:ser>
        <c:ser>
          <c:idx val="2"/>
          <c:order val="2"/>
          <c:tx>
            <c:strRef>
              <c:f>'5'!$A$26</c:f>
              <c:strCache>
                <c:ptCount val="1"/>
              </c:strCache>
            </c:strRef>
          </c:tx>
          <c:invertIfNegative val="0"/>
          <c:cat>
            <c:numRef>
              <c:f>'5'!$B$23</c:f>
              <c:numCache>
                <c:formatCode>General</c:formatCode>
                <c:ptCount val="1"/>
              </c:numCache>
            </c:numRef>
          </c:cat>
          <c:val>
            <c:numRef>
              <c:f>'5'!$B$26</c:f>
              <c:numCache>
                <c:formatCode>General</c:formatCode>
                <c:ptCount val="1"/>
              </c:numCache>
            </c:numRef>
          </c:val>
        </c:ser>
        <c:ser>
          <c:idx val="3"/>
          <c:order val="3"/>
          <c:tx>
            <c:strRef>
              <c:f>'5'!$A$27</c:f>
              <c:strCache>
                <c:ptCount val="1"/>
              </c:strCache>
            </c:strRef>
          </c:tx>
          <c:invertIfNegative val="0"/>
          <c:cat>
            <c:numRef>
              <c:f>'5'!$B$23</c:f>
              <c:numCache>
                <c:formatCode>General</c:formatCode>
                <c:ptCount val="1"/>
              </c:numCache>
            </c:numRef>
          </c:cat>
          <c:val>
            <c:numRef>
              <c:f>'5'!$B$27</c:f>
              <c:numCache>
                <c:formatCode>General</c:formatCode>
                <c:ptCount val="1"/>
              </c:numCache>
            </c:numRef>
          </c:val>
        </c:ser>
        <c:ser>
          <c:idx val="4"/>
          <c:order val="4"/>
          <c:tx>
            <c:strRef>
              <c:f>'5'!$A$28</c:f>
              <c:strCache>
                <c:ptCount val="1"/>
              </c:strCache>
            </c:strRef>
          </c:tx>
          <c:invertIfNegative val="0"/>
          <c:cat>
            <c:numRef>
              <c:f>'5'!$B$23</c:f>
              <c:numCache>
                <c:formatCode>General</c:formatCode>
                <c:ptCount val="1"/>
              </c:numCache>
            </c:numRef>
          </c:cat>
          <c:val>
            <c:numRef>
              <c:f>'5'!$B$28</c:f>
              <c:numCache>
                <c:formatCode>General</c:formatCode>
                <c:ptCount val="1"/>
              </c:numCache>
            </c:numRef>
          </c:val>
        </c:ser>
        <c:ser>
          <c:idx val="5"/>
          <c:order val="5"/>
          <c:tx>
            <c:strRef>
              <c:f>'5'!$A$29</c:f>
              <c:strCache>
                <c:ptCount val="1"/>
              </c:strCache>
            </c:strRef>
          </c:tx>
          <c:invertIfNegative val="0"/>
          <c:cat>
            <c:numRef>
              <c:f>'5'!$B$23</c:f>
              <c:numCache>
                <c:formatCode>General</c:formatCode>
                <c:ptCount val="1"/>
              </c:numCache>
            </c:numRef>
          </c:cat>
          <c:val>
            <c:numRef>
              <c:f>'5'!$B$29</c:f>
              <c:numCache>
                <c:formatCode>General</c:formatCode>
                <c:ptCount val="1"/>
              </c:numCache>
            </c:numRef>
          </c:val>
        </c:ser>
        <c:ser>
          <c:idx val="6"/>
          <c:order val="6"/>
          <c:tx>
            <c:strRef>
              <c:f>'5'!$A$30</c:f>
              <c:strCache>
                <c:ptCount val="1"/>
              </c:strCache>
            </c:strRef>
          </c:tx>
          <c:invertIfNegative val="0"/>
          <c:cat>
            <c:numRef>
              <c:f>'5'!$B$23</c:f>
              <c:numCache>
                <c:formatCode>General</c:formatCode>
                <c:ptCount val="1"/>
              </c:numCache>
            </c:numRef>
          </c:cat>
          <c:val>
            <c:numRef>
              <c:f>'5'!$B$30</c:f>
              <c:numCache>
                <c:formatCode>General</c:formatCode>
                <c:ptCount val="1"/>
              </c:numCache>
            </c:numRef>
          </c:val>
        </c:ser>
        <c:ser>
          <c:idx val="7"/>
          <c:order val="7"/>
          <c:tx>
            <c:strRef>
              <c:f>'5'!$A$31</c:f>
              <c:strCache>
                <c:ptCount val="1"/>
              </c:strCache>
            </c:strRef>
          </c:tx>
          <c:spPr>
            <a:solidFill>
              <a:srgbClr val="FFC000"/>
            </a:solidFill>
          </c:spPr>
          <c:invertIfNegative val="0"/>
          <c:cat>
            <c:numRef>
              <c:f>'5'!$B$23</c:f>
              <c:numCache>
                <c:formatCode>General</c:formatCode>
                <c:ptCount val="1"/>
              </c:numCache>
            </c:numRef>
          </c:cat>
          <c:val>
            <c:numRef>
              <c:f>'5'!$B$31</c:f>
              <c:numCache>
                <c:formatCode>General</c:formatCode>
                <c:ptCount val="1"/>
              </c:numCache>
            </c:numRef>
          </c:val>
        </c:ser>
        <c:dLbls>
          <c:showLegendKey val="0"/>
          <c:showVal val="0"/>
          <c:showCatName val="0"/>
          <c:showSerName val="0"/>
          <c:showPercent val="0"/>
          <c:showBubbleSize val="0"/>
        </c:dLbls>
        <c:gapWidth val="150"/>
        <c:axId val="99370112"/>
        <c:axId val="99371648"/>
      </c:barChart>
      <c:catAx>
        <c:axId val="99370112"/>
        <c:scaling>
          <c:orientation val="minMax"/>
        </c:scaling>
        <c:delete val="1"/>
        <c:axPos val="b"/>
        <c:numFmt formatCode="General" sourceLinked="1"/>
        <c:majorTickMark val="out"/>
        <c:minorTickMark val="none"/>
        <c:tickLblPos val="nextTo"/>
        <c:crossAx val="99371648"/>
        <c:crosses val="autoZero"/>
        <c:auto val="1"/>
        <c:lblAlgn val="ctr"/>
        <c:lblOffset val="100"/>
        <c:noMultiLvlLbl val="0"/>
      </c:catAx>
      <c:valAx>
        <c:axId val="99371648"/>
        <c:scaling>
          <c:orientation val="minMax"/>
        </c:scaling>
        <c:delete val="1"/>
        <c:axPos val="l"/>
        <c:numFmt formatCode="General" sourceLinked="1"/>
        <c:majorTickMark val="out"/>
        <c:minorTickMark val="none"/>
        <c:tickLblPos val="nextTo"/>
        <c:crossAx val="9937011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layout/>
      <c:overlay val="0"/>
    </c:title>
    <c:autoTitleDeleted val="0"/>
    <c:plotArea>
      <c:layout/>
      <c:doughnutChart>
        <c:varyColors val="1"/>
        <c:ser>
          <c:idx val="2"/>
          <c:order val="0"/>
          <c:dPt>
            <c:idx val="7"/>
            <c:bubble3D val="0"/>
            <c:spPr>
              <a:solidFill>
                <a:srgbClr val="FFC000"/>
              </a:solidFill>
            </c:spPr>
          </c:dPt>
          <c:cat>
            <c:strRef>
              <c:f>'14.12'!$J$19:$J$26</c:f>
              <c:strCache>
                <c:ptCount val="8"/>
                <c:pt idx="0">
                  <c:v>JE</c:v>
                </c:pt>
                <c:pt idx="1">
                  <c:v>PE</c:v>
                </c:pt>
                <c:pt idx="2">
                  <c:v>PPE</c:v>
                </c:pt>
                <c:pt idx="3">
                  <c:v>PSE</c:v>
                </c:pt>
                <c:pt idx="4">
                  <c:v>VE</c:v>
                </c:pt>
                <c:pt idx="5">
                  <c:v>PVE</c:v>
                </c:pt>
                <c:pt idx="6">
                  <c:v>VTE</c:v>
                </c:pt>
                <c:pt idx="7">
                  <c:v>FVE</c:v>
                </c:pt>
              </c:strCache>
            </c:strRef>
          </c:cat>
          <c:val>
            <c:numRef>
              <c:f>'14.12'!$K$19:$K$26</c:f>
              <c:numCache>
                <c:formatCode>General</c:formatCode>
                <c:ptCount val="8"/>
                <c:pt idx="0">
                  <c:v>0</c:v>
                </c:pt>
                <c:pt idx="1">
                  <c:v>1860865.9990000001</c:v>
                </c:pt>
                <c:pt idx="2">
                  <c:v>0</c:v>
                </c:pt>
                <c:pt idx="3">
                  <c:v>102324.87700000001</c:v>
                </c:pt>
                <c:pt idx="4">
                  <c:v>264817.33499999996</c:v>
                </c:pt>
                <c:pt idx="5">
                  <c:v>15347.67</c:v>
                </c:pt>
                <c:pt idx="6">
                  <c:v>2117.1710000000003</c:v>
                </c:pt>
                <c:pt idx="7">
                  <c:v>39352.291999999972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layout/>
      <c:overlay val="0"/>
    </c:title>
    <c:autoTitleDeleted val="0"/>
    <c:plotArea>
      <c:layout/>
      <c:barChart>
        <c:barDir val="bar"/>
        <c:grouping val="clustered"/>
        <c:varyColors val="0"/>
        <c:ser>
          <c:idx val="0"/>
          <c:order val="0"/>
          <c:invertIfNegative val="0"/>
          <c:cat>
            <c:strRef>
              <c:f>'14.12'!$H$19:$H$22</c:f>
              <c:strCache>
                <c:ptCount val="4"/>
                <c:pt idx="0">
                  <c:v>VO z vvn</c:v>
                </c:pt>
                <c:pt idx="1">
                  <c:v>VO z vn</c:v>
                </c:pt>
                <c:pt idx="2">
                  <c:v>MOP</c:v>
                </c:pt>
                <c:pt idx="3">
                  <c:v>MOO</c:v>
                </c:pt>
              </c:strCache>
            </c:strRef>
          </c:cat>
          <c:val>
            <c:numRef>
              <c:f>'14.12'!$I$19:$I$22</c:f>
              <c:numCache>
                <c:formatCode>0.0%</c:formatCode>
                <c:ptCount val="4"/>
                <c:pt idx="0">
                  <c:v>0.10638592629939962</c:v>
                </c:pt>
                <c:pt idx="1">
                  <c:v>0.11717794165976293</c:v>
                </c:pt>
                <c:pt idx="2">
                  <c:v>0.12456601713987438</c:v>
                </c:pt>
                <c:pt idx="3">
                  <c:v>0.17807711069980256</c:v>
                </c:pt>
              </c:numCache>
            </c:numRef>
          </c:val>
        </c:ser>
        <c:dLbls>
          <c:showLegendKey val="0"/>
          <c:showVal val="0"/>
          <c:showCatName val="0"/>
          <c:showSerName val="0"/>
          <c:showPercent val="0"/>
          <c:showBubbleSize val="0"/>
        </c:dLbls>
        <c:gapWidth val="150"/>
        <c:axId val="99132928"/>
        <c:axId val="99134464"/>
      </c:barChart>
      <c:catAx>
        <c:axId val="99132928"/>
        <c:scaling>
          <c:orientation val="maxMin"/>
        </c:scaling>
        <c:delete val="0"/>
        <c:axPos val="l"/>
        <c:majorTickMark val="none"/>
        <c:minorTickMark val="none"/>
        <c:tickLblPos val="nextTo"/>
        <c:txPr>
          <a:bodyPr/>
          <a:lstStyle/>
          <a:p>
            <a:pPr>
              <a:defRPr sz="900"/>
            </a:pPr>
            <a:endParaRPr lang="cs-CZ"/>
          </a:p>
        </c:txPr>
        <c:crossAx val="99134464"/>
        <c:crosses val="autoZero"/>
        <c:auto val="1"/>
        <c:lblAlgn val="ctr"/>
        <c:lblOffset val="100"/>
        <c:noMultiLvlLbl val="0"/>
      </c:catAx>
      <c:valAx>
        <c:axId val="991344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991329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layout/>
      <c:overlay val="0"/>
    </c:title>
    <c:autoTitleDeleted val="0"/>
    <c:plotArea>
      <c:layout/>
      <c:barChart>
        <c:barDir val="bar"/>
        <c:grouping val="clustered"/>
        <c:varyColors val="0"/>
        <c:ser>
          <c:idx val="0"/>
          <c:order val="0"/>
          <c:invertIfNegative val="0"/>
          <c:cat>
            <c:strRef>
              <c:f>'14.12'!$H$31:$H$38</c:f>
              <c:strCache>
                <c:ptCount val="8"/>
                <c:pt idx="0">
                  <c:v>JE</c:v>
                </c:pt>
                <c:pt idx="1">
                  <c:v>PE</c:v>
                </c:pt>
                <c:pt idx="2">
                  <c:v>PPE</c:v>
                </c:pt>
                <c:pt idx="3">
                  <c:v>PSE</c:v>
                </c:pt>
                <c:pt idx="4">
                  <c:v>VE</c:v>
                </c:pt>
                <c:pt idx="5">
                  <c:v>PVE</c:v>
                </c:pt>
                <c:pt idx="6">
                  <c:v>VTE</c:v>
                </c:pt>
                <c:pt idx="7">
                  <c:v>FVE</c:v>
                </c:pt>
              </c:strCache>
            </c:strRef>
          </c:cat>
          <c:val>
            <c:numRef>
              <c:f>'14.12'!$I$31:$I$38</c:f>
              <c:numCache>
                <c:formatCode>0.0%</c:formatCode>
                <c:ptCount val="8"/>
                <c:pt idx="0">
                  <c:v>0</c:v>
                </c:pt>
                <c:pt idx="1">
                  <c:v>0.15587371349667667</c:v>
                </c:pt>
                <c:pt idx="2">
                  <c:v>0</c:v>
                </c:pt>
                <c:pt idx="3">
                  <c:v>0.21769416928498575</c:v>
                </c:pt>
                <c:pt idx="4">
                  <c:v>0.5892873270612754</c:v>
                </c:pt>
                <c:pt idx="5">
                  <c:v>3.8412291933418691E-2</c:v>
                </c:pt>
                <c:pt idx="6">
                  <c:v>1.9650236182595933E-2</c:v>
                </c:pt>
                <c:pt idx="7">
                  <c:v>0.11865974429788684</c:v>
                </c:pt>
              </c:numCache>
            </c:numRef>
          </c:val>
        </c:ser>
        <c:dLbls>
          <c:showLegendKey val="0"/>
          <c:showVal val="0"/>
          <c:showCatName val="0"/>
          <c:showSerName val="0"/>
          <c:showPercent val="0"/>
          <c:showBubbleSize val="0"/>
        </c:dLbls>
        <c:gapWidth val="150"/>
        <c:axId val="99392128"/>
        <c:axId val="99230080"/>
      </c:barChart>
      <c:catAx>
        <c:axId val="99392128"/>
        <c:scaling>
          <c:orientation val="minMax"/>
        </c:scaling>
        <c:delete val="0"/>
        <c:axPos val="l"/>
        <c:majorTickMark val="none"/>
        <c:minorTickMark val="none"/>
        <c:tickLblPos val="nextTo"/>
        <c:txPr>
          <a:bodyPr/>
          <a:lstStyle/>
          <a:p>
            <a:pPr>
              <a:defRPr sz="900"/>
            </a:pPr>
            <a:endParaRPr lang="cs-CZ"/>
          </a:p>
        </c:txPr>
        <c:crossAx val="99230080"/>
        <c:crosses val="autoZero"/>
        <c:auto val="1"/>
        <c:lblAlgn val="ctr"/>
        <c:lblOffset val="100"/>
        <c:noMultiLvlLbl val="0"/>
      </c:catAx>
      <c:valAx>
        <c:axId val="9923008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993921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layout/>
      <c:overlay val="0"/>
    </c:title>
    <c:autoTitleDeleted val="0"/>
    <c:plotArea>
      <c:layout/>
      <c:barChart>
        <c:barDir val="col"/>
        <c:grouping val="stacked"/>
        <c:varyColors val="0"/>
        <c:ser>
          <c:idx val="0"/>
          <c:order val="0"/>
          <c:tx>
            <c:strRef>
              <c:f>'14.12'!$J$31</c:f>
              <c:strCache>
                <c:ptCount val="1"/>
                <c:pt idx="0">
                  <c:v>JE</c:v>
                </c:pt>
              </c:strCache>
            </c:strRef>
          </c:tx>
          <c:invertIfNegative val="0"/>
          <c:cat>
            <c:strRef>
              <c:f>'14.12'!$K$30:$M$30</c:f>
              <c:strCache>
                <c:ptCount val="3"/>
                <c:pt idx="0">
                  <c:v>Leden</c:v>
                </c:pt>
                <c:pt idx="1">
                  <c:v>Únor</c:v>
                </c:pt>
                <c:pt idx="2">
                  <c:v>Březen</c:v>
                </c:pt>
              </c:strCache>
            </c:strRef>
          </c:cat>
          <c:val>
            <c:numRef>
              <c:f>'14.12'!$K$31:$M$31</c:f>
              <c:numCache>
                <c:formatCode>#,##0.0</c:formatCode>
                <c:ptCount val="3"/>
                <c:pt idx="0">
                  <c:v>0</c:v>
                </c:pt>
                <c:pt idx="1">
                  <c:v>0</c:v>
                </c:pt>
                <c:pt idx="2">
                  <c:v>0</c:v>
                </c:pt>
              </c:numCache>
            </c:numRef>
          </c:val>
        </c:ser>
        <c:ser>
          <c:idx val="1"/>
          <c:order val="1"/>
          <c:tx>
            <c:strRef>
              <c:f>'14.12'!$J$32</c:f>
              <c:strCache>
                <c:ptCount val="1"/>
                <c:pt idx="0">
                  <c:v>PE</c:v>
                </c:pt>
              </c:strCache>
            </c:strRef>
          </c:tx>
          <c:invertIfNegative val="0"/>
          <c:cat>
            <c:strRef>
              <c:f>'14.12'!$K$30:$M$30</c:f>
              <c:strCache>
                <c:ptCount val="3"/>
                <c:pt idx="0">
                  <c:v>Leden</c:v>
                </c:pt>
                <c:pt idx="1">
                  <c:v>Únor</c:v>
                </c:pt>
                <c:pt idx="2">
                  <c:v>Březen</c:v>
                </c:pt>
              </c:strCache>
            </c:strRef>
          </c:cat>
          <c:val>
            <c:numRef>
              <c:f>'14.12'!$K$32:$M$32</c:f>
              <c:numCache>
                <c:formatCode>#,##0.0</c:formatCode>
                <c:ptCount val="3"/>
                <c:pt idx="0">
                  <c:v>572855.84899999993</c:v>
                </c:pt>
                <c:pt idx="1">
                  <c:v>531980.1</c:v>
                </c:pt>
                <c:pt idx="2">
                  <c:v>756030.05</c:v>
                </c:pt>
              </c:numCache>
            </c:numRef>
          </c:val>
        </c:ser>
        <c:ser>
          <c:idx val="2"/>
          <c:order val="2"/>
          <c:tx>
            <c:strRef>
              <c:f>'14.12'!$J$33</c:f>
              <c:strCache>
                <c:ptCount val="1"/>
                <c:pt idx="0">
                  <c:v>PPE</c:v>
                </c:pt>
              </c:strCache>
            </c:strRef>
          </c:tx>
          <c:invertIfNegative val="0"/>
          <c:cat>
            <c:strRef>
              <c:f>'14.12'!$K$30:$M$30</c:f>
              <c:strCache>
                <c:ptCount val="3"/>
                <c:pt idx="0">
                  <c:v>Leden</c:v>
                </c:pt>
                <c:pt idx="1">
                  <c:v>Únor</c:v>
                </c:pt>
                <c:pt idx="2">
                  <c:v>Březen</c:v>
                </c:pt>
              </c:strCache>
            </c:strRef>
          </c:cat>
          <c:val>
            <c:numRef>
              <c:f>'14.12'!$K$33:$M$33</c:f>
              <c:numCache>
                <c:formatCode>#,##0.0</c:formatCode>
                <c:ptCount val="3"/>
                <c:pt idx="0">
                  <c:v>0</c:v>
                </c:pt>
                <c:pt idx="1">
                  <c:v>0</c:v>
                </c:pt>
                <c:pt idx="2">
                  <c:v>0</c:v>
                </c:pt>
              </c:numCache>
            </c:numRef>
          </c:val>
        </c:ser>
        <c:ser>
          <c:idx val="3"/>
          <c:order val="3"/>
          <c:tx>
            <c:strRef>
              <c:f>'14.12'!$J$34</c:f>
              <c:strCache>
                <c:ptCount val="1"/>
                <c:pt idx="0">
                  <c:v>PSE</c:v>
                </c:pt>
              </c:strCache>
            </c:strRef>
          </c:tx>
          <c:invertIfNegative val="0"/>
          <c:cat>
            <c:strRef>
              <c:f>'14.12'!$K$30:$M$30</c:f>
              <c:strCache>
                <c:ptCount val="3"/>
                <c:pt idx="0">
                  <c:v>Leden</c:v>
                </c:pt>
                <c:pt idx="1">
                  <c:v>Únor</c:v>
                </c:pt>
                <c:pt idx="2">
                  <c:v>Březen</c:v>
                </c:pt>
              </c:strCache>
            </c:strRef>
          </c:cat>
          <c:val>
            <c:numRef>
              <c:f>'14.12'!$K$34:$M$34</c:f>
              <c:numCache>
                <c:formatCode>#,##0.0</c:formatCode>
                <c:ptCount val="3"/>
                <c:pt idx="0">
                  <c:v>35362.784999999996</c:v>
                </c:pt>
                <c:pt idx="1">
                  <c:v>32287.252</c:v>
                </c:pt>
                <c:pt idx="2">
                  <c:v>34674.840000000004</c:v>
                </c:pt>
              </c:numCache>
            </c:numRef>
          </c:val>
        </c:ser>
        <c:ser>
          <c:idx val="4"/>
          <c:order val="4"/>
          <c:tx>
            <c:strRef>
              <c:f>'14.12'!$J$35</c:f>
              <c:strCache>
                <c:ptCount val="1"/>
                <c:pt idx="0">
                  <c:v>VE</c:v>
                </c:pt>
              </c:strCache>
            </c:strRef>
          </c:tx>
          <c:invertIfNegative val="0"/>
          <c:cat>
            <c:strRef>
              <c:f>'14.12'!$K$30:$M$30</c:f>
              <c:strCache>
                <c:ptCount val="3"/>
                <c:pt idx="0">
                  <c:v>Leden</c:v>
                </c:pt>
                <c:pt idx="1">
                  <c:v>Únor</c:v>
                </c:pt>
                <c:pt idx="2">
                  <c:v>Březen</c:v>
                </c:pt>
              </c:strCache>
            </c:strRef>
          </c:cat>
          <c:val>
            <c:numRef>
              <c:f>'14.12'!$K$35:$M$35</c:f>
              <c:numCache>
                <c:formatCode>#,##0.0</c:formatCode>
                <c:ptCount val="3"/>
                <c:pt idx="0">
                  <c:v>115280.561</c:v>
                </c:pt>
                <c:pt idx="1">
                  <c:v>86103.268999999986</c:v>
                </c:pt>
                <c:pt idx="2">
                  <c:v>63433.504999999997</c:v>
                </c:pt>
              </c:numCache>
            </c:numRef>
          </c:val>
        </c:ser>
        <c:ser>
          <c:idx val="5"/>
          <c:order val="5"/>
          <c:tx>
            <c:strRef>
              <c:f>'14.12'!$J$36</c:f>
              <c:strCache>
                <c:ptCount val="1"/>
                <c:pt idx="0">
                  <c:v>PVE</c:v>
                </c:pt>
              </c:strCache>
            </c:strRef>
          </c:tx>
          <c:invertIfNegative val="0"/>
          <c:cat>
            <c:strRef>
              <c:f>'14.12'!$K$30:$M$30</c:f>
              <c:strCache>
                <c:ptCount val="3"/>
                <c:pt idx="0">
                  <c:v>Leden</c:v>
                </c:pt>
                <c:pt idx="1">
                  <c:v>Únor</c:v>
                </c:pt>
                <c:pt idx="2">
                  <c:v>Březen</c:v>
                </c:pt>
              </c:strCache>
            </c:strRef>
          </c:cat>
          <c:val>
            <c:numRef>
              <c:f>'14.12'!$K$36:$M$36</c:f>
              <c:numCache>
                <c:formatCode>#,##0.0</c:formatCode>
                <c:ptCount val="3"/>
                <c:pt idx="0">
                  <c:v>5394.08</c:v>
                </c:pt>
                <c:pt idx="1">
                  <c:v>4859.25</c:v>
                </c:pt>
                <c:pt idx="2">
                  <c:v>5094.34</c:v>
                </c:pt>
              </c:numCache>
            </c:numRef>
          </c:val>
        </c:ser>
        <c:ser>
          <c:idx val="6"/>
          <c:order val="6"/>
          <c:tx>
            <c:strRef>
              <c:f>'14.12'!$J$37</c:f>
              <c:strCache>
                <c:ptCount val="1"/>
                <c:pt idx="0">
                  <c:v>VTE</c:v>
                </c:pt>
              </c:strCache>
            </c:strRef>
          </c:tx>
          <c:invertIfNegative val="0"/>
          <c:cat>
            <c:strRef>
              <c:f>'14.12'!$K$30:$M$30</c:f>
              <c:strCache>
                <c:ptCount val="3"/>
                <c:pt idx="0">
                  <c:v>Leden</c:v>
                </c:pt>
                <c:pt idx="1">
                  <c:v>Únor</c:v>
                </c:pt>
                <c:pt idx="2">
                  <c:v>Březen</c:v>
                </c:pt>
              </c:strCache>
            </c:strRef>
          </c:cat>
          <c:val>
            <c:numRef>
              <c:f>'14.12'!$K$37:$M$37</c:f>
              <c:numCache>
                <c:formatCode>#,##0.0</c:formatCode>
                <c:ptCount val="3"/>
                <c:pt idx="0">
                  <c:v>1134.6130000000001</c:v>
                </c:pt>
                <c:pt idx="1">
                  <c:v>369.51</c:v>
                </c:pt>
                <c:pt idx="2">
                  <c:v>613.048</c:v>
                </c:pt>
              </c:numCache>
            </c:numRef>
          </c:val>
        </c:ser>
        <c:ser>
          <c:idx val="7"/>
          <c:order val="7"/>
          <c:tx>
            <c:strRef>
              <c:f>'14.12'!$J$38</c:f>
              <c:strCache>
                <c:ptCount val="1"/>
                <c:pt idx="0">
                  <c:v>FVE</c:v>
                </c:pt>
              </c:strCache>
            </c:strRef>
          </c:tx>
          <c:spPr>
            <a:solidFill>
              <a:srgbClr val="FFC000"/>
            </a:solidFill>
          </c:spPr>
          <c:invertIfNegative val="0"/>
          <c:cat>
            <c:strRef>
              <c:f>'14.12'!$K$30:$M$30</c:f>
              <c:strCache>
                <c:ptCount val="3"/>
                <c:pt idx="0">
                  <c:v>Leden</c:v>
                </c:pt>
                <c:pt idx="1">
                  <c:v>Únor</c:v>
                </c:pt>
                <c:pt idx="2">
                  <c:v>Březen</c:v>
                </c:pt>
              </c:strCache>
            </c:strRef>
          </c:cat>
          <c:val>
            <c:numRef>
              <c:f>'14.12'!$K$38:$M$38</c:f>
              <c:numCache>
                <c:formatCode>#,##0.0</c:formatCode>
                <c:ptCount val="3"/>
                <c:pt idx="0">
                  <c:v>5564.2059999999938</c:v>
                </c:pt>
                <c:pt idx="1">
                  <c:v>15327.603000000012</c:v>
                </c:pt>
                <c:pt idx="2">
                  <c:v>18460.482999999971</c:v>
                </c:pt>
              </c:numCache>
            </c:numRef>
          </c:val>
        </c:ser>
        <c:dLbls>
          <c:showLegendKey val="0"/>
          <c:showVal val="0"/>
          <c:showCatName val="0"/>
          <c:showSerName val="0"/>
          <c:showPercent val="0"/>
          <c:showBubbleSize val="0"/>
        </c:dLbls>
        <c:gapWidth val="150"/>
        <c:overlap val="100"/>
        <c:axId val="99272192"/>
        <c:axId val="99273728"/>
      </c:barChart>
      <c:catAx>
        <c:axId val="99272192"/>
        <c:scaling>
          <c:orientation val="minMax"/>
        </c:scaling>
        <c:delete val="0"/>
        <c:axPos val="b"/>
        <c:majorTickMark val="none"/>
        <c:minorTickMark val="none"/>
        <c:tickLblPos val="nextTo"/>
        <c:txPr>
          <a:bodyPr/>
          <a:lstStyle/>
          <a:p>
            <a:pPr>
              <a:defRPr sz="900"/>
            </a:pPr>
            <a:endParaRPr lang="cs-CZ"/>
          </a:p>
        </c:txPr>
        <c:crossAx val="99273728"/>
        <c:crosses val="autoZero"/>
        <c:auto val="1"/>
        <c:lblAlgn val="ctr"/>
        <c:lblOffset val="100"/>
        <c:noMultiLvlLbl val="0"/>
      </c:catAx>
      <c:valAx>
        <c:axId val="99273728"/>
        <c:scaling>
          <c:orientation val="minMax"/>
          <c:max val="900000"/>
        </c:scaling>
        <c:delete val="0"/>
        <c:axPos val="l"/>
        <c:majorGridlines/>
        <c:numFmt formatCode="#,##0" sourceLinked="0"/>
        <c:majorTickMark val="out"/>
        <c:minorTickMark val="none"/>
        <c:tickLblPos val="nextTo"/>
        <c:spPr>
          <a:ln>
            <a:noFill/>
          </a:ln>
        </c:spPr>
        <c:txPr>
          <a:bodyPr/>
          <a:lstStyle/>
          <a:p>
            <a:pPr>
              <a:defRPr sz="900"/>
            </a:pPr>
            <a:endParaRPr lang="cs-CZ"/>
          </a:p>
        </c:txPr>
        <c:crossAx val="99272192"/>
        <c:crosses val="autoZero"/>
        <c:crossBetween val="between"/>
        <c:dispUnits>
          <c:builtInUnit val="thousands"/>
        </c:dispUnits>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33.xml"/><Relationship Id="rId3" Type="http://schemas.openxmlformats.org/officeDocument/2006/relationships/image" Target="../media/image4.png"/><Relationship Id="rId7" Type="http://schemas.openxmlformats.org/officeDocument/2006/relationships/chart" Target="../charts/chart32.xml"/><Relationship Id="rId2" Type="http://schemas.microsoft.com/office/2007/relationships/hdphoto" Target="../media/hdphoto1.wdp"/><Relationship Id="rId1" Type="http://schemas.openxmlformats.org/officeDocument/2006/relationships/image" Target="../media/image3.png"/><Relationship Id="rId6" Type="http://schemas.openxmlformats.org/officeDocument/2006/relationships/chart" Target="../charts/chart31.xml"/><Relationship Id="rId5" Type="http://schemas.openxmlformats.org/officeDocument/2006/relationships/chart" Target="../charts/chart30.xml"/><Relationship Id="rId10" Type="http://schemas.openxmlformats.org/officeDocument/2006/relationships/chart" Target="../charts/chart35.xml"/><Relationship Id="rId4" Type="http://schemas.microsoft.com/office/2007/relationships/hdphoto" Target="../media/hdphoto2.wdp"/><Relationship Id="rId9" Type="http://schemas.openxmlformats.org/officeDocument/2006/relationships/chart" Target="../charts/chart34.xml"/></Relationships>
</file>

<file path=xl/drawings/_rels/drawing12.xml.rels><?xml version="1.0" encoding="UTF-8" standalone="yes"?>
<Relationships xmlns="http://schemas.openxmlformats.org/package/2006/relationships"><Relationship Id="rId8" Type="http://schemas.openxmlformats.org/officeDocument/2006/relationships/chart" Target="../charts/chart39.xml"/><Relationship Id="rId3" Type="http://schemas.microsoft.com/office/2007/relationships/hdphoto" Target="../media/hdphoto3.wdp"/><Relationship Id="rId7" Type="http://schemas.openxmlformats.org/officeDocument/2006/relationships/chart" Target="../charts/chart38.xml"/><Relationship Id="rId2" Type="http://schemas.openxmlformats.org/officeDocument/2006/relationships/image" Target="../media/image5.png"/><Relationship Id="rId1" Type="http://schemas.openxmlformats.org/officeDocument/2006/relationships/chart" Target="../charts/chart36.xml"/><Relationship Id="rId6" Type="http://schemas.openxmlformats.org/officeDocument/2006/relationships/chart" Target="../charts/chart37.xml"/><Relationship Id="rId5" Type="http://schemas.microsoft.com/office/2007/relationships/hdphoto" Target="../media/hdphoto4.wdp"/><Relationship Id="rId10" Type="http://schemas.openxmlformats.org/officeDocument/2006/relationships/chart" Target="../charts/chart41.xml"/><Relationship Id="rId4" Type="http://schemas.openxmlformats.org/officeDocument/2006/relationships/image" Target="../media/image6.png"/><Relationship Id="rId9" Type="http://schemas.openxmlformats.org/officeDocument/2006/relationships/chart" Target="../charts/chart40.xml"/></Relationships>
</file>

<file path=xl/drawings/_rels/drawing13.xml.rels><?xml version="1.0" encoding="UTF-8" standalone="yes"?>
<Relationships xmlns="http://schemas.openxmlformats.org/package/2006/relationships"><Relationship Id="rId8" Type="http://schemas.openxmlformats.org/officeDocument/2006/relationships/chart" Target="../charts/chart45.xml"/><Relationship Id="rId3" Type="http://schemas.openxmlformats.org/officeDocument/2006/relationships/image" Target="../media/image8.png"/><Relationship Id="rId7" Type="http://schemas.openxmlformats.org/officeDocument/2006/relationships/chart" Target="../charts/chart44.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43.xml"/><Relationship Id="rId5" Type="http://schemas.openxmlformats.org/officeDocument/2006/relationships/chart" Target="../charts/chart42.xml"/><Relationship Id="rId10" Type="http://schemas.openxmlformats.org/officeDocument/2006/relationships/chart" Target="../charts/chart47.xml"/><Relationship Id="rId4" Type="http://schemas.microsoft.com/office/2007/relationships/hdphoto" Target="../media/hdphoto6.wdp"/><Relationship Id="rId9" Type="http://schemas.openxmlformats.org/officeDocument/2006/relationships/chart" Target="../charts/chart46.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51.xml"/><Relationship Id="rId3" Type="http://schemas.openxmlformats.org/officeDocument/2006/relationships/image" Target="../media/image10.png"/><Relationship Id="rId7" Type="http://schemas.openxmlformats.org/officeDocument/2006/relationships/chart" Target="../charts/chart50.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49.xml"/><Relationship Id="rId5" Type="http://schemas.openxmlformats.org/officeDocument/2006/relationships/chart" Target="../charts/chart48.xml"/><Relationship Id="rId10" Type="http://schemas.openxmlformats.org/officeDocument/2006/relationships/chart" Target="../charts/chart53.xml"/><Relationship Id="rId4" Type="http://schemas.microsoft.com/office/2007/relationships/hdphoto" Target="../media/hdphoto8.wdp"/><Relationship Id="rId9" Type="http://schemas.openxmlformats.org/officeDocument/2006/relationships/chart" Target="../charts/chart52.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57.xml"/><Relationship Id="rId3" Type="http://schemas.openxmlformats.org/officeDocument/2006/relationships/image" Target="../media/image12.png"/><Relationship Id="rId7" Type="http://schemas.openxmlformats.org/officeDocument/2006/relationships/chart" Target="../charts/chart56.xml"/><Relationship Id="rId2" Type="http://schemas.microsoft.com/office/2007/relationships/hdphoto" Target="../media/hdphoto9.wdp"/><Relationship Id="rId1" Type="http://schemas.openxmlformats.org/officeDocument/2006/relationships/image" Target="../media/image11.png"/><Relationship Id="rId6" Type="http://schemas.openxmlformats.org/officeDocument/2006/relationships/chart" Target="../charts/chart55.xml"/><Relationship Id="rId5" Type="http://schemas.openxmlformats.org/officeDocument/2006/relationships/chart" Target="../charts/chart54.xml"/><Relationship Id="rId10" Type="http://schemas.openxmlformats.org/officeDocument/2006/relationships/chart" Target="../charts/chart59.xml"/><Relationship Id="rId4" Type="http://schemas.microsoft.com/office/2007/relationships/hdphoto" Target="../media/hdphoto10.wdp"/><Relationship Id="rId9" Type="http://schemas.openxmlformats.org/officeDocument/2006/relationships/chart" Target="../charts/chart58.xml"/></Relationships>
</file>

<file path=xl/drawings/_rels/drawing16.xml.rels><?xml version="1.0" encoding="UTF-8" standalone="yes"?>
<Relationships xmlns="http://schemas.openxmlformats.org/package/2006/relationships"><Relationship Id="rId8" Type="http://schemas.openxmlformats.org/officeDocument/2006/relationships/chart" Target="../charts/chart63.xml"/><Relationship Id="rId3" Type="http://schemas.openxmlformats.org/officeDocument/2006/relationships/image" Target="../media/image14.png"/><Relationship Id="rId7" Type="http://schemas.openxmlformats.org/officeDocument/2006/relationships/chart" Target="../charts/chart62.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61.xml"/><Relationship Id="rId5" Type="http://schemas.openxmlformats.org/officeDocument/2006/relationships/chart" Target="../charts/chart60.xml"/><Relationship Id="rId10" Type="http://schemas.openxmlformats.org/officeDocument/2006/relationships/chart" Target="../charts/chart65.xml"/><Relationship Id="rId4" Type="http://schemas.microsoft.com/office/2007/relationships/hdphoto" Target="../media/hdphoto12.wdp"/><Relationship Id="rId9" Type="http://schemas.openxmlformats.org/officeDocument/2006/relationships/chart" Target="../charts/chart64.xml"/></Relationships>
</file>

<file path=xl/drawings/_rels/drawing17.xml.rels><?xml version="1.0" encoding="UTF-8" standalone="yes"?>
<Relationships xmlns="http://schemas.openxmlformats.org/package/2006/relationships"><Relationship Id="rId8" Type="http://schemas.openxmlformats.org/officeDocument/2006/relationships/chart" Target="../charts/chart69.xml"/><Relationship Id="rId3" Type="http://schemas.openxmlformats.org/officeDocument/2006/relationships/image" Target="../media/image16.png"/><Relationship Id="rId7" Type="http://schemas.openxmlformats.org/officeDocument/2006/relationships/chart" Target="../charts/chart68.xml"/><Relationship Id="rId2" Type="http://schemas.microsoft.com/office/2007/relationships/hdphoto" Target="../media/hdphoto13.wdp"/><Relationship Id="rId1" Type="http://schemas.openxmlformats.org/officeDocument/2006/relationships/image" Target="../media/image15.png"/><Relationship Id="rId6" Type="http://schemas.openxmlformats.org/officeDocument/2006/relationships/chart" Target="../charts/chart67.xml"/><Relationship Id="rId5" Type="http://schemas.openxmlformats.org/officeDocument/2006/relationships/chart" Target="../charts/chart66.xml"/><Relationship Id="rId10" Type="http://schemas.openxmlformats.org/officeDocument/2006/relationships/chart" Target="../charts/chart71.xml"/><Relationship Id="rId4" Type="http://schemas.microsoft.com/office/2007/relationships/hdphoto" Target="../media/hdphoto14.wdp"/><Relationship Id="rId9" Type="http://schemas.openxmlformats.org/officeDocument/2006/relationships/chart" Target="../charts/chart70.xml"/></Relationships>
</file>

<file path=xl/drawings/_rels/drawing18.xml.rels><?xml version="1.0" encoding="UTF-8" standalone="yes"?>
<Relationships xmlns="http://schemas.openxmlformats.org/package/2006/relationships"><Relationship Id="rId8" Type="http://schemas.openxmlformats.org/officeDocument/2006/relationships/chart" Target="../charts/chart75.xml"/><Relationship Id="rId3" Type="http://schemas.openxmlformats.org/officeDocument/2006/relationships/image" Target="../media/image18.png"/><Relationship Id="rId7" Type="http://schemas.openxmlformats.org/officeDocument/2006/relationships/chart" Target="../charts/chart74.xml"/><Relationship Id="rId2" Type="http://schemas.microsoft.com/office/2007/relationships/hdphoto" Target="../media/hdphoto15.wdp"/><Relationship Id="rId1" Type="http://schemas.openxmlformats.org/officeDocument/2006/relationships/image" Target="../media/image17.png"/><Relationship Id="rId6" Type="http://schemas.openxmlformats.org/officeDocument/2006/relationships/chart" Target="../charts/chart73.xml"/><Relationship Id="rId5" Type="http://schemas.openxmlformats.org/officeDocument/2006/relationships/chart" Target="../charts/chart72.xml"/><Relationship Id="rId10" Type="http://schemas.openxmlformats.org/officeDocument/2006/relationships/chart" Target="../charts/chart77.xml"/><Relationship Id="rId4" Type="http://schemas.microsoft.com/office/2007/relationships/hdphoto" Target="../media/hdphoto16.wdp"/><Relationship Id="rId9" Type="http://schemas.openxmlformats.org/officeDocument/2006/relationships/chart" Target="../charts/chart76.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81.xml"/><Relationship Id="rId3" Type="http://schemas.openxmlformats.org/officeDocument/2006/relationships/image" Target="../media/image20.png"/><Relationship Id="rId7" Type="http://schemas.openxmlformats.org/officeDocument/2006/relationships/chart" Target="../charts/chart80.xml"/><Relationship Id="rId2" Type="http://schemas.microsoft.com/office/2007/relationships/hdphoto" Target="../media/hdphoto17.wdp"/><Relationship Id="rId1" Type="http://schemas.openxmlformats.org/officeDocument/2006/relationships/image" Target="../media/image19.png"/><Relationship Id="rId6" Type="http://schemas.openxmlformats.org/officeDocument/2006/relationships/chart" Target="../charts/chart79.xml"/><Relationship Id="rId5" Type="http://schemas.openxmlformats.org/officeDocument/2006/relationships/chart" Target="../charts/chart78.xml"/><Relationship Id="rId10" Type="http://schemas.openxmlformats.org/officeDocument/2006/relationships/chart" Target="../charts/chart83.xml"/><Relationship Id="rId4" Type="http://schemas.microsoft.com/office/2007/relationships/hdphoto" Target="../media/hdphoto18.wdp"/><Relationship Id="rId9" Type="http://schemas.openxmlformats.org/officeDocument/2006/relationships/chart" Target="../charts/chart82.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8" Type="http://schemas.openxmlformats.org/officeDocument/2006/relationships/chart" Target="../charts/chart87.xml"/><Relationship Id="rId3" Type="http://schemas.openxmlformats.org/officeDocument/2006/relationships/image" Target="../media/image22.png"/><Relationship Id="rId7" Type="http://schemas.openxmlformats.org/officeDocument/2006/relationships/chart" Target="../charts/chart86.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85.xml"/><Relationship Id="rId5" Type="http://schemas.openxmlformats.org/officeDocument/2006/relationships/chart" Target="../charts/chart84.xml"/><Relationship Id="rId10" Type="http://schemas.openxmlformats.org/officeDocument/2006/relationships/chart" Target="../charts/chart89.xml"/><Relationship Id="rId4" Type="http://schemas.microsoft.com/office/2007/relationships/hdphoto" Target="../media/hdphoto20.wdp"/><Relationship Id="rId9" Type="http://schemas.openxmlformats.org/officeDocument/2006/relationships/chart" Target="../charts/chart88.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93.xml"/><Relationship Id="rId3" Type="http://schemas.openxmlformats.org/officeDocument/2006/relationships/image" Target="../media/image24.png"/><Relationship Id="rId7" Type="http://schemas.openxmlformats.org/officeDocument/2006/relationships/chart" Target="../charts/chart92.xml"/><Relationship Id="rId2" Type="http://schemas.microsoft.com/office/2007/relationships/hdphoto" Target="../media/hdphoto21.wdp"/><Relationship Id="rId1" Type="http://schemas.openxmlformats.org/officeDocument/2006/relationships/image" Target="../media/image23.png"/><Relationship Id="rId6" Type="http://schemas.openxmlformats.org/officeDocument/2006/relationships/chart" Target="../charts/chart91.xml"/><Relationship Id="rId5" Type="http://schemas.openxmlformats.org/officeDocument/2006/relationships/chart" Target="../charts/chart90.xml"/><Relationship Id="rId10" Type="http://schemas.openxmlformats.org/officeDocument/2006/relationships/chart" Target="../charts/chart95.xml"/><Relationship Id="rId4" Type="http://schemas.microsoft.com/office/2007/relationships/hdphoto" Target="../media/hdphoto22.wdp"/><Relationship Id="rId9" Type="http://schemas.openxmlformats.org/officeDocument/2006/relationships/chart" Target="../charts/chart94.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99.xml"/><Relationship Id="rId3" Type="http://schemas.openxmlformats.org/officeDocument/2006/relationships/image" Target="../media/image26.png"/><Relationship Id="rId7" Type="http://schemas.openxmlformats.org/officeDocument/2006/relationships/chart" Target="../charts/chart98.xml"/><Relationship Id="rId2" Type="http://schemas.microsoft.com/office/2007/relationships/hdphoto" Target="../media/hdphoto23.wdp"/><Relationship Id="rId1" Type="http://schemas.openxmlformats.org/officeDocument/2006/relationships/image" Target="../media/image25.png"/><Relationship Id="rId6" Type="http://schemas.openxmlformats.org/officeDocument/2006/relationships/chart" Target="../charts/chart97.xml"/><Relationship Id="rId5" Type="http://schemas.openxmlformats.org/officeDocument/2006/relationships/chart" Target="../charts/chart96.xml"/><Relationship Id="rId10" Type="http://schemas.openxmlformats.org/officeDocument/2006/relationships/chart" Target="../charts/chart101.xml"/><Relationship Id="rId4" Type="http://schemas.microsoft.com/office/2007/relationships/hdphoto" Target="../media/hdphoto24.wdp"/><Relationship Id="rId9" Type="http://schemas.openxmlformats.org/officeDocument/2006/relationships/chart" Target="../charts/chart100.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105.xml"/><Relationship Id="rId3" Type="http://schemas.openxmlformats.org/officeDocument/2006/relationships/image" Target="../media/image28.png"/><Relationship Id="rId7" Type="http://schemas.openxmlformats.org/officeDocument/2006/relationships/chart" Target="../charts/chart104.xml"/><Relationship Id="rId2" Type="http://schemas.microsoft.com/office/2007/relationships/hdphoto" Target="../media/hdphoto25.wdp"/><Relationship Id="rId1" Type="http://schemas.openxmlformats.org/officeDocument/2006/relationships/image" Target="../media/image27.png"/><Relationship Id="rId6" Type="http://schemas.openxmlformats.org/officeDocument/2006/relationships/chart" Target="../charts/chart103.xml"/><Relationship Id="rId5" Type="http://schemas.openxmlformats.org/officeDocument/2006/relationships/chart" Target="../charts/chart102.xml"/><Relationship Id="rId10" Type="http://schemas.openxmlformats.org/officeDocument/2006/relationships/chart" Target="../charts/chart107.xml"/><Relationship Id="rId4" Type="http://schemas.microsoft.com/office/2007/relationships/hdphoto" Target="../media/hdphoto26.wdp"/><Relationship Id="rId9" Type="http://schemas.openxmlformats.org/officeDocument/2006/relationships/chart" Target="../charts/chart106.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111.xml"/><Relationship Id="rId3" Type="http://schemas.openxmlformats.org/officeDocument/2006/relationships/image" Target="../media/image30.png"/><Relationship Id="rId7" Type="http://schemas.openxmlformats.org/officeDocument/2006/relationships/chart" Target="../charts/chart110.xml"/><Relationship Id="rId2" Type="http://schemas.microsoft.com/office/2007/relationships/hdphoto" Target="../media/hdphoto27.wdp"/><Relationship Id="rId1" Type="http://schemas.openxmlformats.org/officeDocument/2006/relationships/image" Target="../media/image29.png"/><Relationship Id="rId6" Type="http://schemas.openxmlformats.org/officeDocument/2006/relationships/chart" Target="../charts/chart109.xml"/><Relationship Id="rId5" Type="http://schemas.openxmlformats.org/officeDocument/2006/relationships/chart" Target="../charts/chart108.xml"/><Relationship Id="rId10" Type="http://schemas.openxmlformats.org/officeDocument/2006/relationships/chart" Target="../charts/chart113.xml"/><Relationship Id="rId4" Type="http://schemas.microsoft.com/office/2007/relationships/hdphoto" Target="../media/hdphoto28.wdp"/><Relationship Id="rId9" Type="http://schemas.openxmlformats.org/officeDocument/2006/relationships/chart" Target="../charts/chart112.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121.xml"/><Relationship Id="rId3" Type="http://schemas.openxmlformats.org/officeDocument/2006/relationships/chart" Target="../charts/chart116.xml"/><Relationship Id="rId7" Type="http://schemas.openxmlformats.org/officeDocument/2006/relationships/chart" Target="../charts/chart120.xml"/><Relationship Id="rId2" Type="http://schemas.openxmlformats.org/officeDocument/2006/relationships/chart" Target="../charts/chart115.xml"/><Relationship Id="rId1" Type="http://schemas.openxmlformats.org/officeDocument/2006/relationships/chart" Target="../charts/chart114.xml"/><Relationship Id="rId6" Type="http://schemas.openxmlformats.org/officeDocument/2006/relationships/chart" Target="../charts/chart119.xml"/><Relationship Id="rId5" Type="http://schemas.openxmlformats.org/officeDocument/2006/relationships/chart" Target="../charts/chart118.xml"/><Relationship Id="rId4" Type="http://schemas.openxmlformats.org/officeDocument/2006/relationships/chart" Target="../charts/chart117.xml"/><Relationship Id="rId9" Type="http://schemas.openxmlformats.org/officeDocument/2006/relationships/chart" Target="../charts/chart122.xml"/></Relationships>
</file>

<file path=xl/drawings/_rels/drawing26.xml.rels><?xml version="1.0" encoding="UTF-8" standalone="yes"?>
<Relationships xmlns="http://schemas.openxmlformats.org/package/2006/relationships"><Relationship Id="rId3" Type="http://schemas.microsoft.com/office/2007/relationships/hdphoto" Target="../media/hdphoto29.wdp"/><Relationship Id="rId2" Type="http://schemas.openxmlformats.org/officeDocument/2006/relationships/image" Target="../media/image31.png"/><Relationship Id="rId1" Type="http://schemas.openxmlformats.org/officeDocument/2006/relationships/chart" Target="../charts/chart123.xml"/></Relationships>
</file>

<file path=xl/drawings/_rels/drawing27.xml.rels><?xml version="1.0" encoding="UTF-8" standalone="yes"?>
<Relationships xmlns="http://schemas.openxmlformats.org/package/2006/relationships"><Relationship Id="rId8" Type="http://schemas.openxmlformats.org/officeDocument/2006/relationships/chart" Target="../charts/chart131.xml"/><Relationship Id="rId3" Type="http://schemas.openxmlformats.org/officeDocument/2006/relationships/chart" Target="../charts/chart126.xml"/><Relationship Id="rId7" Type="http://schemas.openxmlformats.org/officeDocument/2006/relationships/chart" Target="../charts/chart130.xml"/><Relationship Id="rId2" Type="http://schemas.openxmlformats.org/officeDocument/2006/relationships/chart" Target="../charts/chart125.xml"/><Relationship Id="rId1" Type="http://schemas.openxmlformats.org/officeDocument/2006/relationships/chart" Target="../charts/chart124.xml"/><Relationship Id="rId6" Type="http://schemas.openxmlformats.org/officeDocument/2006/relationships/chart" Target="../charts/chart129.xml"/><Relationship Id="rId5" Type="http://schemas.openxmlformats.org/officeDocument/2006/relationships/chart" Target="../charts/chart128.xml"/><Relationship Id="rId4" Type="http://schemas.openxmlformats.org/officeDocument/2006/relationships/chart" Target="../charts/chart127.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34.xml"/><Relationship Id="rId2" Type="http://schemas.openxmlformats.org/officeDocument/2006/relationships/chart" Target="../charts/chart133.xml"/><Relationship Id="rId1" Type="http://schemas.openxmlformats.org/officeDocument/2006/relationships/chart" Target="../charts/chart132.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137.xml"/><Relationship Id="rId2" Type="http://schemas.openxmlformats.org/officeDocument/2006/relationships/chart" Target="../charts/chart136.xml"/><Relationship Id="rId1" Type="http://schemas.openxmlformats.org/officeDocument/2006/relationships/chart" Target="../charts/chart13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40.xml"/><Relationship Id="rId2" Type="http://schemas.openxmlformats.org/officeDocument/2006/relationships/chart" Target="../charts/chart139.xml"/><Relationship Id="rId1" Type="http://schemas.openxmlformats.org/officeDocument/2006/relationships/chart" Target="../charts/chart138.xml"/><Relationship Id="rId6" Type="http://schemas.openxmlformats.org/officeDocument/2006/relationships/chart" Target="../charts/chart143.xml"/><Relationship Id="rId5" Type="http://schemas.openxmlformats.org/officeDocument/2006/relationships/chart" Target="../charts/chart142.xml"/><Relationship Id="rId4" Type="http://schemas.openxmlformats.org/officeDocument/2006/relationships/chart" Target="../charts/chart14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5" Type="http://schemas.openxmlformats.org/officeDocument/2006/relationships/chart" Target="../charts/chart17.xml"/><Relationship Id="rId4"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600075</xdr:colOff>
      <xdr:row>19</xdr:row>
      <xdr:rowOff>77856</xdr:rowOff>
    </xdr:from>
    <xdr:to>
      <xdr:col>9</xdr:col>
      <xdr:colOff>847725</xdr:colOff>
      <xdr:row>40</xdr:row>
      <xdr:rowOff>142875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8283</xdr:colOff>
      <xdr:row>19</xdr:row>
      <xdr:rowOff>85310</xdr:rowOff>
    </xdr:from>
    <xdr:to>
      <xdr:col>5</xdr:col>
      <xdr:colOff>571501</xdr:colOff>
      <xdr:row>41</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790575</xdr:colOff>
      <xdr:row>17</xdr:row>
      <xdr:rowOff>0</xdr:rowOff>
    </xdr:from>
    <xdr:to>
      <xdr:col>12</xdr:col>
      <xdr:colOff>523872</xdr:colOff>
      <xdr:row>27</xdr:row>
      <xdr:rowOff>9525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3">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5">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7</xdr:col>
      <xdr:colOff>0</xdr:colOff>
      <xdr:row>17</xdr:row>
      <xdr:rowOff>0</xdr:rowOff>
    </xdr:from>
    <xdr:to>
      <xdr:col>10</xdr:col>
      <xdr:colOff>114300</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8</xdr:row>
      <xdr:rowOff>0</xdr:rowOff>
    </xdr:from>
    <xdr:to>
      <xdr:col>0</xdr:col>
      <xdr:colOff>139211</xdr:colOff>
      <xdr:row>16</xdr:row>
      <xdr:rowOff>0</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31</xdr:row>
      <xdr:rowOff>0</xdr:rowOff>
    </xdr:from>
    <xdr:to>
      <xdr:col>5</xdr:col>
      <xdr:colOff>581025</xdr:colOff>
      <xdr:row>44</xdr:row>
      <xdr:rowOff>123825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578126</xdr:colOff>
      <xdr:row>30</xdr:row>
      <xdr:rowOff>144534</xdr:rowOff>
    </xdr:from>
    <xdr:to>
      <xdr:col>10</xdr:col>
      <xdr:colOff>149087</xdr:colOff>
      <xdr:row>37</xdr:row>
      <xdr:rowOff>72925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504825</xdr:colOff>
      <xdr:row>38</xdr:row>
      <xdr:rowOff>39757</xdr:rowOff>
    </xdr:from>
    <xdr:to>
      <xdr:col>10</xdr:col>
      <xdr:colOff>57150</xdr:colOff>
      <xdr:row>44</xdr:row>
      <xdr:rowOff>117236</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424068</xdr:colOff>
      <xdr:row>30</xdr:row>
      <xdr:rowOff>144534</xdr:rowOff>
    </xdr:from>
    <xdr:to>
      <xdr:col>12</xdr:col>
      <xdr:colOff>624094</xdr:colOff>
      <xdr:row>37</xdr:row>
      <xdr:rowOff>72925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338758</xdr:colOff>
      <xdr:row>38</xdr:row>
      <xdr:rowOff>39757</xdr:rowOff>
    </xdr:from>
    <xdr:to>
      <xdr:col>12</xdr:col>
      <xdr:colOff>538784</xdr:colOff>
      <xdr:row>44</xdr:row>
      <xdr:rowOff>117236</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xdr:row>
      <xdr:rowOff>8283</xdr:rowOff>
    </xdr:from>
    <xdr:to>
      <xdr:col>0</xdr:col>
      <xdr:colOff>139211</xdr:colOff>
      <xdr:row>15</xdr:row>
      <xdr:rowOff>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16</xdr:row>
      <xdr:rowOff>8283</xdr:rowOff>
    </xdr:from>
    <xdr:to>
      <xdr:col>0</xdr:col>
      <xdr:colOff>139211</xdr:colOff>
      <xdr:row>20</xdr:row>
      <xdr:rowOff>1</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21</xdr:row>
      <xdr:rowOff>0</xdr:rowOff>
    </xdr:from>
    <xdr:to>
      <xdr:col>0</xdr:col>
      <xdr:colOff>139211</xdr:colOff>
      <xdr:row>24</xdr:row>
      <xdr:rowOff>157370</xdr:rowOff>
    </xdr:to>
    <xdr:graphicFrame macro="">
      <xdr:nvGraphicFramePr>
        <xdr:cNvPr id="14" name="Graf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26</xdr:row>
      <xdr:rowOff>0</xdr:rowOff>
    </xdr:from>
    <xdr:to>
      <xdr:col>0</xdr:col>
      <xdr:colOff>139211</xdr:colOff>
      <xdr:row>29</xdr:row>
      <xdr:rowOff>157370</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22412</xdr:colOff>
      <xdr:row>28</xdr:row>
      <xdr:rowOff>33617</xdr:rowOff>
    </xdr:from>
    <xdr:to>
      <xdr:col>6</xdr:col>
      <xdr:colOff>346262</xdr:colOff>
      <xdr:row>46</xdr:row>
      <xdr:rowOff>114300</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252797</xdr:colOff>
      <xdr:row>30</xdr:row>
      <xdr:rowOff>50912</xdr:rowOff>
    </xdr:from>
    <xdr:to>
      <xdr:col>13</xdr:col>
      <xdr:colOff>193448</xdr:colOff>
      <xdr:row>46</xdr:row>
      <xdr:rowOff>114301</xdr:rowOff>
    </xdr:to>
    <xdr:pic>
      <xdr:nvPicPr>
        <xdr:cNvPr id="8" name="Obrázek 7"/>
        <xdr:cNvPicPr>
          <a:picLocks noChangeAspect="1"/>
        </xdr:cNvPicPr>
      </xdr:nvPicPr>
      <xdr:blipFill>
        <a:blip xmlns:r="http://schemas.openxmlformats.org/officeDocument/2006/relationships" r:embed="rId2">
          <a:duotone>
            <a:schemeClr val="accent1">
              <a:shade val="45000"/>
              <a:satMod val="135000"/>
            </a:schemeClr>
            <a:prstClr val="white"/>
          </a:duotone>
          <a:extLst>
            <a:ext uri="{BEBA8EAE-BF5A-486C-A8C5-ECC9F3942E4B}">
              <a14:imgProps xmlns:a14="http://schemas.microsoft.com/office/drawing/2010/main">
                <a14:imgLayer r:embed="rId3">
                  <a14:imgEffect>
                    <a14:backgroundRemoval t="0" b="99522" l="0" r="100000"/>
                  </a14:imgEffect>
                </a14:imgLayer>
              </a14:imgProps>
            </a:ext>
          </a:extLst>
        </a:blip>
        <a:stretch>
          <a:fillRect/>
        </a:stretch>
      </xdr:blipFill>
      <xdr:spPr>
        <a:xfrm>
          <a:off x="5262947" y="4708637"/>
          <a:ext cx="3884001" cy="2320814"/>
        </a:xfrm>
        <a:prstGeom prst="rect">
          <a:avLst/>
        </a:prstGeom>
      </xdr:spPr>
    </xdr:pic>
    <xdr:clientData/>
  </xdr:twoCellAnchor>
  <xdr:twoCellAnchor>
    <xdr:from>
      <xdr:col>10</xdr:col>
      <xdr:colOff>184680</xdr:colOff>
      <xdr:row>31</xdr:row>
      <xdr:rowOff>58065</xdr:rowOff>
    </xdr:from>
    <xdr:to>
      <xdr:col>10</xdr:col>
      <xdr:colOff>372102</xdr:colOff>
      <xdr:row>34</xdr:row>
      <xdr:rowOff>19965</xdr:rowOff>
    </xdr:to>
    <xdr:sp macro="" textlink="">
      <xdr:nvSpPr>
        <xdr:cNvPr id="11" name="Šipka dolů 10"/>
        <xdr:cNvSpPr/>
      </xdr:nvSpPr>
      <xdr:spPr>
        <a:xfrm rot="1191065">
          <a:off x="7166505" y="4553865"/>
          <a:ext cx="187422"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9</xdr:col>
      <xdr:colOff>666750</xdr:colOff>
      <xdr:row>30</xdr:row>
      <xdr:rowOff>95248</xdr:rowOff>
    </xdr:from>
    <xdr:to>
      <xdr:col>10</xdr:col>
      <xdr:colOff>190500</xdr:colOff>
      <xdr:row>33</xdr:row>
      <xdr:rowOff>76198</xdr:rowOff>
    </xdr:to>
    <xdr:sp macro="" textlink="">
      <xdr:nvSpPr>
        <xdr:cNvPr id="12" name="Šipka dolů 11"/>
        <xdr:cNvSpPr/>
      </xdr:nvSpPr>
      <xdr:spPr>
        <a:xfrm rot="12133561">
          <a:off x="8686800" y="5057773"/>
          <a:ext cx="238125"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324302</xdr:colOff>
      <xdr:row>39</xdr:row>
      <xdr:rowOff>4819</xdr:rowOff>
    </xdr:from>
    <xdr:to>
      <xdr:col>8</xdr:col>
      <xdr:colOff>29027</xdr:colOff>
      <xdr:row>40</xdr:row>
      <xdr:rowOff>26042</xdr:rowOff>
    </xdr:to>
    <xdr:sp macro="" textlink="">
      <xdr:nvSpPr>
        <xdr:cNvPr id="25" name="Šipka dolů 24"/>
        <xdr:cNvSpPr/>
      </xdr:nvSpPr>
      <xdr:spPr>
        <a:xfrm rot="13929628">
          <a:off x="5428615" y="5816156"/>
          <a:ext cx="173623" cy="3619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7</xdr:col>
      <xdr:colOff>429657</xdr:colOff>
      <xdr:row>40</xdr:row>
      <xdr:rowOff>8999</xdr:rowOff>
    </xdr:from>
    <xdr:to>
      <xdr:col>8</xdr:col>
      <xdr:colOff>134382</xdr:colOff>
      <xdr:row>41</xdr:row>
      <xdr:rowOff>58552</xdr:rowOff>
    </xdr:to>
    <xdr:sp macro="" textlink="">
      <xdr:nvSpPr>
        <xdr:cNvPr id="26" name="Šipka dolů 25"/>
        <xdr:cNvSpPr/>
      </xdr:nvSpPr>
      <xdr:spPr>
        <a:xfrm rot="3272124">
          <a:off x="5529330" y="5977376"/>
          <a:ext cx="182903" cy="36195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38099</xdr:colOff>
      <xdr:row>43</xdr:row>
      <xdr:rowOff>47624</xdr:rowOff>
    </xdr:from>
    <xdr:to>
      <xdr:col>10</xdr:col>
      <xdr:colOff>228600</xdr:colOff>
      <xdr:row>45</xdr:row>
      <xdr:rowOff>66674</xdr:rowOff>
    </xdr:to>
    <xdr:sp macro="" textlink="">
      <xdr:nvSpPr>
        <xdr:cNvPr id="27" name="Šipka dolů 26"/>
        <xdr:cNvSpPr/>
      </xdr:nvSpPr>
      <xdr:spPr>
        <a:xfrm rot="10800000">
          <a:off x="7019924" y="6524624"/>
          <a:ext cx="190501" cy="323850"/>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10</xdr:col>
      <xdr:colOff>276224</xdr:colOff>
      <xdr:row>43</xdr:row>
      <xdr:rowOff>57148</xdr:rowOff>
    </xdr:from>
    <xdr:to>
      <xdr:col>10</xdr:col>
      <xdr:colOff>466725</xdr:colOff>
      <xdr:row>45</xdr:row>
      <xdr:rowOff>95248</xdr:rowOff>
    </xdr:to>
    <xdr:sp macro="" textlink="">
      <xdr:nvSpPr>
        <xdr:cNvPr id="28" name="Šipka dolů 27"/>
        <xdr:cNvSpPr/>
      </xdr:nvSpPr>
      <xdr:spPr>
        <a:xfrm>
          <a:off x="7258049" y="6534148"/>
          <a:ext cx="190501" cy="3429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30610</xdr:colOff>
      <xdr:row>44</xdr:row>
      <xdr:rowOff>32018</xdr:rowOff>
    </xdr:from>
    <xdr:to>
      <xdr:col>12</xdr:col>
      <xdr:colOff>401075</xdr:colOff>
      <xdr:row>45</xdr:row>
      <xdr:rowOff>75497</xdr:rowOff>
    </xdr:to>
    <xdr:sp macro="" textlink="">
      <xdr:nvSpPr>
        <xdr:cNvPr id="29" name="Šipka dolů 28"/>
        <xdr:cNvSpPr/>
      </xdr:nvSpPr>
      <xdr:spPr>
        <a:xfrm rot="7791339">
          <a:off x="8414178" y="6269325"/>
          <a:ext cx="195879" cy="370465"/>
        </a:xfrm>
        <a:prstGeom prst="downArrow">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twoCellAnchor>
    <xdr:from>
      <xdr:col>12</xdr:col>
      <xdr:colOff>182417</xdr:colOff>
      <xdr:row>43</xdr:row>
      <xdr:rowOff>52017</xdr:rowOff>
    </xdr:from>
    <xdr:to>
      <xdr:col>12</xdr:col>
      <xdr:colOff>563417</xdr:colOff>
      <xdr:row>44</xdr:row>
      <xdr:rowOff>89281</xdr:rowOff>
    </xdr:to>
    <xdr:sp macro="" textlink="">
      <xdr:nvSpPr>
        <xdr:cNvPr id="30" name="Šipka dolů 29"/>
        <xdr:cNvSpPr/>
      </xdr:nvSpPr>
      <xdr:spPr>
        <a:xfrm rot="18591339">
          <a:off x="8574360" y="6128549"/>
          <a:ext cx="189664" cy="381000"/>
        </a:xfrm>
        <a:prstGeom prst="downArrow">
          <a:avLst/>
        </a:prstGeom>
        <a:solidFill>
          <a:schemeClr val="accent2">
            <a:lumMod val="60000"/>
            <a:lumOff val="4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solidFill>
              <a:srgbClr val="FF0000"/>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21981</xdr:colOff>
      <xdr:row>30</xdr:row>
      <xdr:rowOff>137310</xdr:rowOff>
    </xdr:from>
    <xdr:to>
      <xdr:col>4</xdr:col>
      <xdr:colOff>217056</xdr:colOff>
      <xdr:row>44</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56066</xdr:rowOff>
    </xdr:from>
    <xdr:to>
      <xdr:col>4</xdr:col>
      <xdr:colOff>195075</xdr:colOff>
      <xdr:row>31</xdr:row>
      <xdr:rowOff>77665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456581</xdr:colOff>
      <xdr:row>19</xdr:row>
      <xdr:rowOff>69159</xdr:rowOff>
    </xdr:from>
    <xdr:to>
      <xdr:col>9</xdr:col>
      <xdr:colOff>99206</xdr:colOff>
      <xdr:row>31</xdr:row>
      <xdr:rowOff>90759</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329492</xdr:colOff>
      <xdr:row>19</xdr:row>
      <xdr:rowOff>52179</xdr:rowOff>
    </xdr:from>
    <xdr:to>
      <xdr:col>13</xdr:col>
      <xdr:colOff>646194</xdr:colOff>
      <xdr:row>31</xdr:row>
      <xdr:rowOff>73778</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451194</xdr:colOff>
      <xdr:row>30</xdr:row>
      <xdr:rowOff>133039</xdr:rowOff>
    </xdr:from>
    <xdr:to>
      <xdr:col>9</xdr:col>
      <xdr:colOff>93819</xdr:colOff>
      <xdr:row>44</xdr:row>
      <xdr:rowOff>0</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328531</xdr:colOff>
      <xdr:row>30</xdr:row>
      <xdr:rowOff>105889</xdr:rowOff>
    </xdr:from>
    <xdr:to>
      <xdr:col>13</xdr:col>
      <xdr:colOff>647431</xdr:colOff>
      <xdr:row>44</xdr:row>
      <xdr:rowOff>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xdr:row>
      <xdr:rowOff>16565</xdr:rowOff>
    </xdr:from>
    <xdr:to>
      <xdr:col>0</xdr:col>
      <xdr:colOff>139211</xdr:colOff>
      <xdr:row>7</xdr:row>
      <xdr:rowOff>140806</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10</xdr:row>
      <xdr:rowOff>66263</xdr:rowOff>
    </xdr:from>
    <xdr:to>
      <xdr:col>13</xdr:col>
      <xdr:colOff>676274</xdr:colOff>
      <xdr:row>19</xdr:row>
      <xdr:rowOff>66262</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30659</xdr:colOff>
      <xdr:row>56</xdr:row>
      <xdr:rowOff>47624</xdr:rowOff>
    </xdr:from>
    <xdr:to>
      <xdr:col>25</xdr:col>
      <xdr:colOff>142875</xdr:colOff>
      <xdr:row>77</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28745</xdr:colOff>
      <xdr:row>30</xdr:row>
      <xdr:rowOff>9525</xdr:rowOff>
    </xdr:from>
    <xdr:to>
      <xdr:col>25</xdr:col>
      <xdr:colOff>104774</xdr:colOff>
      <xdr:row>51</xdr:row>
      <xdr:rowOff>28576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2924</xdr:colOff>
      <xdr:row>4</xdr:row>
      <xdr:rowOff>38101</xdr:rowOff>
    </xdr:from>
    <xdr:to>
      <xdr:col>25</xdr:col>
      <xdr:colOff>104775</xdr:colOff>
      <xdr:row>25</xdr:row>
      <xdr:rowOff>142875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12</xdr:col>
      <xdr:colOff>23236</xdr:colOff>
      <xdr:row>55</xdr:row>
      <xdr:rowOff>144435</xdr:rowOff>
    </xdr:from>
    <xdr:to>
      <xdr:col>25</xdr:col>
      <xdr:colOff>85725</xdr:colOff>
      <xdr:row>77</xdr:row>
      <xdr:rowOff>142875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16749</xdr:colOff>
      <xdr:row>29</xdr:row>
      <xdr:rowOff>124153</xdr:rowOff>
    </xdr:from>
    <xdr:to>
      <xdr:col>25</xdr:col>
      <xdr:colOff>104776</xdr:colOff>
      <xdr:row>51</xdr:row>
      <xdr:rowOff>123825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28576</xdr:colOff>
      <xdr:row>3</xdr:row>
      <xdr:rowOff>109703</xdr:rowOff>
    </xdr:from>
    <xdr:to>
      <xdr:col>25</xdr:col>
      <xdr:colOff>76200</xdr:colOff>
      <xdr:row>25</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29</xdr:row>
      <xdr:rowOff>99393</xdr:rowOff>
    </xdr:from>
    <xdr:to>
      <xdr:col>5</xdr:col>
      <xdr:colOff>374228</xdr:colOff>
      <xdr:row>45</xdr:row>
      <xdr:rowOff>152401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448236</xdr:colOff>
      <xdr:row>29</xdr:row>
      <xdr:rowOff>82828</xdr:rowOff>
    </xdr:from>
    <xdr:to>
      <xdr:col>14</xdr:col>
      <xdr:colOff>0</xdr:colOff>
      <xdr:row>45</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3</xdr:row>
      <xdr:rowOff>66675</xdr:rowOff>
    </xdr:from>
    <xdr:to>
      <xdr:col>16</xdr:col>
      <xdr:colOff>108000</xdr:colOff>
      <xdr:row>22</xdr:row>
      <xdr:rowOff>95251</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171450</xdr:colOff>
      <xdr:row>3</xdr:row>
      <xdr:rowOff>66675</xdr:rowOff>
    </xdr:from>
    <xdr:to>
      <xdr:col>32</xdr:col>
      <xdr:colOff>279450</xdr:colOff>
      <xdr:row>22</xdr:row>
      <xdr:rowOff>57150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9525</xdr:rowOff>
    </xdr:from>
    <xdr:to>
      <xdr:col>33</xdr:col>
      <xdr:colOff>0</xdr:colOff>
      <xdr:row>67</xdr:row>
      <xdr:rowOff>49125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69</xdr:row>
      <xdr:rowOff>133350</xdr:rowOff>
    </xdr:from>
    <xdr:to>
      <xdr:col>33</xdr:col>
      <xdr:colOff>1</xdr:colOff>
      <xdr:row>91</xdr:row>
      <xdr:rowOff>20550</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38100</xdr:colOff>
      <xdr:row>24</xdr:row>
      <xdr:rowOff>9524</xdr:rowOff>
    </xdr:from>
    <xdr:to>
      <xdr:col>32</xdr:col>
      <xdr:colOff>228600</xdr:colOff>
      <xdr:row>45</xdr:row>
      <xdr:rowOff>133349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23</xdr:row>
      <xdr:rowOff>152399</xdr:rowOff>
    </xdr:from>
    <xdr:to>
      <xdr:col>18</xdr:col>
      <xdr:colOff>190500</xdr:colOff>
      <xdr:row>45</xdr:row>
      <xdr:rowOff>123824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90488</xdr:rowOff>
    </xdr:from>
    <xdr:to>
      <xdr:col>4</xdr:col>
      <xdr:colOff>148962</xdr:colOff>
      <xdr:row>32</xdr:row>
      <xdr:rowOff>76200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578826</xdr:colOff>
      <xdr:row>21</xdr:row>
      <xdr:rowOff>90486</xdr:rowOff>
    </xdr:from>
    <xdr:to>
      <xdr:col>9</xdr:col>
      <xdr:colOff>525865</xdr:colOff>
      <xdr:row>34</xdr:row>
      <xdr:rowOff>34236</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563440</xdr:colOff>
      <xdr:row>21</xdr:row>
      <xdr:rowOff>80962</xdr:rowOff>
    </xdr:from>
    <xdr:to>
      <xdr:col>15</xdr:col>
      <xdr:colOff>476250</xdr:colOff>
      <xdr:row>34</xdr:row>
      <xdr:rowOff>24712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7</xdr:row>
      <xdr:rowOff>9525</xdr:rowOff>
    </xdr:from>
    <xdr:to>
      <xdr:col>0</xdr:col>
      <xdr:colOff>139212</xdr:colOff>
      <xdr:row>10</xdr:row>
      <xdr:rowOff>7327</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14</xdr:row>
      <xdr:rowOff>0</xdr:rowOff>
    </xdr:from>
    <xdr:to>
      <xdr:col>5</xdr:col>
      <xdr:colOff>228600</xdr:colOff>
      <xdr:row>23</xdr:row>
      <xdr:rowOff>37540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117101</xdr:colOff>
      <xdr:row>14</xdr:row>
      <xdr:rowOff>37260</xdr:rowOff>
    </xdr:from>
    <xdr:to>
      <xdr:col>14</xdr:col>
      <xdr:colOff>355226</xdr:colOff>
      <xdr:row>24</xdr:row>
      <xdr:rowOff>24360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35</xdr:row>
      <xdr:rowOff>33548</xdr:rowOff>
    </xdr:from>
    <xdr:to>
      <xdr:col>5</xdr:col>
      <xdr:colOff>304800</xdr:colOff>
      <xdr:row>44</xdr:row>
      <xdr:rowOff>152348</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95249</xdr:colOff>
      <xdr:row>35</xdr:row>
      <xdr:rowOff>43073</xdr:rowOff>
    </xdr:from>
    <xdr:to>
      <xdr:col>14</xdr:col>
      <xdr:colOff>257589</xdr:colOff>
      <xdr:row>45</xdr:row>
      <xdr:rowOff>38311</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8282</xdr:rowOff>
    </xdr:from>
    <xdr:to>
      <xdr:col>0</xdr:col>
      <xdr:colOff>139211</xdr:colOff>
      <xdr:row>12</xdr:row>
      <xdr:rowOff>173934</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30</xdr:row>
      <xdr:rowOff>8283</xdr:rowOff>
    </xdr:from>
    <xdr:to>
      <xdr:col>0</xdr:col>
      <xdr:colOff>139211</xdr:colOff>
      <xdr:row>33</xdr:row>
      <xdr:rowOff>165652</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xdr:row>
      <xdr:rowOff>123823</xdr:rowOff>
    </xdr:from>
    <xdr:to>
      <xdr:col>10</xdr:col>
      <xdr:colOff>197935</xdr:colOff>
      <xdr:row>23</xdr:row>
      <xdr:rowOff>47624</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430696</xdr:colOff>
      <xdr:row>15</xdr:row>
      <xdr:rowOff>57149</xdr:rowOff>
    </xdr:from>
    <xdr:to>
      <xdr:col>15</xdr:col>
      <xdr:colOff>639261</xdr:colOff>
      <xdr:row>22</xdr:row>
      <xdr:rowOff>114300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148258</xdr:rowOff>
    </xdr:from>
    <xdr:to>
      <xdr:col>10</xdr:col>
      <xdr:colOff>197935</xdr:colOff>
      <xdr:row>42</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430696</xdr:colOff>
      <xdr:row>34</xdr:row>
      <xdr:rowOff>4763</xdr:rowOff>
    </xdr:from>
    <xdr:to>
      <xdr:col>15</xdr:col>
      <xdr:colOff>638174</xdr:colOff>
      <xdr:row>42</xdr:row>
      <xdr:rowOff>19051</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7</xdr:row>
      <xdr:rowOff>8282</xdr:rowOff>
    </xdr:from>
    <xdr:to>
      <xdr:col>0</xdr:col>
      <xdr:colOff>139211</xdr:colOff>
      <xdr:row>13</xdr:row>
      <xdr:rowOff>165652</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30</xdr:row>
      <xdr:rowOff>8283</xdr:rowOff>
    </xdr:from>
    <xdr:to>
      <xdr:col>0</xdr:col>
      <xdr:colOff>139211</xdr:colOff>
      <xdr:row>33</xdr:row>
      <xdr:rowOff>8283</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414132</xdr:colOff>
      <xdr:row>21</xdr:row>
      <xdr:rowOff>98885</xdr:rowOff>
    </xdr:from>
    <xdr:to>
      <xdr:col>12</xdr:col>
      <xdr:colOff>604630</xdr:colOff>
      <xdr:row>44</xdr:row>
      <xdr:rowOff>140805</xdr:rowOff>
    </xdr:to>
    <xdr:graphicFrame macro="">
      <xdr:nvGraphicFramePr>
        <xdr:cNvPr id="6" name="Graf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21</xdr:row>
      <xdr:rowOff>41412</xdr:rowOff>
    </xdr:from>
    <xdr:to>
      <xdr:col>2</xdr:col>
      <xdr:colOff>295275</xdr:colOff>
      <xdr:row>43</xdr:row>
      <xdr:rowOff>97812</xdr:rowOff>
    </xdr:to>
    <xdr:graphicFrame macro="">
      <xdr:nvGraphicFramePr>
        <xdr:cNvPr id="7" name="Graf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385140</xdr:colOff>
      <xdr:row>21</xdr:row>
      <xdr:rowOff>41412</xdr:rowOff>
    </xdr:from>
    <xdr:to>
      <xdr:col>6</xdr:col>
      <xdr:colOff>447675</xdr:colOff>
      <xdr:row>43</xdr:row>
      <xdr:rowOff>97812</xdr:rowOff>
    </xdr:to>
    <xdr:graphicFrame macro="">
      <xdr:nvGraphicFramePr>
        <xdr:cNvPr id="8" name="Graf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18</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10</xdr:col>
      <xdr:colOff>85727</xdr:colOff>
      <xdr:row>15</xdr:row>
      <xdr:rowOff>38101</xdr:rowOff>
    </xdr:from>
    <xdr:to>
      <xdr:col>13</xdr:col>
      <xdr:colOff>8283</xdr:colOff>
      <xdr:row>32</xdr:row>
      <xdr:rowOff>66675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82414</xdr:rowOff>
    </xdr:from>
    <xdr:to>
      <xdr:col>5</xdr:col>
      <xdr:colOff>669000</xdr:colOff>
      <xdr:row>46</xdr:row>
      <xdr:rowOff>24848</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666749</xdr:colOff>
      <xdr:row>33</xdr:row>
      <xdr:rowOff>6214</xdr:rowOff>
    </xdr:from>
    <xdr:to>
      <xdr:col>13</xdr:col>
      <xdr:colOff>33131</xdr:colOff>
      <xdr:row>46</xdr:row>
      <xdr:rowOff>66675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xdr:row>
      <xdr:rowOff>0</xdr:rowOff>
    </xdr:from>
    <xdr:to>
      <xdr:col>0</xdr:col>
      <xdr:colOff>139211</xdr:colOff>
      <xdr:row>14</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28574</xdr:colOff>
      <xdr:row>20</xdr:row>
      <xdr:rowOff>228600</xdr:rowOff>
    </xdr:from>
    <xdr:to>
      <xdr:col>9</xdr:col>
      <xdr:colOff>1114424</xdr:colOff>
      <xdr:row>39</xdr:row>
      <xdr:rowOff>142875</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TE_M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ExRepositorySheet"/>
      <sheetName val="2_kapitola"/>
      <sheetName val="4_kapitola"/>
      <sheetName val="kraje"/>
      <sheetName val="11_kapitola"/>
      <sheetName val="QZ 5"/>
      <sheetName val="QZ 12"/>
      <sheetName val="QZ 12.1"/>
      <sheetName val="RZ 3.1"/>
      <sheetName val="RZ 7"/>
      <sheetName val="RZ kraje"/>
      <sheetName val="RZ 13"/>
    </sheetNames>
    <sheetDataSet>
      <sheetData sheetId="0">
        <row r="5">
          <cell r="D5" t="str">
            <v>000003_Z11</v>
          </cell>
          <cell r="P5">
            <v>0.878</v>
          </cell>
          <cell r="AD5">
            <v>2</v>
          </cell>
        </row>
        <row r="6">
          <cell r="D6" t="str">
            <v>000003_Z11</v>
          </cell>
          <cell r="P6">
            <v>0.878</v>
          </cell>
          <cell r="AD6">
            <v>3</v>
          </cell>
        </row>
        <row r="7">
          <cell r="D7" t="str">
            <v>000004_Z11</v>
          </cell>
          <cell r="P7">
            <v>0.45100000000000001</v>
          </cell>
          <cell r="AD7">
            <v>1</v>
          </cell>
        </row>
        <row r="8">
          <cell r="D8" t="str">
            <v>000004_Z11</v>
          </cell>
          <cell r="P8">
            <v>0.45100000000000001</v>
          </cell>
          <cell r="AD8">
            <v>2</v>
          </cell>
        </row>
        <row r="9">
          <cell r="D9" t="str">
            <v>000004_Z11</v>
          </cell>
          <cell r="P9">
            <v>0.45100000000000001</v>
          </cell>
          <cell r="AD9">
            <v>3</v>
          </cell>
        </row>
        <row r="10">
          <cell r="D10" t="str">
            <v>000005_Z11</v>
          </cell>
          <cell r="P10">
            <v>1.4999999999999999E-2</v>
          </cell>
          <cell r="AD10">
            <v>1</v>
          </cell>
        </row>
        <row r="11">
          <cell r="D11" t="str">
            <v>000005_Z11</v>
          </cell>
          <cell r="P11">
            <v>1.4999999999999999E-2</v>
          </cell>
          <cell r="AD11">
            <v>2</v>
          </cell>
        </row>
        <row r="12">
          <cell r="D12" t="str">
            <v>000005_Z11</v>
          </cell>
          <cell r="P12">
            <v>1.4999999999999999E-2</v>
          </cell>
          <cell r="AD12">
            <v>3</v>
          </cell>
        </row>
        <row r="13">
          <cell r="D13" t="str">
            <v>000006_Z11</v>
          </cell>
          <cell r="P13">
            <v>0.13200000000000001</v>
          </cell>
          <cell r="AD13">
            <v>1</v>
          </cell>
        </row>
        <row r="14">
          <cell r="D14" t="str">
            <v>000006_Z11</v>
          </cell>
          <cell r="P14">
            <v>0.13200000000000001</v>
          </cell>
          <cell r="AD14">
            <v>2</v>
          </cell>
        </row>
        <row r="15">
          <cell r="D15" t="str">
            <v>000006_Z11</v>
          </cell>
          <cell r="P15">
            <v>0.13200000000000001</v>
          </cell>
          <cell r="AD15">
            <v>3</v>
          </cell>
        </row>
        <row r="16">
          <cell r="D16" t="str">
            <v>000007_Z11</v>
          </cell>
          <cell r="P16">
            <v>0.09</v>
          </cell>
          <cell r="AD16">
            <v>1</v>
          </cell>
        </row>
        <row r="17">
          <cell r="D17" t="str">
            <v>000007_Z11</v>
          </cell>
          <cell r="P17">
            <v>0.09</v>
          </cell>
          <cell r="AD17">
            <v>2</v>
          </cell>
        </row>
        <row r="18">
          <cell r="D18" t="str">
            <v>000007_Z11</v>
          </cell>
          <cell r="P18">
            <v>0.09</v>
          </cell>
          <cell r="AD18">
            <v>3</v>
          </cell>
        </row>
        <row r="19">
          <cell r="D19" t="str">
            <v>000012_Z11</v>
          </cell>
          <cell r="P19">
            <v>0.03</v>
          </cell>
          <cell r="AD19">
            <v>1</v>
          </cell>
        </row>
        <row r="20">
          <cell r="D20" t="str">
            <v>000012_Z11</v>
          </cell>
          <cell r="P20">
            <v>0.03</v>
          </cell>
          <cell r="AD20">
            <v>2</v>
          </cell>
        </row>
        <row r="21">
          <cell r="D21" t="str">
            <v>000012_Z11</v>
          </cell>
          <cell r="P21">
            <v>0.03</v>
          </cell>
          <cell r="AD21">
            <v>3</v>
          </cell>
        </row>
        <row r="22">
          <cell r="D22" t="str">
            <v>000013_Z11</v>
          </cell>
          <cell r="P22">
            <v>5.5E-2</v>
          </cell>
          <cell r="AD22">
            <v>1</v>
          </cell>
        </row>
        <row r="23">
          <cell r="D23" t="str">
            <v>000013_Z11</v>
          </cell>
          <cell r="P23">
            <v>5.5E-2</v>
          </cell>
          <cell r="AD23">
            <v>2</v>
          </cell>
        </row>
        <row r="24">
          <cell r="D24" t="str">
            <v>000013_Z11</v>
          </cell>
          <cell r="P24">
            <v>5.5E-2</v>
          </cell>
          <cell r="AD24">
            <v>3</v>
          </cell>
        </row>
        <row r="25">
          <cell r="D25" t="str">
            <v>000014_Z11</v>
          </cell>
          <cell r="P25">
            <v>7.4999999999999997E-2</v>
          </cell>
          <cell r="AD25">
            <v>1</v>
          </cell>
        </row>
        <row r="26">
          <cell r="D26" t="str">
            <v>000014_Z11</v>
          </cell>
          <cell r="P26">
            <v>7.4999999999999997E-2</v>
          </cell>
          <cell r="AD26">
            <v>2</v>
          </cell>
        </row>
        <row r="27">
          <cell r="D27" t="str">
            <v>000014_Z11</v>
          </cell>
          <cell r="P27">
            <v>7.4999999999999997E-2</v>
          </cell>
          <cell r="AD27">
            <v>3</v>
          </cell>
        </row>
        <row r="28">
          <cell r="D28" t="str">
            <v>000015_Z11</v>
          </cell>
          <cell r="P28">
            <v>0.09</v>
          </cell>
          <cell r="AD28">
            <v>1</v>
          </cell>
        </row>
        <row r="29">
          <cell r="D29" t="str">
            <v>000015_Z11</v>
          </cell>
          <cell r="P29">
            <v>0.09</v>
          </cell>
          <cell r="AD29">
            <v>2</v>
          </cell>
        </row>
        <row r="30">
          <cell r="D30" t="str">
            <v>000015_Z11</v>
          </cell>
          <cell r="P30">
            <v>0.09</v>
          </cell>
          <cell r="AD30">
            <v>3</v>
          </cell>
        </row>
        <row r="31">
          <cell r="D31" t="str">
            <v>000016_Z11</v>
          </cell>
          <cell r="P31">
            <v>2.4900000000000002</v>
          </cell>
          <cell r="AD31">
            <v>1</v>
          </cell>
        </row>
        <row r="32">
          <cell r="D32" t="str">
            <v>000016_Z11</v>
          </cell>
          <cell r="P32">
            <v>2.4900000000000002</v>
          </cell>
          <cell r="AD32">
            <v>2</v>
          </cell>
        </row>
        <row r="33">
          <cell r="D33" t="str">
            <v>000016_Z11</v>
          </cell>
          <cell r="P33">
            <v>2.4900000000000002</v>
          </cell>
          <cell r="AD33">
            <v>3</v>
          </cell>
        </row>
        <row r="34">
          <cell r="D34" t="str">
            <v>000017_Z11</v>
          </cell>
          <cell r="P34">
            <v>2.4900000000000002</v>
          </cell>
          <cell r="AD34">
            <v>1</v>
          </cell>
        </row>
        <row r="35">
          <cell r="D35" t="str">
            <v>000017_Z11</v>
          </cell>
          <cell r="P35">
            <v>2.4900000000000002</v>
          </cell>
          <cell r="AD35">
            <v>2</v>
          </cell>
        </row>
        <row r="36">
          <cell r="D36" t="str">
            <v>000017_Z11</v>
          </cell>
          <cell r="P36">
            <v>2.4900000000000002</v>
          </cell>
          <cell r="AD36">
            <v>3</v>
          </cell>
        </row>
        <row r="37">
          <cell r="D37" t="str">
            <v>000018_Z11</v>
          </cell>
          <cell r="P37">
            <v>0.64800000000000002</v>
          </cell>
          <cell r="AD37">
            <v>1</v>
          </cell>
        </row>
        <row r="38">
          <cell r="D38" t="str">
            <v>000018_Z11</v>
          </cell>
          <cell r="P38">
            <v>0.64800000000000002</v>
          </cell>
          <cell r="AD38">
            <v>2</v>
          </cell>
        </row>
        <row r="39">
          <cell r="D39" t="str">
            <v>000018_Z11</v>
          </cell>
          <cell r="P39">
            <v>0.64800000000000002</v>
          </cell>
          <cell r="AD39">
            <v>3</v>
          </cell>
        </row>
        <row r="40">
          <cell r="D40" t="str">
            <v>000019_Z11</v>
          </cell>
          <cell r="P40">
            <v>0.64800000000000002</v>
          </cell>
          <cell r="AD40">
            <v>1</v>
          </cell>
        </row>
        <row r="41">
          <cell r="D41" t="str">
            <v>000019_Z11</v>
          </cell>
          <cell r="P41">
            <v>0.64800000000000002</v>
          </cell>
          <cell r="AD41">
            <v>2</v>
          </cell>
        </row>
        <row r="42">
          <cell r="D42" t="str">
            <v>000019_Z11</v>
          </cell>
          <cell r="P42">
            <v>0.64800000000000002</v>
          </cell>
          <cell r="AD42">
            <v>3</v>
          </cell>
        </row>
        <row r="43">
          <cell r="D43" t="str">
            <v>000020_Z11</v>
          </cell>
          <cell r="P43">
            <v>0.3</v>
          </cell>
          <cell r="AD43">
            <v>1</v>
          </cell>
        </row>
        <row r="44">
          <cell r="D44" t="str">
            <v>000020_Z11</v>
          </cell>
          <cell r="P44">
            <v>0.3</v>
          </cell>
          <cell r="AD44">
            <v>2</v>
          </cell>
        </row>
        <row r="45">
          <cell r="D45" t="str">
            <v>000020_Z11</v>
          </cell>
          <cell r="P45">
            <v>0.3</v>
          </cell>
          <cell r="AD45">
            <v>3</v>
          </cell>
        </row>
        <row r="46">
          <cell r="D46" t="str">
            <v>000021_Z11</v>
          </cell>
          <cell r="P46">
            <v>0.16</v>
          </cell>
          <cell r="AD46">
            <v>1</v>
          </cell>
        </row>
        <row r="47">
          <cell r="D47" t="str">
            <v>000021_Z11</v>
          </cell>
          <cell r="P47">
            <v>0.16</v>
          </cell>
          <cell r="AD47">
            <v>2</v>
          </cell>
        </row>
        <row r="48">
          <cell r="D48" t="str">
            <v>000021_Z11</v>
          </cell>
          <cell r="P48">
            <v>0.16</v>
          </cell>
          <cell r="AD48">
            <v>3</v>
          </cell>
        </row>
        <row r="49">
          <cell r="D49" t="str">
            <v>000022_Z11</v>
          </cell>
          <cell r="P49">
            <v>5.5E-2</v>
          </cell>
          <cell r="AD49">
            <v>1</v>
          </cell>
        </row>
        <row r="50">
          <cell r="D50" t="str">
            <v>000022_Z11</v>
          </cell>
          <cell r="P50">
            <v>5.5E-2</v>
          </cell>
          <cell r="AD50">
            <v>2</v>
          </cell>
        </row>
        <row r="51">
          <cell r="D51" t="str">
            <v>000022_Z11</v>
          </cell>
          <cell r="P51">
            <v>5.5E-2</v>
          </cell>
          <cell r="AD51">
            <v>3</v>
          </cell>
        </row>
        <row r="52">
          <cell r="D52" t="str">
            <v>000023_Z11</v>
          </cell>
          <cell r="P52">
            <v>0.48</v>
          </cell>
          <cell r="AD52">
            <v>1</v>
          </cell>
        </row>
        <row r="53">
          <cell r="D53" t="str">
            <v>000023_Z11</v>
          </cell>
          <cell r="P53">
            <v>0.48</v>
          </cell>
          <cell r="AD53">
            <v>2</v>
          </cell>
        </row>
        <row r="54">
          <cell r="D54" t="str">
            <v>000023_Z11</v>
          </cell>
          <cell r="P54">
            <v>0.48</v>
          </cell>
          <cell r="AD54">
            <v>3</v>
          </cell>
        </row>
        <row r="55">
          <cell r="D55" t="str">
            <v>000027_Z11</v>
          </cell>
          <cell r="P55">
            <v>1.9E-2</v>
          </cell>
          <cell r="AD55">
            <v>1</v>
          </cell>
        </row>
        <row r="56">
          <cell r="D56" t="str">
            <v>000027_Z11</v>
          </cell>
          <cell r="P56">
            <v>1.9E-2</v>
          </cell>
          <cell r="AD56">
            <v>2</v>
          </cell>
        </row>
        <row r="57">
          <cell r="D57" t="str">
            <v>000027_Z11</v>
          </cell>
          <cell r="P57">
            <v>1.9E-2</v>
          </cell>
          <cell r="AD57">
            <v>3</v>
          </cell>
        </row>
        <row r="58">
          <cell r="D58" t="str">
            <v>000028_Z11</v>
          </cell>
          <cell r="P58">
            <v>0.33</v>
          </cell>
          <cell r="AD58">
            <v>1</v>
          </cell>
        </row>
        <row r="59">
          <cell r="D59" t="str">
            <v>000028_Z11</v>
          </cell>
          <cell r="P59">
            <v>0.33</v>
          </cell>
          <cell r="AD59">
            <v>2</v>
          </cell>
        </row>
        <row r="60">
          <cell r="D60" t="str">
            <v>000028_Z11</v>
          </cell>
          <cell r="P60">
            <v>0.33</v>
          </cell>
          <cell r="AD60">
            <v>3</v>
          </cell>
        </row>
        <row r="61">
          <cell r="D61" t="str">
            <v>000029_Z11</v>
          </cell>
          <cell r="P61">
            <v>0.19500000000000001</v>
          </cell>
          <cell r="AD61">
            <v>1</v>
          </cell>
        </row>
        <row r="62">
          <cell r="D62" t="str">
            <v>000029_Z11</v>
          </cell>
          <cell r="P62">
            <v>0.19500000000000001</v>
          </cell>
          <cell r="AD62">
            <v>2</v>
          </cell>
        </row>
        <row r="63">
          <cell r="D63" t="str">
            <v>000029_Z11</v>
          </cell>
          <cell r="P63">
            <v>0.19500000000000001</v>
          </cell>
          <cell r="AD63">
            <v>3</v>
          </cell>
        </row>
        <row r="64">
          <cell r="D64" t="str">
            <v>000034_Z11</v>
          </cell>
          <cell r="P64">
            <v>0.06</v>
          </cell>
          <cell r="AD64">
            <v>1</v>
          </cell>
        </row>
        <row r="65">
          <cell r="D65" t="str">
            <v>000034_Z11</v>
          </cell>
          <cell r="P65">
            <v>0.03</v>
          </cell>
          <cell r="AD65">
            <v>2</v>
          </cell>
        </row>
        <row r="66">
          <cell r="D66" t="str">
            <v>000034_Z11</v>
          </cell>
          <cell r="P66">
            <v>0.03</v>
          </cell>
          <cell r="AD66">
            <v>3</v>
          </cell>
        </row>
        <row r="67">
          <cell r="D67" t="str">
            <v>000035_Z11</v>
          </cell>
          <cell r="P67">
            <v>7.4999999999999997E-2</v>
          </cell>
          <cell r="AD67">
            <v>1</v>
          </cell>
        </row>
        <row r="68">
          <cell r="D68" t="str">
            <v>000035_Z11</v>
          </cell>
          <cell r="P68">
            <v>7.4999999999999997E-2</v>
          </cell>
          <cell r="AD68">
            <v>2</v>
          </cell>
        </row>
        <row r="69">
          <cell r="D69" t="str">
            <v>000035_Z11</v>
          </cell>
          <cell r="P69">
            <v>7.4999999999999997E-2</v>
          </cell>
          <cell r="AD69">
            <v>3</v>
          </cell>
        </row>
        <row r="70">
          <cell r="D70" t="str">
            <v>000036_Z11</v>
          </cell>
          <cell r="P70">
            <v>3.5000000000000003E-2</v>
          </cell>
          <cell r="AD70">
            <v>1</v>
          </cell>
        </row>
        <row r="71">
          <cell r="D71" t="str">
            <v>000036_Z11</v>
          </cell>
          <cell r="P71">
            <v>3.5000000000000003E-2</v>
          </cell>
          <cell r="AD71">
            <v>2</v>
          </cell>
        </row>
        <row r="72">
          <cell r="D72" t="str">
            <v>000036_Z11</v>
          </cell>
          <cell r="P72">
            <v>3.5000000000000003E-2</v>
          </cell>
          <cell r="AD72">
            <v>3</v>
          </cell>
        </row>
        <row r="73">
          <cell r="D73" t="str">
            <v>000038_Z11</v>
          </cell>
          <cell r="P73">
            <v>0.17</v>
          </cell>
          <cell r="AD73">
            <v>1</v>
          </cell>
        </row>
        <row r="74">
          <cell r="D74" t="str">
            <v>000038_Z11</v>
          </cell>
          <cell r="P74">
            <v>0.17</v>
          </cell>
          <cell r="AD74">
            <v>2</v>
          </cell>
        </row>
        <row r="75">
          <cell r="D75" t="str">
            <v>000038_Z11</v>
          </cell>
          <cell r="P75">
            <v>0.17</v>
          </cell>
          <cell r="AD75">
            <v>3</v>
          </cell>
        </row>
        <row r="76">
          <cell r="D76" t="str">
            <v>000039_Z11</v>
          </cell>
          <cell r="P76">
            <v>7.4999999999999997E-2</v>
          </cell>
          <cell r="AD76">
            <v>1</v>
          </cell>
        </row>
        <row r="77">
          <cell r="D77" t="str">
            <v>000039_Z11</v>
          </cell>
          <cell r="P77">
            <v>7.4999999999999997E-2</v>
          </cell>
          <cell r="AD77">
            <v>2</v>
          </cell>
        </row>
        <row r="78">
          <cell r="D78" t="str">
            <v>000039_Z11</v>
          </cell>
          <cell r="P78">
            <v>7.4999999999999997E-2</v>
          </cell>
          <cell r="AD78">
            <v>3</v>
          </cell>
        </row>
        <row r="79">
          <cell r="D79" t="str">
            <v>000046_Z11</v>
          </cell>
          <cell r="P79">
            <v>5.5E-2</v>
          </cell>
          <cell r="AD79">
            <v>1</v>
          </cell>
        </row>
        <row r="80">
          <cell r="D80" t="str">
            <v>000046_Z11</v>
          </cell>
          <cell r="P80">
            <v>5.5E-2</v>
          </cell>
          <cell r="AD80">
            <v>2</v>
          </cell>
        </row>
        <row r="81">
          <cell r="D81" t="str">
            <v>000046_Z11</v>
          </cell>
          <cell r="P81">
            <v>5.5E-2</v>
          </cell>
          <cell r="AD81">
            <v>3</v>
          </cell>
        </row>
        <row r="82">
          <cell r="D82" t="str">
            <v>000050_Z11</v>
          </cell>
          <cell r="P82">
            <v>0.03</v>
          </cell>
          <cell r="AD82">
            <v>1</v>
          </cell>
        </row>
        <row r="83">
          <cell r="D83" t="str">
            <v>000050_Z11</v>
          </cell>
          <cell r="P83">
            <v>0.03</v>
          </cell>
          <cell r="AD83">
            <v>2</v>
          </cell>
        </row>
        <row r="84">
          <cell r="D84" t="str">
            <v>000050_Z11</v>
          </cell>
          <cell r="P84">
            <v>0.03</v>
          </cell>
          <cell r="AD84">
            <v>3</v>
          </cell>
        </row>
        <row r="85">
          <cell r="D85" t="str">
            <v>000052_Z11</v>
          </cell>
          <cell r="P85">
            <v>5.5E-2</v>
          </cell>
          <cell r="AD85">
            <v>1</v>
          </cell>
        </row>
        <row r="86">
          <cell r="D86" t="str">
            <v>000052_Z11</v>
          </cell>
          <cell r="P86">
            <v>5.5E-2</v>
          </cell>
          <cell r="AD86">
            <v>2</v>
          </cell>
        </row>
        <row r="87">
          <cell r="D87" t="str">
            <v>000052_Z11</v>
          </cell>
          <cell r="P87">
            <v>5.5E-2</v>
          </cell>
          <cell r="AD87">
            <v>3</v>
          </cell>
        </row>
        <row r="88">
          <cell r="D88" t="str">
            <v>000053_Z11</v>
          </cell>
          <cell r="P88">
            <v>7.4999999999999997E-2</v>
          </cell>
          <cell r="AD88">
            <v>1</v>
          </cell>
        </row>
        <row r="89">
          <cell r="D89" t="str">
            <v>000053_Z11</v>
          </cell>
          <cell r="P89">
            <v>7.4999999999999997E-2</v>
          </cell>
          <cell r="AD89">
            <v>2</v>
          </cell>
        </row>
        <row r="90">
          <cell r="D90" t="str">
            <v>000053_Z11</v>
          </cell>
          <cell r="P90">
            <v>7.4999999999999997E-2</v>
          </cell>
          <cell r="AD90">
            <v>3</v>
          </cell>
        </row>
        <row r="91">
          <cell r="D91" t="str">
            <v>000054_Z11</v>
          </cell>
          <cell r="P91">
            <v>4.4999999999999998E-2</v>
          </cell>
          <cell r="AD91">
            <v>1</v>
          </cell>
        </row>
        <row r="92">
          <cell r="D92" t="str">
            <v>000054_Z11</v>
          </cell>
          <cell r="P92">
            <v>4.4999999999999998E-2</v>
          </cell>
          <cell r="AD92">
            <v>2</v>
          </cell>
        </row>
        <row r="93">
          <cell r="D93" t="str">
            <v>000054_Z11</v>
          </cell>
          <cell r="P93">
            <v>4.4999999999999998E-2</v>
          </cell>
          <cell r="AD93">
            <v>3</v>
          </cell>
        </row>
        <row r="94">
          <cell r="D94" t="str">
            <v>000055_Z11</v>
          </cell>
          <cell r="P94">
            <v>0.25</v>
          </cell>
          <cell r="AD94">
            <v>1</v>
          </cell>
        </row>
        <row r="95">
          <cell r="D95" t="str">
            <v>000055_Z11</v>
          </cell>
          <cell r="P95">
            <v>0.25</v>
          </cell>
          <cell r="AD95">
            <v>2</v>
          </cell>
        </row>
        <row r="96">
          <cell r="D96" t="str">
            <v>000055_Z11</v>
          </cell>
          <cell r="P96">
            <v>0.25</v>
          </cell>
          <cell r="AD96">
            <v>3</v>
          </cell>
        </row>
        <row r="97">
          <cell r="D97" t="str">
            <v>000056_Z11</v>
          </cell>
          <cell r="P97">
            <v>0.11</v>
          </cell>
          <cell r="AD97">
            <v>1</v>
          </cell>
        </row>
        <row r="98">
          <cell r="D98" t="str">
            <v>000056_Z11</v>
          </cell>
          <cell r="P98">
            <v>0.11</v>
          </cell>
          <cell r="AD98">
            <v>2</v>
          </cell>
        </row>
        <row r="99">
          <cell r="D99" t="str">
            <v>000056_Z11</v>
          </cell>
          <cell r="P99">
            <v>0.11</v>
          </cell>
          <cell r="AD99">
            <v>3</v>
          </cell>
        </row>
        <row r="100">
          <cell r="D100" t="str">
            <v>000060_Z11</v>
          </cell>
          <cell r="P100">
            <v>1.8499999999999999E-2</v>
          </cell>
          <cell r="AD100">
            <v>1</v>
          </cell>
        </row>
        <row r="101">
          <cell r="D101" t="str">
            <v>000060_Z11</v>
          </cell>
          <cell r="P101">
            <v>1.8499999999999999E-2</v>
          </cell>
          <cell r="AD101">
            <v>2</v>
          </cell>
        </row>
        <row r="102">
          <cell r="D102" t="str">
            <v>000060_Z11</v>
          </cell>
          <cell r="P102">
            <v>1.8499999999999999E-2</v>
          </cell>
          <cell r="AD102">
            <v>3</v>
          </cell>
        </row>
        <row r="103">
          <cell r="D103" t="str">
            <v>000061_Z11</v>
          </cell>
          <cell r="P103">
            <v>1.4999999999999999E-2</v>
          </cell>
          <cell r="AD103">
            <v>1</v>
          </cell>
        </row>
        <row r="104">
          <cell r="D104" t="str">
            <v>000061_Z11</v>
          </cell>
          <cell r="P104">
            <v>1.4999999999999999E-2</v>
          </cell>
          <cell r="AD104">
            <v>2</v>
          </cell>
        </row>
        <row r="105">
          <cell r="D105" t="str">
            <v>000061_Z11</v>
          </cell>
          <cell r="P105">
            <v>1.4999999999999999E-2</v>
          </cell>
          <cell r="AD105">
            <v>3</v>
          </cell>
        </row>
        <row r="106">
          <cell r="D106" t="str">
            <v>000062_Z11</v>
          </cell>
          <cell r="P106">
            <v>2.1999999999999999E-2</v>
          </cell>
          <cell r="AD106">
            <v>1</v>
          </cell>
        </row>
        <row r="107">
          <cell r="D107" t="str">
            <v>000062_Z11</v>
          </cell>
          <cell r="P107">
            <v>2.1999999999999999E-2</v>
          </cell>
          <cell r="AD107">
            <v>2</v>
          </cell>
        </row>
        <row r="108">
          <cell r="D108" t="str">
            <v>000062_Z11</v>
          </cell>
          <cell r="P108">
            <v>2.1999999999999999E-2</v>
          </cell>
          <cell r="AD108">
            <v>3</v>
          </cell>
        </row>
        <row r="109">
          <cell r="D109" t="str">
            <v>000063_Z11</v>
          </cell>
          <cell r="P109">
            <v>0.03</v>
          </cell>
          <cell r="AD109">
            <v>1</v>
          </cell>
        </row>
        <row r="110">
          <cell r="D110" t="str">
            <v>000063_Z11</v>
          </cell>
          <cell r="P110">
            <v>0.03</v>
          </cell>
          <cell r="AD110">
            <v>2</v>
          </cell>
        </row>
        <row r="111">
          <cell r="D111" t="str">
            <v>000063_Z11</v>
          </cell>
          <cell r="P111">
            <v>0.03</v>
          </cell>
          <cell r="AD111">
            <v>3</v>
          </cell>
        </row>
        <row r="112">
          <cell r="D112" t="str">
            <v>000065_Z11</v>
          </cell>
          <cell r="P112">
            <v>0.2</v>
          </cell>
          <cell r="AD112">
            <v>1</v>
          </cell>
        </row>
        <row r="113">
          <cell r="D113" t="str">
            <v>000065_Z11</v>
          </cell>
          <cell r="P113">
            <v>0.2</v>
          </cell>
          <cell r="AD113">
            <v>2</v>
          </cell>
        </row>
        <row r="114">
          <cell r="D114" t="str">
            <v>000065_Z11</v>
          </cell>
          <cell r="P114">
            <v>0.2</v>
          </cell>
          <cell r="AD114">
            <v>3</v>
          </cell>
        </row>
        <row r="115">
          <cell r="D115" t="str">
            <v>000066_Z11</v>
          </cell>
          <cell r="P115">
            <v>0.13300000000000001</v>
          </cell>
          <cell r="AD115">
            <v>1</v>
          </cell>
        </row>
        <row r="116">
          <cell r="D116" t="str">
            <v>000066_Z11</v>
          </cell>
          <cell r="P116">
            <v>0.13300000000000001</v>
          </cell>
          <cell r="AD116">
            <v>2</v>
          </cell>
        </row>
        <row r="117">
          <cell r="D117" t="str">
            <v>000066_Z11</v>
          </cell>
          <cell r="P117">
            <v>0.13300000000000001</v>
          </cell>
          <cell r="AD117">
            <v>3</v>
          </cell>
        </row>
        <row r="118">
          <cell r="D118" t="str">
            <v>000067_Z11</v>
          </cell>
          <cell r="P118">
            <v>0.27300000000000002</v>
          </cell>
          <cell r="AD118">
            <v>1</v>
          </cell>
        </row>
        <row r="119">
          <cell r="D119" t="str">
            <v>000067_Z11</v>
          </cell>
          <cell r="P119">
            <v>0.27300000000000002</v>
          </cell>
          <cell r="AD119">
            <v>2</v>
          </cell>
        </row>
        <row r="120">
          <cell r="D120" t="str">
            <v>000067_Z11</v>
          </cell>
          <cell r="P120">
            <v>0.27300000000000002</v>
          </cell>
          <cell r="AD120">
            <v>3</v>
          </cell>
        </row>
        <row r="121">
          <cell r="D121" t="str">
            <v>000068_Z11</v>
          </cell>
          <cell r="P121">
            <v>0.40799999999999997</v>
          </cell>
          <cell r="AD121">
            <v>1</v>
          </cell>
        </row>
        <row r="122">
          <cell r="D122" t="str">
            <v>000068_Z11</v>
          </cell>
          <cell r="P122">
            <v>0.40799999999999997</v>
          </cell>
          <cell r="AD122">
            <v>2</v>
          </cell>
        </row>
        <row r="123">
          <cell r="D123" t="str">
            <v>000068_Z11</v>
          </cell>
          <cell r="P123">
            <v>0.40799999999999997</v>
          </cell>
          <cell r="AD123">
            <v>3</v>
          </cell>
        </row>
        <row r="124">
          <cell r="D124" t="str">
            <v>000069_Z11</v>
          </cell>
          <cell r="P124">
            <v>0.75600000000000001</v>
          </cell>
          <cell r="AD124">
            <v>1</v>
          </cell>
        </row>
        <row r="125">
          <cell r="D125" t="str">
            <v>000069_Z11</v>
          </cell>
          <cell r="P125">
            <v>0.75600000000000001</v>
          </cell>
          <cell r="AD125">
            <v>2</v>
          </cell>
        </row>
        <row r="126">
          <cell r="D126" t="str">
            <v>000069_Z11</v>
          </cell>
          <cell r="P126">
            <v>0.75600000000000001</v>
          </cell>
          <cell r="AD126">
            <v>3</v>
          </cell>
        </row>
        <row r="127">
          <cell r="D127" t="str">
            <v>000070_Z11</v>
          </cell>
          <cell r="P127">
            <v>0.379</v>
          </cell>
          <cell r="AD127">
            <v>1</v>
          </cell>
        </row>
        <row r="128">
          <cell r="D128" t="str">
            <v>000070_Z11</v>
          </cell>
          <cell r="P128">
            <v>0.379</v>
          </cell>
          <cell r="AD128">
            <v>2</v>
          </cell>
        </row>
        <row r="129">
          <cell r="D129" t="str">
            <v>000070_Z11</v>
          </cell>
          <cell r="P129">
            <v>0.379</v>
          </cell>
          <cell r="AD129">
            <v>3</v>
          </cell>
        </row>
        <row r="130">
          <cell r="D130" t="str">
            <v>000071_Z11</v>
          </cell>
          <cell r="P130">
            <v>0.16200000000000001</v>
          </cell>
          <cell r="AD130">
            <v>1</v>
          </cell>
        </row>
        <row r="131">
          <cell r="D131" t="str">
            <v>000071_Z11</v>
          </cell>
          <cell r="P131">
            <v>0.16200000000000001</v>
          </cell>
          <cell r="AD131">
            <v>2</v>
          </cell>
        </row>
        <row r="132">
          <cell r="D132" t="str">
            <v>000071_Z11</v>
          </cell>
          <cell r="P132">
            <v>0.16200000000000001</v>
          </cell>
          <cell r="AD132">
            <v>3</v>
          </cell>
        </row>
        <row r="133">
          <cell r="D133" t="str">
            <v>000072_Z11</v>
          </cell>
          <cell r="P133">
            <v>0.25</v>
          </cell>
          <cell r="AD133">
            <v>1</v>
          </cell>
        </row>
        <row r="134">
          <cell r="D134" t="str">
            <v>000072_Z11</v>
          </cell>
          <cell r="P134">
            <v>0.25</v>
          </cell>
          <cell r="AD134">
            <v>2</v>
          </cell>
        </row>
        <row r="135">
          <cell r="D135" t="str">
            <v>000072_Z11</v>
          </cell>
          <cell r="P135">
            <v>0.25</v>
          </cell>
          <cell r="AD135">
            <v>3</v>
          </cell>
        </row>
        <row r="136">
          <cell r="D136" t="str">
            <v>000073_Z11</v>
          </cell>
          <cell r="P136">
            <v>0.30399999999999999</v>
          </cell>
          <cell r="AD136">
            <v>1</v>
          </cell>
        </row>
        <row r="137">
          <cell r="D137" t="str">
            <v>000073_Z11</v>
          </cell>
          <cell r="P137">
            <v>0.30399999999999999</v>
          </cell>
          <cell r="AD137">
            <v>2</v>
          </cell>
        </row>
        <row r="138">
          <cell r="D138" t="str">
            <v>000073_Z11</v>
          </cell>
          <cell r="P138">
            <v>0.30399999999999999</v>
          </cell>
          <cell r="AD138">
            <v>3</v>
          </cell>
        </row>
        <row r="139">
          <cell r="D139" t="str">
            <v>000074_Z11</v>
          </cell>
          <cell r="P139">
            <v>0.248</v>
          </cell>
          <cell r="AD139">
            <v>1</v>
          </cell>
        </row>
        <row r="140">
          <cell r="D140" t="str">
            <v>000074_Z11</v>
          </cell>
          <cell r="P140">
            <v>0.248</v>
          </cell>
          <cell r="AD140">
            <v>2</v>
          </cell>
        </row>
        <row r="141">
          <cell r="D141" t="str">
            <v>000074_Z11</v>
          </cell>
          <cell r="P141">
            <v>0.248</v>
          </cell>
          <cell r="AD141">
            <v>3</v>
          </cell>
        </row>
        <row r="142">
          <cell r="D142" t="str">
            <v>000075_Z11</v>
          </cell>
          <cell r="P142">
            <v>0.46400000000000002</v>
          </cell>
          <cell r="AD142">
            <v>1</v>
          </cell>
        </row>
        <row r="143">
          <cell r="D143" t="str">
            <v>000075_Z11</v>
          </cell>
          <cell r="P143">
            <v>0.46400000000000002</v>
          </cell>
          <cell r="AD143">
            <v>2</v>
          </cell>
        </row>
        <row r="144">
          <cell r="D144" t="str">
            <v>000075_Z11</v>
          </cell>
          <cell r="P144">
            <v>0.46400000000000002</v>
          </cell>
          <cell r="AD144">
            <v>3</v>
          </cell>
        </row>
        <row r="145">
          <cell r="D145" t="str">
            <v>000076_Z11</v>
          </cell>
          <cell r="P145">
            <v>0.31</v>
          </cell>
          <cell r="AD145">
            <v>1</v>
          </cell>
        </row>
        <row r="146">
          <cell r="D146" t="str">
            <v>000076_Z11</v>
          </cell>
          <cell r="P146">
            <v>0.31</v>
          </cell>
          <cell r="AD146">
            <v>2</v>
          </cell>
        </row>
        <row r="147">
          <cell r="D147" t="str">
            <v>000076_Z11</v>
          </cell>
          <cell r="P147">
            <v>0.31</v>
          </cell>
          <cell r="AD147">
            <v>3</v>
          </cell>
        </row>
        <row r="148">
          <cell r="D148" t="str">
            <v>000077_Z11</v>
          </cell>
          <cell r="P148">
            <v>0.21</v>
          </cell>
          <cell r="AD148">
            <v>1</v>
          </cell>
        </row>
        <row r="149">
          <cell r="D149" t="str">
            <v>000077_Z11</v>
          </cell>
          <cell r="P149">
            <v>0.21</v>
          </cell>
          <cell r="AD149">
            <v>2</v>
          </cell>
        </row>
        <row r="150">
          <cell r="D150" t="str">
            <v>000077_Z11</v>
          </cell>
          <cell r="P150">
            <v>0.21</v>
          </cell>
          <cell r="AD150">
            <v>3</v>
          </cell>
        </row>
        <row r="151">
          <cell r="D151" t="str">
            <v>000078_Z11</v>
          </cell>
          <cell r="P151">
            <v>0.27200000000000002</v>
          </cell>
          <cell r="AD151">
            <v>1</v>
          </cell>
        </row>
        <row r="152">
          <cell r="D152" t="str">
            <v>000078_Z11</v>
          </cell>
          <cell r="P152">
            <v>0.27200000000000002</v>
          </cell>
          <cell r="AD152">
            <v>2</v>
          </cell>
        </row>
        <row r="153">
          <cell r="D153" t="str">
            <v>000078_Z11</v>
          </cell>
          <cell r="P153">
            <v>0.27200000000000002</v>
          </cell>
          <cell r="AD153">
            <v>3</v>
          </cell>
        </row>
        <row r="154">
          <cell r="D154" t="str">
            <v>000086_Z11</v>
          </cell>
          <cell r="P154">
            <v>0.1</v>
          </cell>
          <cell r="AD154">
            <v>1</v>
          </cell>
        </row>
        <row r="155">
          <cell r="D155" t="str">
            <v>000086_Z11</v>
          </cell>
          <cell r="P155">
            <v>0.1</v>
          </cell>
          <cell r="AD155">
            <v>2</v>
          </cell>
        </row>
        <row r="156">
          <cell r="D156" t="str">
            <v>000086_Z11</v>
          </cell>
          <cell r="P156">
            <v>0.1</v>
          </cell>
          <cell r="AD156">
            <v>3</v>
          </cell>
        </row>
        <row r="157">
          <cell r="D157" t="str">
            <v>000087_Z11</v>
          </cell>
          <cell r="P157">
            <v>0.03</v>
          </cell>
          <cell r="AD157">
            <v>1</v>
          </cell>
        </row>
        <row r="158">
          <cell r="D158" t="str">
            <v>000087_Z11</v>
          </cell>
          <cell r="P158">
            <v>0.03</v>
          </cell>
          <cell r="AD158">
            <v>2</v>
          </cell>
        </row>
        <row r="159">
          <cell r="D159" t="str">
            <v>000087_Z11</v>
          </cell>
          <cell r="P159">
            <v>0.03</v>
          </cell>
          <cell r="AD159">
            <v>3</v>
          </cell>
        </row>
        <row r="160">
          <cell r="D160" t="str">
            <v>000097_Z11</v>
          </cell>
          <cell r="P160">
            <v>0.03</v>
          </cell>
          <cell r="AD160">
            <v>1</v>
          </cell>
        </row>
        <row r="161">
          <cell r="D161" t="str">
            <v>000097_Z11</v>
          </cell>
          <cell r="P161">
            <v>0.03</v>
          </cell>
          <cell r="AD161">
            <v>2</v>
          </cell>
        </row>
        <row r="162">
          <cell r="D162" t="str">
            <v>000097_Z11</v>
          </cell>
          <cell r="P162">
            <v>0.03</v>
          </cell>
          <cell r="AD162">
            <v>3</v>
          </cell>
        </row>
        <row r="163">
          <cell r="D163" t="str">
            <v>000098_Z11</v>
          </cell>
          <cell r="P163">
            <v>0.03</v>
          </cell>
          <cell r="AD163">
            <v>1</v>
          </cell>
        </row>
        <row r="164">
          <cell r="D164" t="str">
            <v>000098_Z11</v>
          </cell>
          <cell r="P164">
            <v>0.03</v>
          </cell>
          <cell r="AD164">
            <v>2</v>
          </cell>
        </row>
        <row r="165">
          <cell r="D165" t="str">
            <v>000098_Z11</v>
          </cell>
          <cell r="P165">
            <v>0.03</v>
          </cell>
          <cell r="AD165">
            <v>3</v>
          </cell>
        </row>
        <row r="166">
          <cell r="D166" t="str">
            <v>000164_Z11</v>
          </cell>
          <cell r="P166">
            <v>1.5</v>
          </cell>
          <cell r="AD166">
            <v>1</v>
          </cell>
        </row>
        <row r="167">
          <cell r="D167" t="str">
            <v>000164_Z11</v>
          </cell>
          <cell r="P167">
            <v>1.5</v>
          </cell>
          <cell r="AD167">
            <v>2</v>
          </cell>
        </row>
        <row r="168">
          <cell r="D168" t="str">
            <v>000164_Z11</v>
          </cell>
          <cell r="P168">
            <v>1.5</v>
          </cell>
          <cell r="AD168">
            <v>3</v>
          </cell>
        </row>
        <row r="169">
          <cell r="D169" t="str">
            <v>000165_Z11</v>
          </cell>
          <cell r="P169">
            <v>4.8</v>
          </cell>
          <cell r="AD169">
            <v>1</v>
          </cell>
        </row>
        <row r="170">
          <cell r="D170" t="str">
            <v>000165_Z11</v>
          </cell>
          <cell r="P170">
            <v>4.8</v>
          </cell>
          <cell r="AD170">
            <v>2</v>
          </cell>
        </row>
        <row r="171">
          <cell r="D171" t="str">
            <v>000165_Z11</v>
          </cell>
          <cell r="P171">
            <v>4.8</v>
          </cell>
          <cell r="AD171">
            <v>3</v>
          </cell>
        </row>
        <row r="172">
          <cell r="D172" t="str">
            <v>000166_Z11</v>
          </cell>
          <cell r="P172">
            <v>1.9</v>
          </cell>
          <cell r="AD172">
            <v>1</v>
          </cell>
        </row>
        <row r="173">
          <cell r="D173" t="str">
            <v>000166_Z11</v>
          </cell>
          <cell r="P173">
            <v>1.9</v>
          </cell>
          <cell r="AD173">
            <v>2</v>
          </cell>
        </row>
        <row r="174">
          <cell r="D174" t="str">
            <v>000166_Z11</v>
          </cell>
          <cell r="P174">
            <v>1.9</v>
          </cell>
          <cell r="AD174">
            <v>3</v>
          </cell>
        </row>
        <row r="175">
          <cell r="D175" t="str">
            <v>000167_Z11</v>
          </cell>
          <cell r="P175">
            <v>0.94</v>
          </cell>
          <cell r="AD175">
            <v>1</v>
          </cell>
        </row>
        <row r="176">
          <cell r="D176" t="str">
            <v>000167_Z11</v>
          </cell>
          <cell r="P176">
            <v>0.94</v>
          </cell>
          <cell r="AD176">
            <v>2</v>
          </cell>
        </row>
        <row r="177">
          <cell r="D177" t="str">
            <v>000167_Z11</v>
          </cell>
          <cell r="P177">
            <v>0.94</v>
          </cell>
          <cell r="AD177">
            <v>3</v>
          </cell>
        </row>
        <row r="178">
          <cell r="D178" t="str">
            <v>000175_Z11</v>
          </cell>
          <cell r="P178">
            <v>1.2</v>
          </cell>
          <cell r="AD178">
            <v>1</v>
          </cell>
        </row>
        <row r="179">
          <cell r="D179" t="str">
            <v>000175_Z11</v>
          </cell>
          <cell r="P179">
            <v>1.2</v>
          </cell>
          <cell r="AD179">
            <v>2</v>
          </cell>
        </row>
        <row r="180">
          <cell r="D180" t="str">
            <v>000175_Z11</v>
          </cell>
          <cell r="P180">
            <v>1.2</v>
          </cell>
          <cell r="AD180">
            <v>3</v>
          </cell>
        </row>
        <row r="181">
          <cell r="D181" t="str">
            <v>000177_Z11</v>
          </cell>
          <cell r="P181">
            <v>0.16300000000000001</v>
          </cell>
          <cell r="AD181">
            <v>1</v>
          </cell>
        </row>
        <row r="182">
          <cell r="D182" t="str">
            <v>000177_Z11</v>
          </cell>
          <cell r="P182">
            <v>0.16300000000000001</v>
          </cell>
          <cell r="AD182">
            <v>2</v>
          </cell>
        </row>
        <row r="183">
          <cell r="D183" t="str">
            <v>000177_Z11</v>
          </cell>
          <cell r="P183">
            <v>0.16300000000000001</v>
          </cell>
          <cell r="AD183">
            <v>3</v>
          </cell>
        </row>
        <row r="184">
          <cell r="D184" t="str">
            <v>000182_Z11</v>
          </cell>
          <cell r="P184">
            <v>0.315</v>
          </cell>
          <cell r="AD184">
            <v>1</v>
          </cell>
        </row>
        <row r="185">
          <cell r="D185" t="str">
            <v>000182_Z11</v>
          </cell>
          <cell r="P185">
            <v>0.315</v>
          </cell>
          <cell r="AD185">
            <v>2</v>
          </cell>
        </row>
        <row r="186">
          <cell r="D186" t="str">
            <v>000182_Z11</v>
          </cell>
          <cell r="P186">
            <v>0.315</v>
          </cell>
          <cell r="AD186">
            <v>3</v>
          </cell>
        </row>
        <row r="187">
          <cell r="D187" t="str">
            <v>000185_Z11</v>
          </cell>
          <cell r="P187">
            <v>1.4999999999999999E-2</v>
          </cell>
          <cell r="AD187">
            <v>1</v>
          </cell>
        </row>
        <row r="188">
          <cell r="D188" t="str">
            <v>000185_Z11</v>
          </cell>
          <cell r="P188">
            <v>1.4999999999999999E-2</v>
          </cell>
          <cell r="AD188">
            <v>2</v>
          </cell>
        </row>
        <row r="189">
          <cell r="D189" t="str">
            <v>000185_Z11</v>
          </cell>
          <cell r="P189">
            <v>1.4999999999999999E-2</v>
          </cell>
          <cell r="AD189">
            <v>3</v>
          </cell>
        </row>
        <row r="190">
          <cell r="D190" t="str">
            <v>000186_Z11</v>
          </cell>
          <cell r="P190">
            <v>1.4999999999999999E-2</v>
          </cell>
          <cell r="AD190">
            <v>1</v>
          </cell>
        </row>
        <row r="191">
          <cell r="D191" t="str">
            <v>000186_Z11</v>
          </cell>
          <cell r="P191">
            <v>1.4999999999999999E-2</v>
          </cell>
          <cell r="AD191">
            <v>2</v>
          </cell>
        </row>
        <row r="192">
          <cell r="D192" t="str">
            <v>000186_Z11</v>
          </cell>
          <cell r="P192">
            <v>1.4999999999999999E-2</v>
          </cell>
          <cell r="AD192">
            <v>3</v>
          </cell>
        </row>
        <row r="193">
          <cell r="D193" t="str">
            <v>000187_Z11</v>
          </cell>
          <cell r="P193">
            <v>5.5E-2</v>
          </cell>
          <cell r="AD193">
            <v>1</v>
          </cell>
        </row>
        <row r="194">
          <cell r="D194" t="str">
            <v>000187_Z11</v>
          </cell>
          <cell r="P194">
            <v>5.5E-2</v>
          </cell>
          <cell r="AD194">
            <v>2</v>
          </cell>
        </row>
        <row r="195">
          <cell r="D195" t="str">
            <v>000187_Z11</v>
          </cell>
          <cell r="P195">
            <v>5.5E-2</v>
          </cell>
          <cell r="AD195">
            <v>3</v>
          </cell>
        </row>
        <row r="196">
          <cell r="D196" t="str">
            <v>000188_Z11</v>
          </cell>
          <cell r="P196">
            <v>7.4999999999999997E-2</v>
          </cell>
          <cell r="AD196">
            <v>1</v>
          </cell>
        </row>
        <row r="197">
          <cell r="D197" t="str">
            <v>000188_Z11</v>
          </cell>
          <cell r="P197">
            <v>7.4999999999999997E-2</v>
          </cell>
          <cell r="AD197">
            <v>2</v>
          </cell>
        </row>
        <row r="198">
          <cell r="D198" t="str">
            <v>000188_Z11</v>
          </cell>
          <cell r="P198">
            <v>7.4999999999999997E-2</v>
          </cell>
          <cell r="AD198">
            <v>3</v>
          </cell>
        </row>
        <row r="199">
          <cell r="D199" t="str">
            <v>000189_Z11</v>
          </cell>
          <cell r="P199">
            <v>0.09</v>
          </cell>
          <cell r="AD199">
            <v>1</v>
          </cell>
        </row>
        <row r="200">
          <cell r="D200" t="str">
            <v>000189_Z11</v>
          </cell>
          <cell r="P200">
            <v>0.09</v>
          </cell>
          <cell r="AD200">
            <v>2</v>
          </cell>
        </row>
        <row r="201">
          <cell r="D201" t="str">
            <v>000189_Z11</v>
          </cell>
          <cell r="P201">
            <v>0.09</v>
          </cell>
          <cell r="AD201">
            <v>3</v>
          </cell>
        </row>
        <row r="202">
          <cell r="D202" t="str">
            <v>000190_Z11</v>
          </cell>
          <cell r="P202">
            <v>0.01</v>
          </cell>
          <cell r="AD202">
            <v>1</v>
          </cell>
        </row>
        <row r="203">
          <cell r="D203" t="str">
            <v>000190_Z11</v>
          </cell>
          <cell r="P203">
            <v>0.01</v>
          </cell>
          <cell r="AD203">
            <v>2</v>
          </cell>
        </row>
        <row r="204">
          <cell r="D204" t="str">
            <v>000190_Z11</v>
          </cell>
          <cell r="P204">
            <v>0.01</v>
          </cell>
          <cell r="AD204">
            <v>3</v>
          </cell>
        </row>
        <row r="205">
          <cell r="D205" t="str">
            <v>000191_Z11</v>
          </cell>
          <cell r="P205">
            <v>0.04</v>
          </cell>
          <cell r="AD205">
            <v>1</v>
          </cell>
        </row>
        <row r="206">
          <cell r="D206" t="str">
            <v>000191_Z11</v>
          </cell>
          <cell r="P206">
            <v>0.04</v>
          </cell>
          <cell r="AD206">
            <v>2</v>
          </cell>
        </row>
        <row r="207">
          <cell r="D207" t="str">
            <v>000191_Z11</v>
          </cell>
          <cell r="P207">
            <v>0.04</v>
          </cell>
          <cell r="AD207">
            <v>3</v>
          </cell>
        </row>
        <row r="208">
          <cell r="D208" t="str">
            <v>000192_Z11</v>
          </cell>
          <cell r="P208">
            <v>2.3E-2</v>
          </cell>
          <cell r="AD208">
            <v>1</v>
          </cell>
        </row>
        <row r="209">
          <cell r="D209" t="str">
            <v>000192_Z11</v>
          </cell>
          <cell r="P209">
            <v>2.3E-2</v>
          </cell>
          <cell r="AD209">
            <v>2</v>
          </cell>
        </row>
        <row r="210">
          <cell r="D210" t="str">
            <v>000192_Z11</v>
          </cell>
          <cell r="P210">
            <v>2.3E-2</v>
          </cell>
          <cell r="AD210">
            <v>3</v>
          </cell>
        </row>
        <row r="211">
          <cell r="D211" t="str">
            <v>000196_Z11</v>
          </cell>
          <cell r="P211">
            <v>1.0999999999999999E-2</v>
          </cell>
          <cell r="AD211">
            <v>1</v>
          </cell>
        </row>
        <row r="212">
          <cell r="D212" t="str">
            <v>000196_Z11</v>
          </cell>
          <cell r="P212">
            <v>1.0999999999999999E-2</v>
          </cell>
          <cell r="AD212">
            <v>2</v>
          </cell>
        </row>
        <row r="213">
          <cell r="D213" t="str">
            <v>000196_Z11</v>
          </cell>
          <cell r="P213">
            <v>1.0999999999999999E-2</v>
          </cell>
          <cell r="AD213">
            <v>3</v>
          </cell>
        </row>
        <row r="214">
          <cell r="D214" t="str">
            <v>000197_Z11</v>
          </cell>
          <cell r="P214">
            <v>0.11</v>
          </cell>
          <cell r="AD214">
            <v>1</v>
          </cell>
        </row>
        <row r="215">
          <cell r="D215" t="str">
            <v>000197_Z11</v>
          </cell>
          <cell r="P215">
            <v>0.11</v>
          </cell>
          <cell r="AD215">
            <v>2</v>
          </cell>
        </row>
        <row r="216">
          <cell r="D216" t="str">
            <v>000197_Z11</v>
          </cell>
          <cell r="P216">
            <v>0.11</v>
          </cell>
          <cell r="AD216">
            <v>3</v>
          </cell>
        </row>
        <row r="217">
          <cell r="D217" t="str">
            <v>000199_Z11</v>
          </cell>
          <cell r="P217">
            <v>7.4999999999999997E-2</v>
          </cell>
          <cell r="AD217">
            <v>1</v>
          </cell>
        </row>
        <row r="218">
          <cell r="D218" t="str">
            <v>000199_Z11</v>
          </cell>
          <cell r="P218">
            <v>7.4999999999999997E-2</v>
          </cell>
          <cell r="AD218">
            <v>2</v>
          </cell>
        </row>
        <row r="219">
          <cell r="D219" t="str">
            <v>000199_Z11</v>
          </cell>
          <cell r="P219">
            <v>7.4999999999999997E-2</v>
          </cell>
          <cell r="AD219">
            <v>3</v>
          </cell>
        </row>
        <row r="220">
          <cell r="D220" t="str">
            <v>000202_Z11</v>
          </cell>
          <cell r="P220">
            <v>5</v>
          </cell>
          <cell r="AD220">
            <v>1</v>
          </cell>
        </row>
        <row r="221">
          <cell r="D221" t="str">
            <v>000202_Z11</v>
          </cell>
          <cell r="P221">
            <v>5</v>
          </cell>
          <cell r="AD221">
            <v>2</v>
          </cell>
        </row>
        <row r="222">
          <cell r="D222" t="str">
            <v>000202_Z11</v>
          </cell>
          <cell r="P222">
            <v>5</v>
          </cell>
          <cell r="AD222">
            <v>3</v>
          </cell>
        </row>
        <row r="223">
          <cell r="D223" t="str">
            <v>000203_Z11</v>
          </cell>
          <cell r="P223">
            <v>5</v>
          </cell>
          <cell r="AD223">
            <v>1</v>
          </cell>
        </row>
        <row r="224">
          <cell r="D224" t="str">
            <v>000203_Z11</v>
          </cell>
          <cell r="P224">
            <v>5</v>
          </cell>
          <cell r="AD224">
            <v>2</v>
          </cell>
        </row>
        <row r="225">
          <cell r="D225" t="str">
            <v>000203_Z11</v>
          </cell>
          <cell r="P225">
            <v>5</v>
          </cell>
          <cell r="AD225">
            <v>3</v>
          </cell>
        </row>
        <row r="226">
          <cell r="D226" t="str">
            <v>000204_Z11</v>
          </cell>
          <cell r="P226">
            <v>2.2799999999999998</v>
          </cell>
          <cell r="AD226">
            <v>1</v>
          </cell>
        </row>
        <row r="227">
          <cell r="D227" t="str">
            <v>000204_Z11</v>
          </cell>
          <cell r="P227">
            <v>2.2799999999999998</v>
          </cell>
          <cell r="AD227">
            <v>2</v>
          </cell>
        </row>
        <row r="228">
          <cell r="D228" t="str">
            <v>000204_Z11</v>
          </cell>
          <cell r="P228">
            <v>2.2799999999999998</v>
          </cell>
          <cell r="AD228">
            <v>3</v>
          </cell>
        </row>
        <row r="229">
          <cell r="D229" t="str">
            <v>000205_Z11</v>
          </cell>
          <cell r="P229">
            <v>0.34599999999999997</v>
          </cell>
          <cell r="AD229">
            <v>1</v>
          </cell>
        </row>
        <row r="230">
          <cell r="D230" t="str">
            <v>000205_Z11</v>
          </cell>
          <cell r="P230">
            <v>0.34599999999999997</v>
          </cell>
          <cell r="AD230">
            <v>2</v>
          </cell>
        </row>
        <row r="231">
          <cell r="D231" t="str">
            <v>000205_Z11</v>
          </cell>
          <cell r="P231">
            <v>0.34599999999999997</v>
          </cell>
          <cell r="AD231">
            <v>3</v>
          </cell>
        </row>
        <row r="232">
          <cell r="D232" t="str">
            <v>000206_Z11</v>
          </cell>
          <cell r="P232">
            <v>0.34599999999999997</v>
          </cell>
          <cell r="AD232">
            <v>1</v>
          </cell>
        </row>
        <row r="233">
          <cell r="D233" t="str">
            <v>000206_Z11</v>
          </cell>
          <cell r="P233">
            <v>0.34599999999999997</v>
          </cell>
          <cell r="AD233">
            <v>2</v>
          </cell>
        </row>
        <row r="234">
          <cell r="D234" t="str">
            <v>000206_Z11</v>
          </cell>
          <cell r="P234">
            <v>0.34599999999999997</v>
          </cell>
          <cell r="AD234">
            <v>3</v>
          </cell>
        </row>
        <row r="235">
          <cell r="D235" t="str">
            <v>000207_Z11</v>
          </cell>
          <cell r="P235">
            <v>0.33</v>
          </cell>
          <cell r="AD235">
            <v>1</v>
          </cell>
        </row>
        <row r="236">
          <cell r="D236" t="str">
            <v>000207_Z11</v>
          </cell>
          <cell r="P236">
            <v>0.33</v>
          </cell>
          <cell r="AD236">
            <v>2</v>
          </cell>
        </row>
        <row r="237">
          <cell r="D237" t="str">
            <v>000207_Z11</v>
          </cell>
          <cell r="P237">
            <v>0.33</v>
          </cell>
          <cell r="AD237">
            <v>3</v>
          </cell>
        </row>
        <row r="238">
          <cell r="D238" t="str">
            <v>000208_Z11</v>
          </cell>
          <cell r="P238">
            <v>0.153</v>
          </cell>
          <cell r="AD238">
            <v>1</v>
          </cell>
        </row>
        <row r="239">
          <cell r="D239" t="str">
            <v>000208_Z11</v>
          </cell>
          <cell r="P239">
            <v>0.153</v>
          </cell>
          <cell r="AD239">
            <v>2</v>
          </cell>
        </row>
        <row r="240">
          <cell r="D240" t="str">
            <v>000208_Z11</v>
          </cell>
          <cell r="P240">
            <v>0.153</v>
          </cell>
          <cell r="AD240">
            <v>3</v>
          </cell>
        </row>
        <row r="241">
          <cell r="D241" t="str">
            <v>000209_Z11</v>
          </cell>
          <cell r="P241">
            <v>0.153</v>
          </cell>
          <cell r="AD241">
            <v>1</v>
          </cell>
        </row>
        <row r="242">
          <cell r="D242" t="str">
            <v>000209_Z11</v>
          </cell>
          <cell r="P242">
            <v>0.153</v>
          </cell>
          <cell r="AD242">
            <v>2</v>
          </cell>
        </row>
        <row r="243">
          <cell r="D243" t="str">
            <v>000209_Z11</v>
          </cell>
          <cell r="P243">
            <v>0.153</v>
          </cell>
          <cell r="AD243">
            <v>3</v>
          </cell>
        </row>
        <row r="244">
          <cell r="D244" t="str">
            <v>000210_Z11</v>
          </cell>
          <cell r="P244">
            <v>0.14899999999999999</v>
          </cell>
          <cell r="AD244">
            <v>1</v>
          </cell>
        </row>
        <row r="245">
          <cell r="D245" t="str">
            <v>000210_Z11</v>
          </cell>
          <cell r="P245">
            <v>0.14899999999999999</v>
          </cell>
          <cell r="AD245">
            <v>2</v>
          </cell>
        </row>
        <row r="246">
          <cell r="D246" t="str">
            <v>000210_Z11</v>
          </cell>
          <cell r="P246">
            <v>0.14899999999999999</v>
          </cell>
          <cell r="AD246">
            <v>3</v>
          </cell>
        </row>
        <row r="247">
          <cell r="D247" t="str">
            <v>000211_Z11</v>
          </cell>
          <cell r="P247">
            <v>0.19400000000000001</v>
          </cell>
          <cell r="AD247">
            <v>1</v>
          </cell>
        </row>
        <row r="248">
          <cell r="D248" t="str">
            <v>000211_Z11</v>
          </cell>
          <cell r="P248">
            <v>0.19400000000000001</v>
          </cell>
          <cell r="AD248">
            <v>2</v>
          </cell>
        </row>
        <row r="249">
          <cell r="D249" t="str">
            <v>000211_Z11</v>
          </cell>
          <cell r="P249">
            <v>0.19400000000000001</v>
          </cell>
          <cell r="AD249">
            <v>3</v>
          </cell>
        </row>
        <row r="250">
          <cell r="D250" t="str">
            <v>000212_Z11</v>
          </cell>
          <cell r="P250">
            <v>0.09</v>
          </cell>
          <cell r="AD250">
            <v>1</v>
          </cell>
        </row>
        <row r="251">
          <cell r="D251" t="str">
            <v>000212_Z11</v>
          </cell>
          <cell r="P251">
            <v>0.09</v>
          </cell>
          <cell r="AD251">
            <v>2</v>
          </cell>
        </row>
        <row r="252">
          <cell r="D252" t="str">
            <v>000212_Z11</v>
          </cell>
          <cell r="P252">
            <v>0.09</v>
          </cell>
          <cell r="AD252">
            <v>3</v>
          </cell>
        </row>
        <row r="253">
          <cell r="D253" t="str">
            <v>000215_Z11</v>
          </cell>
          <cell r="P253">
            <v>1.9E-2</v>
          </cell>
          <cell r="AD253">
            <v>1</v>
          </cell>
        </row>
        <row r="254">
          <cell r="D254" t="str">
            <v>000215_Z11</v>
          </cell>
          <cell r="P254">
            <v>1.9E-2</v>
          </cell>
          <cell r="AD254">
            <v>2</v>
          </cell>
        </row>
        <row r="255">
          <cell r="D255" t="str">
            <v>000215_Z11</v>
          </cell>
          <cell r="P255">
            <v>1.9E-2</v>
          </cell>
          <cell r="AD255">
            <v>3</v>
          </cell>
        </row>
        <row r="256">
          <cell r="D256" t="str">
            <v>000216_Z11</v>
          </cell>
          <cell r="P256">
            <v>1.9E-2</v>
          </cell>
          <cell r="AD256">
            <v>1</v>
          </cell>
        </row>
        <row r="257">
          <cell r="D257" t="str">
            <v>000216_Z11</v>
          </cell>
          <cell r="P257">
            <v>1.9E-2</v>
          </cell>
          <cell r="AD257">
            <v>2</v>
          </cell>
        </row>
        <row r="258">
          <cell r="D258" t="str">
            <v>000216_Z11</v>
          </cell>
          <cell r="P258">
            <v>1.9E-2</v>
          </cell>
          <cell r="AD258">
            <v>3</v>
          </cell>
        </row>
        <row r="259">
          <cell r="D259" t="str">
            <v>000217_Z11</v>
          </cell>
          <cell r="P259">
            <v>0.13</v>
          </cell>
          <cell r="AD259">
            <v>1</v>
          </cell>
        </row>
        <row r="260">
          <cell r="D260" t="str">
            <v>000217_Z11</v>
          </cell>
          <cell r="P260">
            <v>0.13</v>
          </cell>
          <cell r="AD260">
            <v>2</v>
          </cell>
        </row>
        <row r="261">
          <cell r="D261" t="str">
            <v>000217_Z11</v>
          </cell>
          <cell r="P261">
            <v>0.13</v>
          </cell>
          <cell r="AD261">
            <v>3</v>
          </cell>
        </row>
        <row r="262">
          <cell r="D262" t="str">
            <v>000218_Z11</v>
          </cell>
          <cell r="P262">
            <v>0.13</v>
          </cell>
          <cell r="AD262">
            <v>1</v>
          </cell>
        </row>
        <row r="263">
          <cell r="D263" t="str">
            <v>000218_Z11</v>
          </cell>
          <cell r="P263">
            <v>0.13</v>
          </cell>
          <cell r="AD263">
            <v>2</v>
          </cell>
        </row>
        <row r="264">
          <cell r="D264" t="str">
            <v>000218_Z11</v>
          </cell>
          <cell r="P264">
            <v>0.13</v>
          </cell>
          <cell r="AD264">
            <v>3</v>
          </cell>
        </row>
        <row r="265">
          <cell r="D265" t="str">
            <v>000219_Z11</v>
          </cell>
          <cell r="P265">
            <v>0.03</v>
          </cell>
          <cell r="AD265">
            <v>1</v>
          </cell>
        </row>
        <row r="266">
          <cell r="D266" t="str">
            <v>000219_Z11</v>
          </cell>
          <cell r="P266">
            <v>0.03</v>
          </cell>
          <cell r="AD266">
            <v>2</v>
          </cell>
        </row>
        <row r="267">
          <cell r="D267" t="str">
            <v>000219_Z11</v>
          </cell>
          <cell r="P267">
            <v>0.03</v>
          </cell>
          <cell r="AD267">
            <v>3</v>
          </cell>
        </row>
        <row r="268">
          <cell r="D268" t="str">
            <v>000225_Z11</v>
          </cell>
          <cell r="P268">
            <v>0.14399999999999999</v>
          </cell>
          <cell r="AD268">
            <v>1</v>
          </cell>
        </row>
        <row r="269">
          <cell r="D269" t="str">
            <v>000225_Z11</v>
          </cell>
          <cell r="P269">
            <v>0.14399999999999999</v>
          </cell>
          <cell r="AD269">
            <v>2</v>
          </cell>
        </row>
        <row r="270">
          <cell r="D270" t="str">
            <v>000225_Z11</v>
          </cell>
          <cell r="P270">
            <v>0.14399999999999999</v>
          </cell>
          <cell r="AD270">
            <v>3</v>
          </cell>
        </row>
        <row r="271">
          <cell r="D271" t="str">
            <v>000226_Z11</v>
          </cell>
          <cell r="P271">
            <v>0.09</v>
          </cell>
          <cell r="AD271">
            <v>1</v>
          </cell>
        </row>
        <row r="272">
          <cell r="D272" t="str">
            <v>000226_Z11</v>
          </cell>
          <cell r="P272">
            <v>0.09</v>
          </cell>
          <cell r="AD272">
            <v>2</v>
          </cell>
        </row>
        <row r="273">
          <cell r="D273" t="str">
            <v>000226_Z11</v>
          </cell>
          <cell r="P273">
            <v>0.09</v>
          </cell>
          <cell r="AD273">
            <v>3</v>
          </cell>
        </row>
        <row r="274">
          <cell r="D274" t="str">
            <v>000230_Z11</v>
          </cell>
          <cell r="P274">
            <v>2.5000000000000001E-2</v>
          </cell>
          <cell r="AD274">
            <v>1</v>
          </cell>
        </row>
        <row r="275">
          <cell r="D275" t="str">
            <v>000230_Z11</v>
          </cell>
          <cell r="P275">
            <v>2.5000000000000001E-2</v>
          </cell>
          <cell r="AD275">
            <v>2</v>
          </cell>
        </row>
        <row r="276">
          <cell r="D276" t="str">
            <v>000230_Z11</v>
          </cell>
          <cell r="P276">
            <v>2.5000000000000001E-2</v>
          </cell>
          <cell r="AD276">
            <v>3</v>
          </cell>
        </row>
        <row r="277">
          <cell r="D277" t="str">
            <v>000231_Z11</v>
          </cell>
          <cell r="P277">
            <v>2.1999999999999999E-2</v>
          </cell>
          <cell r="AD277">
            <v>1</v>
          </cell>
        </row>
        <row r="278">
          <cell r="D278" t="str">
            <v>000231_Z11</v>
          </cell>
          <cell r="P278">
            <v>2.1999999999999999E-2</v>
          </cell>
          <cell r="AD278">
            <v>2</v>
          </cell>
        </row>
        <row r="279">
          <cell r="D279" t="str">
            <v>000231_Z11</v>
          </cell>
          <cell r="P279">
            <v>2.1999999999999999E-2</v>
          </cell>
          <cell r="AD279">
            <v>3</v>
          </cell>
        </row>
        <row r="280">
          <cell r="D280" t="str">
            <v>000232_Z11</v>
          </cell>
          <cell r="P280">
            <v>0.13200000000000001</v>
          </cell>
          <cell r="AD280">
            <v>1</v>
          </cell>
        </row>
        <row r="281">
          <cell r="D281" t="str">
            <v>000232_Z11</v>
          </cell>
          <cell r="P281">
            <v>0.13200000000000001</v>
          </cell>
          <cell r="AD281">
            <v>2</v>
          </cell>
        </row>
        <row r="282">
          <cell r="D282" t="str">
            <v>000232_Z11</v>
          </cell>
          <cell r="P282">
            <v>0.13200000000000001</v>
          </cell>
          <cell r="AD282">
            <v>3</v>
          </cell>
        </row>
        <row r="283">
          <cell r="D283" t="str">
            <v>000233_Z11</v>
          </cell>
          <cell r="P283">
            <v>3.6999999999999998E-2</v>
          </cell>
          <cell r="AD283">
            <v>1</v>
          </cell>
        </row>
        <row r="284">
          <cell r="D284" t="str">
            <v>000233_Z11</v>
          </cell>
          <cell r="P284">
            <v>3.6999999999999998E-2</v>
          </cell>
          <cell r="AD284">
            <v>2</v>
          </cell>
        </row>
        <row r="285">
          <cell r="D285" t="str">
            <v>000233_Z11</v>
          </cell>
          <cell r="P285">
            <v>3.6999999999999998E-2</v>
          </cell>
          <cell r="AD285">
            <v>3</v>
          </cell>
        </row>
        <row r="286">
          <cell r="D286" t="str">
            <v>000234_Z11</v>
          </cell>
          <cell r="P286">
            <v>4.5999999999999999E-2</v>
          </cell>
          <cell r="AD286">
            <v>1</v>
          </cell>
        </row>
        <row r="287">
          <cell r="D287" t="str">
            <v>000234_Z11</v>
          </cell>
          <cell r="P287">
            <v>4.5999999999999999E-2</v>
          </cell>
          <cell r="AD287">
            <v>2</v>
          </cell>
        </row>
        <row r="288">
          <cell r="D288" t="str">
            <v>000234_Z11</v>
          </cell>
          <cell r="P288">
            <v>4.5999999999999999E-2</v>
          </cell>
          <cell r="AD288">
            <v>3</v>
          </cell>
        </row>
        <row r="289">
          <cell r="D289" t="str">
            <v>000235_Z11</v>
          </cell>
          <cell r="P289">
            <v>0.04</v>
          </cell>
          <cell r="AD289">
            <v>1</v>
          </cell>
        </row>
        <row r="290">
          <cell r="D290" t="str">
            <v>000235_Z11</v>
          </cell>
          <cell r="P290">
            <v>0.04</v>
          </cell>
          <cell r="AD290">
            <v>2</v>
          </cell>
        </row>
        <row r="291">
          <cell r="D291" t="str">
            <v>000235_Z11</v>
          </cell>
          <cell r="P291">
            <v>0.04</v>
          </cell>
          <cell r="AD291">
            <v>3</v>
          </cell>
        </row>
        <row r="292">
          <cell r="D292" t="str">
            <v>000236_Z11</v>
          </cell>
          <cell r="P292">
            <v>7.4999999999999997E-2</v>
          </cell>
          <cell r="AD292">
            <v>1</v>
          </cell>
        </row>
        <row r="293">
          <cell r="D293" t="str">
            <v>000236_Z11</v>
          </cell>
          <cell r="P293">
            <v>7.4999999999999997E-2</v>
          </cell>
          <cell r="AD293">
            <v>2</v>
          </cell>
        </row>
        <row r="294">
          <cell r="D294" t="str">
            <v>000236_Z11</v>
          </cell>
          <cell r="P294">
            <v>7.4999999999999997E-2</v>
          </cell>
          <cell r="AD294">
            <v>3</v>
          </cell>
        </row>
        <row r="295">
          <cell r="D295" t="str">
            <v>000237_Z11</v>
          </cell>
          <cell r="P295">
            <v>0.4</v>
          </cell>
          <cell r="AD295">
            <v>1</v>
          </cell>
        </row>
        <row r="296">
          <cell r="D296" t="str">
            <v>000237_Z11</v>
          </cell>
          <cell r="P296">
            <v>0.4</v>
          </cell>
          <cell r="AD296">
            <v>2</v>
          </cell>
        </row>
        <row r="297">
          <cell r="D297" t="str">
            <v>000237_Z11</v>
          </cell>
          <cell r="P297">
            <v>0.4</v>
          </cell>
          <cell r="AD297">
            <v>3</v>
          </cell>
        </row>
        <row r="298">
          <cell r="D298" t="str">
            <v>000238_Z11</v>
          </cell>
          <cell r="P298">
            <v>0.4</v>
          </cell>
          <cell r="AD298">
            <v>1</v>
          </cell>
        </row>
        <row r="299">
          <cell r="D299" t="str">
            <v>000238_Z11</v>
          </cell>
          <cell r="P299">
            <v>0.4</v>
          </cell>
          <cell r="AD299">
            <v>2</v>
          </cell>
        </row>
        <row r="300">
          <cell r="D300" t="str">
            <v>000238_Z11</v>
          </cell>
          <cell r="P300">
            <v>0.4</v>
          </cell>
          <cell r="AD300">
            <v>3</v>
          </cell>
        </row>
        <row r="301">
          <cell r="D301" t="str">
            <v>000239_Z11</v>
          </cell>
          <cell r="P301">
            <v>2.1999999999999999E-2</v>
          </cell>
          <cell r="AD301">
            <v>1</v>
          </cell>
        </row>
        <row r="302">
          <cell r="D302" t="str">
            <v>000239_Z11</v>
          </cell>
          <cell r="P302">
            <v>2.1999999999999999E-2</v>
          </cell>
          <cell r="AD302">
            <v>2</v>
          </cell>
        </row>
        <row r="303">
          <cell r="D303" t="str">
            <v>000239_Z11</v>
          </cell>
          <cell r="P303">
            <v>2.1999999999999999E-2</v>
          </cell>
          <cell r="AD303">
            <v>3</v>
          </cell>
        </row>
        <row r="304">
          <cell r="D304" t="str">
            <v>000240_Z11</v>
          </cell>
          <cell r="P304">
            <v>8.0000000000000002E-3</v>
          </cell>
          <cell r="AD304">
            <v>1</v>
          </cell>
        </row>
        <row r="305">
          <cell r="D305" t="str">
            <v>000240_Z11</v>
          </cell>
          <cell r="P305">
            <v>8.0000000000000002E-3</v>
          </cell>
          <cell r="AD305">
            <v>2</v>
          </cell>
        </row>
        <row r="306">
          <cell r="D306" t="str">
            <v>000240_Z11</v>
          </cell>
          <cell r="P306">
            <v>8.0000000000000002E-3</v>
          </cell>
          <cell r="AD306">
            <v>3</v>
          </cell>
        </row>
        <row r="307">
          <cell r="D307" t="str">
            <v>000241_Z11</v>
          </cell>
          <cell r="P307">
            <v>0.11</v>
          </cell>
          <cell r="AD307">
            <v>1</v>
          </cell>
        </row>
        <row r="308">
          <cell r="D308" t="str">
            <v>000241_Z11</v>
          </cell>
          <cell r="P308">
            <v>0.11</v>
          </cell>
          <cell r="AD308">
            <v>2</v>
          </cell>
        </row>
        <row r="309">
          <cell r="D309" t="str">
            <v>000241_Z11</v>
          </cell>
          <cell r="P309">
            <v>0.11</v>
          </cell>
          <cell r="AD309">
            <v>3</v>
          </cell>
        </row>
        <row r="310">
          <cell r="D310" t="str">
            <v>000242_Z11</v>
          </cell>
          <cell r="P310">
            <v>0.09</v>
          </cell>
          <cell r="AD310">
            <v>3</v>
          </cell>
        </row>
        <row r="311">
          <cell r="D311" t="str">
            <v>000243_Z11</v>
          </cell>
          <cell r="P311">
            <v>3.5000000000000003E-2</v>
          </cell>
          <cell r="AD311">
            <v>3</v>
          </cell>
        </row>
        <row r="312">
          <cell r="D312" t="str">
            <v>000244_Z11</v>
          </cell>
          <cell r="P312">
            <v>3.5000000000000003E-2</v>
          </cell>
          <cell r="AD312">
            <v>3</v>
          </cell>
        </row>
        <row r="313">
          <cell r="D313" t="str">
            <v>000247_Z11</v>
          </cell>
          <cell r="P313">
            <v>0.03</v>
          </cell>
          <cell r="AD313">
            <v>1</v>
          </cell>
        </row>
        <row r="314">
          <cell r="D314" t="str">
            <v>000247_Z11</v>
          </cell>
          <cell r="P314">
            <v>0.03</v>
          </cell>
          <cell r="AD314">
            <v>2</v>
          </cell>
        </row>
        <row r="315">
          <cell r="D315" t="str">
            <v>000247_Z11</v>
          </cell>
          <cell r="P315">
            <v>0.03</v>
          </cell>
          <cell r="AD315">
            <v>3</v>
          </cell>
        </row>
        <row r="316">
          <cell r="D316" t="str">
            <v>000252_Z11</v>
          </cell>
          <cell r="P316">
            <v>2.1999999999999999E-2</v>
          </cell>
          <cell r="AD316">
            <v>1</v>
          </cell>
        </row>
        <row r="317">
          <cell r="D317" t="str">
            <v>000252_Z11</v>
          </cell>
          <cell r="P317">
            <v>2.1999999999999999E-2</v>
          </cell>
          <cell r="AD317">
            <v>2</v>
          </cell>
        </row>
        <row r="318">
          <cell r="D318" t="str">
            <v>000252_Z11</v>
          </cell>
          <cell r="P318">
            <v>2.1999999999999999E-2</v>
          </cell>
          <cell r="AD318">
            <v>3</v>
          </cell>
        </row>
        <row r="319">
          <cell r="D319" t="str">
            <v>000254_Z11</v>
          </cell>
          <cell r="P319">
            <v>0.03</v>
          </cell>
          <cell r="AD319">
            <v>3</v>
          </cell>
        </row>
        <row r="320">
          <cell r="D320" t="str">
            <v>000255_Z11</v>
          </cell>
          <cell r="P320">
            <v>7.4999999999999997E-2</v>
          </cell>
          <cell r="AD320">
            <v>3</v>
          </cell>
        </row>
        <row r="321">
          <cell r="D321" t="str">
            <v>000271_Z11</v>
          </cell>
          <cell r="P321">
            <v>5.5E-2</v>
          </cell>
          <cell r="AD321">
            <v>1</v>
          </cell>
        </row>
        <row r="322">
          <cell r="D322" t="str">
            <v>000271_Z11</v>
          </cell>
          <cell r="P322">
            <v>5.5E-2</v>
          </cell>
          <cell r="AD322">
            <v>2</v>
          </cell>
        </row>
        <row r="323">
          <cell r="D323" t="str">
            <v>000271_Z11</v>
          </cell>
          <cell r="P323">
            <v>5.5E-2</v>
          </cell>
          <cell r="AD323">
            <v>3</v>
          </cell>
        </row>
        <row r="324">
          <cell r="D324" t="str">
            <v>000272_Z11</v>
          </cell>
          <cell r="P324">
            <v>0.03</v>
          </cell>
          <cell r="AD324">
            <v>1</v>
          </cell>
        </row>
        <row r="325">
          <cell r="D325" t="str">
            <v>000272_Z11</v>
          </cell>
          <cell r="P325">
            <v>0.03</v>
          </cell>
          <cell r="AD325">
            <v>2</v>
          </cell>
        </row>
        <row r="326">
          <cell r="D326" t="str">
            <v>000272_Z11</v>
          </cell>
          <cell r="P326">
            <v>0.03</v>
          </cell>
          <cell r="AD326">
            <v>3</v>
          </cell>
        </row>
        <row r="327">
          <cell r="D327" t="str">
            <v>000273_Z11</v>
          </cell>
          <cell r="P327">
            <v>0.03</v>
          </cell>
          <cell r="AD327">
            <v>1</v>
          </cell>
        </row>
        <row r="328">
          <cell r="D328" t="str">
            <v>000273_Z11</v>
          </cell>
          <cell r="P328">
            <v>0.03</v>
          </cell>
          <cell r="AD328">
            <v>2</v>
          </cell>
        </row>
        <row r="329">
          <cell r="D329" t="str">
            <v>000273_Z11</v>
          </cell>
          <cell r="P329">
            <v>0.03</v>
          </cell>
          <cell r="AD329">
            <v>3</v>
          </cell>
        </row>
        <row r="330">
          <cell r="D330" t="str">
            <v>000274_Z11</v>
          </cell>
          <cell r="P330">
            <v>3.6999999999999998E-2</v>
          </cell>
          <cell r="AD330">
            <v>1</v>
          </cell>
        </row>
        <row r="331">
          <cell r="D331" t="str">
            <v>000274_Z11</v>
          </cell>
          <cell r="P331">
            <v>3.6999999999999998E-2</v>
          </cell>
          <cell r="AD331">
            <v>2</v>
          </cell>
        </row>
        <row r="332">
          <cell r="D332" t="str">
            <v>000274_Z11</v>
          </cell>
          <cell r="P332">
            <v>3.6999999999999998E-2</v>
          </cell>
          <cell r="AD332">
            <v>3</v>
          </cell>
        </row>
        <row r="333">
          <cell r="D333" t="str">
            <v>000283_Z11</v>
          </cell>
          <cell r="P333">
            <v>0.03</v>
          </cell>
          <cell r="AD333">
            <v>1</v>
          </cell>
        </row>
        <row r="334">
          <cell r="D334" t="str">
            <v>000283_Z11</v>
          </cell>
          <cell r="P334">
            <v>0.03</v>
          </cell>
          <cell r="AD334">
            <v>2</v>
          </cell>
        </row>
        <row r="335">
          <cell r="D335" t="str">
            <v>000283_Z11</v>
          </cell>
          <cell r="P335">
            <v>0.03</v>
          </cell>
          <cell r="AD335">
            <v>3</v>
          </cell>
        </row>
        <row r="336">
          <cell r="D336" t="str">
            <v>000284_Z11</v>
          </cell>
          <cell r="P336">
            <v>1.0999999999999999E-2</v>
          </cell>
          <cell r="AD336">
            <v>1</v>
          </cell>
        </row>
        <row r="337">
          <cell r="D337" t="str">
            <v>000284_Z11</v>
          </cell>
          <cell r="P337">
            <v>1.0999999999999999E-2</v>
          </cell>
          <cell r="AD337">
            <v>2</v>
          </cell>
        </row>
        <row r="338">
          <cell r="D338" t="str">
            <v>000284_Z11</v>
          </cell>
          <cell r="P338">
            <v>1.0999999999999999E-2</v>
          </cell>
          <cell r="AD338">
            <v>3</v>
          </cell>
        </row>
        <row r="339">
          <cell r="D339" t="str">
            <v>000285_Z11</v>
          </cell>
          <cell r="P339">
            <v>1.0999999999999999E-2</v>
          </cell>
          <cell r="AD339">
            <v>1</v>
          </cell>
        </row>
        <row r="340">
          <cell r="D340" t="str">
            <v>000285_Z11</v>
          </cell>
          <cell r="P340">
            <v>1.0999999999999999E-2</v>
          </cell>
          <cell r="AD340">
            <v>2</v>
          </cell>
        </row>
        <row r="341">
          <cell r="D341" t="str">
            <v>000285_Z11</v>
          </cell>
          <cell r="P341">
            <v>1.0999999999999999E-2</v>
          </cell>
          <cell r="AD341">
            <v>3</v>
          </cell>
        </row>
        <row r="342">
          <cell r="D342" t="str">
            <v>000286_Z11</v>
          </cell>
          <cell r="P342">
            <v>1.0999999999999999E-2</v>
          </cell>
          <cell r="AD342">
            <v>1</v>
          </cell>
        </row>
        <row r="343">
          <cell r="D343" t="str">
            <v>000286_Z11</v>
          </cell>
          <cell r="P343">
            <v>1.0999999999999999E-2</v>
          </cell>
          <cell r="AD343">
            <v>2</v>
          </cell>
        </row>
        <row r="344">
          <cell r="D344" t="str">
            <v>000286_Z11</v>
          </cell>
          <cell r="P344">
            <v>1.0999999999999999E-2</v>
          </cell>
          <cell r="AD344">
            <v>3</v>
          </cell>
        </row>
        <row r="345">
          <cell r="D345" t="str">
            <v>000287_Z11</v>
          </cell>
          <cell r="P345">
            <v>1.0999999999999999E-2</v>
          </cell>
          <cell r="AD345">
            <v>1</v>
          </cell>
        </row>
        <row r="346">
          <cell r="D346" t="str">
            <v>000287_Z11</v>
          </cell>
          <cell r="P346">
            <v>1.0999999999999999E-2</v>
          </cell>
          <cell r="AD346">
            <v>2</v>
          </cell>
        </row>
        <row r="347">
          <cell r="D347" t="str">
            <v>000287_Z11</v>
          </cell>
          <cell r="P347">
            <v>1.0999999999999999E-2</v>
          </cell>
          <cell r="AD347">
            <v>3</v>
          </cell>
        </row>
        <row r="348">
          <cell r="D348" t="str">
            <v>000295_Z11</v>
          </cell>
          <cell r="P348">
            <v>2.1999999999999999E-2</v>
          </cell>
          <cell r="AD348">
            <v>1</v>
          </cell>
        </row>
        <row r="349">
          <cell r="D349" t="str">
            <v>000295_Z11</v>
          </cell>
          <cell r="P349">
            <v>2.1999999999999999E-2</v>
          </cell>
          <cell r="AD349">
            <v>2</v>
          </cell>
        </row>
        <row r="350">
          <cell r="D350" t="str">
            <v>000295_Z11</v>
          </cell>
          <cell r="P350">
            <v>2.1999999999999999E-2</v>
          </cell>
          <cell r="AD350">
            <v>3</v>
          </cell>
        </row>
        <row r="351">
          <cell r="D351" t="str">
            <v>000297_Z11</v>
          </cell>
          <cell r="P351">
            <v>0.4</v>
          </cell>
          <cell r="AD351">
            <v>1</v>
          </cell>
        </row>
        <row r="352">
          <cell r="D352" t="str">
            <v>000297_Z11</v>
          </cell>
          <cell r="P352">
            <v>0.4</v>
          </cell>
          <cell r="AD352">
            <v>2</v>
          </cell>
        </row>
        <row r="353">
          <cell r="D353" t="str">
            <v>000297_Z11</v>
          </cell>
          <cell r="P353">
            <v>0.4</v>
          </cell>
          <cell r="AD353">
            <v>3</v>
          </cell>
        </row>
        <row r="354">
          <cell r="D354" t="str">
            <v>000298_Z11</v>
          </cell>
          <cell r="P354">
            <v>1.0999999999999999E-2</v>
          </cell>
          <cell r="AD354">
            <v>1</v>
          </cell>
        </row>
        <row r="355">
          <cell r="D355" t="str">
            <v>000298_Z11</v>
          </cell>
          <cell r="P355">
            <v>1.0999999999999999E-2</v>
          </cell>
          <cell r="AD355">
            <v>2</v>
          </cell>
        </row>
        <row r="356">
          <cell r="D356" t="str">
            <v>000298_Z11</v>
          </cell>
          <cell r="P356">
            <v>1.0999999999999999E-2</v>
          </cell>
          <cell r="AD356">
            <v>3</v>
          </cell>
        </row>
        <row r="357">
          <cell r="D357" t="str">
            <v>000306_Z11</v>
          </cell>
          <cell r="P357">
            <v>1.4999999999999999E-2</v>
          </cell>
          <cell r="AD357">
            <v>1</v>
          </cell>
        </row>
        <row r="358">
          <cell r="D358" t="str">
            <v>000306_Z11</v>
          </cell>
          <cell r="P358">
            <v>1.4999999999999999E-2</v>
          </cell>
          <cell r="AD358">
            <v>2</v>
          </cell>
        </row>
        <row r="359">
          <cell r="D359" t="str">
            <v>000306_Z11</v>
          </cell>
          <cell r="P359">
            <v>1.4999999999999999E-2</v>
          </cell>
          <cell r="AD359">
            <v>3</v>
          </cell>
        </row>
        <row r="360">
          <cell r="D360" t="str">
            <v>000307_Z11</v>
          </cell>
          <cell r="P360">
            <v>1.4999999999999999E-2</v>
          </cell>
          <cell r="AD360">
            <v>1</v>
          </cell>
        </row>
        <row r="361">
          <cell r="D361" t="str">
            <v>000307_Z11</v>
          </cell>
          <cell r="P361">
            <v>1.4999999999999999E-2</v>
          </cell>
          <cell r="AD361">
            <v>2</v>
          </cell>
        </row>
        <row r="362">
          <cell r="D362" t="str">
            <v>000307_Z11</v>
          </cell>
          <cell r="P362">
            <v>1.4999999999999999E-2</v>
          </cell>
          <cell r="AD362">
            <v>3</v>
          </cell>
        </row>
        <row r="363">
          <cell r="D363" t="str">
            <v>000308_Z11</v>
          </cell>
          <cell r="P363">
            <v>3.6999999999999998E-2</v>
          </cell>
          <cell r="AD363">
            <v>1</v>
          </cell>
        </row>
        <row r="364">
          <cell r="D364" t="str">
            <v>000308_Z11</v>
          </cell>
          <cell r="P364">
            <v>3.6999999999999998E-2</v>
          </cell>
          <cell r="AD364">
            <v>2</v>
          </cell>
        </row>
        <row r="365">
          <cell r="D365" t="str">
            <v>000308_Z11</v>
          </cell>
          <cell r="P365">
            <v>3.6999999999999998E-2</v>
          </cell>
          <cell r="AD365">
            <v>3</v>
          </cell>
        </row>
        <row r="366">
          <cell r="D366" t="str">
            <v>000309_Z11</v>
          </cell>
          <cell r="P366">
            <v>5.5E-2</v>
          </cell>
          <cell r="AD366">
            <v>1</v>
          </cell>
        </row>
        <row r="367">
          <cell r="D367" t="str">
            <v>000309_Z11</v>
          </cell>
          <cell r="P367">
            <v>5.5E-2</v>
          </cell>
          <cell r="AD367">
            <v>2</v>
          </cell>
        </row>
        <row r="368">
          <cell r="D368" t="str">
            <v>000309_Z11</v>
          </cell>
          <cell r="P368">
            <v>5.5E-2</v>
          </cell>
          <cell r="AD368">
            <v>3</v>
          </cell>
        </row>
        <row r="369">
          <cell r="D369" t="str">
            <v>000330_Z11</v>
          </cell>
          <cell r="P369">
            <v>1.4999999999999999E-2</v>
          </cell>
          <cell r="AD369">
            <v>1</v>
          </cell>
        </row>
        <row r="370">
          <cell r="D370" t="str">
            <v>000330_Z11</v>
          </cell>
          <cell r="P370">
            <v>1.4999999999999999E-2</v>
          </cell>
          <cell r="AD370">
            <v>2</v>
          </cell>
        </row>
        <row r="371">
          <cell r="D371" t="str">
            <v>000330_Z11</v>
          </cell>
          <cell r="P371">
            <v>1.4999999999999999E-2</v>
          </cell>
          <cell r="AD371">
            <v>3</v>
          </cell>
        </row>
        <row r="372">
          <cell r="D372" t="str">
            <v>000331_Z11</v>
          </cell>
          <cell r="P372">
            <v>0.13600000000000001</v>
          </cell>
          <cell r="AD372">
            <v>1</v>
          </cell>
        </row>
        <row r="373">
          <cell r="D373" t="str">
            <v>000331_Z11</v>
          </cell>
          <cell r="P373">
            <v>0.13600000000000001</v>
          </cell>
          <cell r="AD373">
            <v>2</v>
          </cell>
        </row>
        <row r="374">
          <cell r="D374" t="str">
            <v>000331_Z11</v>
          </cell>
          <cell r="P374">
            <v>0.13600000000000001</v>
          </cell>
          <cell r="AD374">
            <v>3</v>
          </cell>
        </row>
        <row r="375">
          <cell r="D375" t="str">
            <v>000334_Z11</v>
          </cell>
          <cell r="P375">
            <v>2.1999999999999999E-2</v>
          </cell>
          <cell r="AD375">
            <v>1</v>
          </cell>
        </row>
        <row r="376">
          <cell r="D376" t="str">
            <v>000334_Z11</v>
          </cell>
          <cell r="P376">
            <v>2.1999999999999999E-2</v>
          </cell>
          <cell r="AD376">
            <v>2</v>
          </cell>
        </row>
        <row r="377">
          <cell r="D377" t="str">
            <v>000334_Z11</v>
          </cell>
          <cell r="P377">
            <v>2.1999999999999999E-2</v>
          </cell>
          <cell r="AD377">
            <v>3</v>
          </cell>
        </row>
        <row r="378">
          <cell r="D378" t="str">
            <v>000335_Z11</v>
          </cell>
          <cell r="P378">
            <v>1.9E-2</v>
          </cell>
          <cell r="AD378">
            <v>1</v>
          </cell>
        </row>
        <row r="379">
          <cell r="D379" t="str">
            <v>000335_Z11</v>
          </cell>
          <cell r="P379">
            <v>1.9E-2</v>
          </cell>
          <cell r="AD379">
            <v>2</v>
          </cell>
        </row>
        <row r="380">
          <cell r="D380" t="str">
            <v>000335_Z11</v>
          </cell>
          <cell r="P380">
            <v>1.9E-2</v>
          </cell>
          <cell r="AD380">
            <v>3</v>
          </cell>
        </row>
        <row r="381">
          <cell r="D381" t="str">
            <v>000339_Z11</v>
          </cell>
          <cell r="P381">
            <v>0.03</v>
          </cell>
          <cell r="AD381">
            <v>1</v>
          </cell>
        </row>
        <row r="382">
          <cell r="D382" t="str">
            <v>000339_Z11</v>
          </cell>
          <cell r="P382">
            <v>0.03</v>
          </cell>
          <cell r="AD382">
            <v>2</v>
          </cell>
        </row>
        <row r="383">
          <cell r="D383" t="str">
            <v>000339_Z11</v>
          </cell>
          <cell r="P383">
            <v>0.03</v>
          </cell>
          <cell r="AD383">
            <v>3</v>
          </cell>
        </row>
        <row r="384">
          <cell r="D384" t="str">
            <v>000346_Z11</v>
          </cell>
          <cell r="P384">
            <v>0.03</v>
          </cell>
          <cell r="AD384">
            <v>1</v>
          </cell>
        </row>
        <row r="385">
          <cell r="D385" t="str">
            <v>000346_Z11</v>
          </cell>
          <cell r="P385">
            <v>0.03</v>
          </cell>
          <cell r="AD385">
            <v>2</v>
          </cell>
        </row>
        <row r="386">
          <cell r="D386" t="str">
            <v>000346_Z11</v>
          </cell>
          <cell r="P386">
            <v>0.03</v>
          </cell>
          <cell r="AD386">
            <v>3</v>
          </cell>
        </row>
        <row r="387">
          <cell r="D387" t="str">
            <v>000347_Z11</v>
          </cell>
          <cell r="P387">
            <v>0.03</v>
          </cell>
          <cell r="AD387">
            <v>1</v>
          </cell>
        </row>
        <row r="388">
          <cell r="D388" t="str">
            <v>000347_Z11</v>
          </cell>
          <cell r="P388">
            <v>0.03</v>
          </cell>
          <cell r="AD388">
            <v>2</v>
          </cell>
        </row>
        <row r="389">
          <cell r="D389" t="str">
            <v>000347_Z11</v>
          </cell>
          <cell r="P389">
            <v>0.03</v>
          </cell>
          <cell r="AD389">
            <v>3</v>
          </cell>
        </row>
        <row r="390">
          <cell r="D390" t="str">
            <v>000355_Z11</v>
          </cell>
          <cell r="P390">
            <v>9.75</v>
          </cell>
          <cell r="AD390">
            <v>1</v>
          </cell>
        </row>
        <row r="391">
          <cell r="D391" t="str">
            <v>000355_Z11</v>
          </cell>
          <cell r="P391">
            <v>9.75</v>
          </cell>
          <cell r="AD391">
            <v>2</v>
          </cell>
        </row>
        <row r="392">
          <cell r="D392" t="str">
            <v>000355_Z11</v>
          </cell>
          <cell r="P392">
            <v>9.75</v>
          </cell>
          <cell r="AD392">
            <v>3</v>
          </cell>
        </row>
        <row r="393">
          <cell r="D393" t="str">
            <v>000356_Z11</v>
          </cell>
          <cell r="P393">
            <v>1.2</v>
          </cell>
          <cell r="AD393">
            <v>1</v>
          </cell>
        </row>
        <row r="394">
          <cell r="D394" t="str">
            <v>000356_Z11</v>
          </cell>
          <cell r="P394">
            <v>1.2</v>
          </cell>
          <cell r="AD394">
            <v>2</v>
          </cell>
        </row>
        <row r="395">
          <cell r="D395" t="str">
            <v>000356_Z11</v>
          </cell>
          <cell r="P395">
            <v>1.2</v>
          </cell>
          <cell r="AD395">
            <v>3</v>
          </cell>
        </row>
        <row r="396">
          <cell r="D396" t="str">
            <v>000357_Z11</v>
          </cell>
          <cell r="P396">
            <v>1.2</v>
          </cell>
          <cell r="AD396">
            <v>1</v>
          </cell>
        </row>
        <row r="397">
          <cell r="D397" t="str">
            <v>000357_Z11</v>
          </cell>
          <cell r="P397">
            <v>1.2</v>
          </cell>
          <cell r="AD397">
            <v>2</v>
          </cell>
        </row>
        <row r="398">
          <cell r="D398" t="str">
            <v>000357_Z11</v>
          </cell>
          <cell r="P398">
            <v>1.2</v>
          </cell>
          <cell r="AD398">
            <v>3</v>
          </cell>
        </row>
        <row r="399">
          <cell r="D399" t="str">
            <v>000358_Z11</v>
          </cell>
          <cell r="P399">
            <v>3</v>
          </cell>
          <cell r="AD399">
            <v>1</v>
          </cell>
        </row>
        <row r="400">
          <cell r="D400" t="str">
            <v>000358_Z11</v>
          </cell>
          <cell r="P400">
            <v>3</v>
          </cell>
          <cell r="AD400">
            <v>2</v>
          </cell>
        </row>
        <row r="401">
          <cell r="D401" t="str">
            <v>000358_Z11</v>
          </cell>
          <cell r="P401">
            <v>3</v>
          </cell>
          <cell r="AD401">
            <v>3</v>
          </cell>
        </row>
        <row r="402">
          <cell r="D402" t="str">
            <v>000359_Z11</v>
          </cell>
          <cell r="P402">
            <v>0.25</v>
          </cell>
          <cell r="AD402">
            <v>1</v>
          </cell>
        </row>
        <row r="403">
          <cell r="D403" t="str">
            <v>000359_Z11</v>
          </cell>
          <cell r="P403">
            <v>0.25</v>
          </cell>
          <cell r="AD403">
            <v>2</v>
          </cell>
        </row>
        <row r="404">
          <cell r="D404" t="str">
            <v>000359_Z11</v>
          </cell>
          <cell r="P404">
            <v>0.25</v>
          </cell>
          <cell r="AD404">
            <v>3</v>
          </cell>
        </row>
        <row r="405">
          <cell r="D405" t="str">
            <v>000360_Z11</v>
          </cell>
          <cell r="P405">
            <v>0.49</v>
          </cell>
          <cell r="AD405">
            <v>1</v>
          </cell>
        </row>
        <row r="406">
          <cell r="D406" t="str">
            <v>000360_Z11</v>
          </cell>
          <cell r="P406">
            <v>0.49</v>
          </cell>
          <cell r="AD406">
            <v>2</v>
          </cell>
        </row>
        <row r="407">
          <cell r="D407" t="str">
            <v>000360_Z11</v>
          </cell>
          <cell r="P407">
            <v>0.49</v>
          </cell>
          <cell r="AD407">
            <v>3</v>
          </cell>
        </row>
        <row r="408">
          <cell r="D408" t="str">
            <v>000367_Z11</v>
          </cell>
          <cell r="P408">
            <v>0.03</v>
          </cell>
          <cell r="AD408">
            <v>1</v>
          </cell>
        </row>
        <row r="409">
          <cell r="D409" t="str">
            <v>000367_Z11</v>
          </cell>
          <cell r="P409">
            <v>0.03</v>
          </cell>
          <cell r="AD409">
            <v>2</v>
          </cell>
        </row>
        <row r="410">
          <cell r="D410" t="str">
            <v>000367_Z11</v>
          </cell>
          <cell r="P410">
            <v>0.03</v>
          </cell>
          <cell r="AD410">
            <v>3</v>
          </cell>
        </row>
        <row r="411">
          <cell r="D411" t="str">
            <v>000368_Z11</v>
          </cell>
          <cell r="P411">
            <v>0.09</v>
          </cell>
          <cell r="AD411">
            <v>1</v>
          </cell>
        </row>
        <row r="412">
          <cell r="D412" t="str">
            <v>000368_Z11</v>
          </cell>
          <cell r="P412">
            <v>0.09</v>
          </cell>
          <cell r="AD412">
            <v>2</v>
          </cell>
        </row>
        <row r="413">
          <cell r="D413" t="str">
            <v>000368_Z11</v>
          </cell>
          <cell r="P413">
            <v>0.09</v>
          </cell>
          <cell r="AD413">
            <v>3</v>
          </cell>
        </row>
        <row r="414">
          <cell r="D414" t="str">
            <v>000369_Z11</v>
          </cell>
          <cell r="P414">
            <v>5.5E-2</v>
          </cell>
          <cell r="AD414">
            <v>1</v>
          </cell>
        </row>
        <row r="415">
          <cell r="D415" t="str">
            <v>000369_Z11</v>
          </cell>
          <cell r="P415">
            <v>5.5E-2</v>
          </cell>
          <cell r="AD415">
            <v>2</v>
          </cell>
        </row>
        <row r="416">
          <cell r="D416" t="str">
            <v>000369_Z11</v>
          </cell>
          <cell r="P416">
            <v>5.5E-2</v>
          </cell>
          <cell r="AD416">
            <v>3</v>
          </cell>
        </row>
        <row r="417">
          <cell r="D417" t="str">
            <v>000370_Z11</v>
          </cell>
          <cell r="P417">
            <v>0.13</v>
          </cell>
          <cell r="AD417">
            <v>1</v>
          </cell>
        </row>
        <row r="418">
          <cell r="D418" t="str">
            <v>000370_Z11</v>
          </cell>
          <cell r="P418">
            <v>0.13</v>
          </cell>
          <cell r="AD418">
            <v>2</v>
          </cell>
        </row>
        <row r="419">
          <cell r="D419" t="str">
            <v>000370_Z11</v>
          </cell>
          <cell r="P419">
            <v>0.13</v>
          </cell>
          <cell r="AD419">
            <v>3</v>
          </cell>
        </row>
        <row r="420">
          <cell r="D420" t="str">
            <v>000371_Z11</v>
          </cell>
          <cell r="P420">
            <v>0.189</v>
          </cell>
          <cell r="AD420">
            <v>1</v>
          </cell>
        </row>
        <row r="421">
          <cell r="D421" t="str">
            <v>000371_Z11</v>
          </cell>
          <cell r="P421">
            <v>0.189</v>
          </cell>
          <cell r="AD421">
            <v>2</v>
          </cell>
        </row>
        <row r="422">
          <cell r="D422" t="str">
            <v>000371_Z11</v>
          </cell>
          <cell r="P422">
            <v>0.189</v>
          </cell>
          <cell r="AD422">
            <v>3</v>
          </cell>
        </row>
        <row r="423">
          <cell r="D423" t="str">
            <v>000372_Z11</v>
          </cell>
          <cell r="P423">
            <v>0.23699999999999999</v>
          </cell>
          <cell r="AD423">
            <v>1</v>
          </cell>
        </row>
        <row r="424">
          <cell r="D424" t="str">
            <v>000372_Z11</v>
          </cell>
          <cell r="P424">
            <v>0.23699999999999999</v>
          </cell>
          <cell r="AD424">
            <v>2</v>
          </cell>
        </row>
        <row r="425">
          <cell r="D425" t="str">
            <v>000372_Z11</v>
          </cell>
          <cell r="P425">
            <v>0.23699999999999999</v>
          </cell>
          <cell r="AD425">
            <v>3</v>
          </cell>
        </row>
        <row r="426">
          <cell r="D426" t="str">
            <v>000373_Z11</v>
          </cell>
          <cell r="P426">
            <v>0.03</v>
          </cell>
          <cell r="AD426">
            <v>1</v>
          </cell>
        </row>
        <row r="427">
          <cell r="D427" t="str">
            <v>000373_Z11</v>
          </cell>
          <cell r="P427">
            <v>0.03</v>
          </cell>
          <cell r="AD427">
            <v>2</v>
          </cell>
        </row>
        <row r="428">
          <cell r="D428" t="str">
            <v>000373_Z11</v>
          </cell>
          <cell r="P428">
            <v>0.03</v>
          </cell>
          <cell r="AD428">
            <v>3</v>
          </cell>
        </row>
        <row r="429">
          <cell r="D429" t="str">
            <v>000379_Z11</v>
          </cell>
          <cell r="P429">
            <v>5.5E-2</v>
          </cell>
          <cell r="AD429">
            <v>1</v>
          </cell>
        </row>
        <row r="430">
          <cell r="D430" t="str">
            <v>000379_Z11</v>
          </cell>
          <cell r="P430">
            <v>5.5E-2</v>
          </cell>
          <cell r="AD430">
            <v>2</v>
          </cell>
        </row>
        <row r="431">
          <cell r="D431" t="str">
            <v>000379_Z11</v>
          </cell>
          <cell r="P431">
            <v>5.5E-2</v>
          </cell>
          <cell r="AD431">
            <v>3</v>
          </cell>
        </row>
        <row r="432">
          <cell r="D432" t="str">
            <v>000387_Z11</v>
          </cell>
          <cell r="P432">
            <v>3.6999999999999998E-2</v>
          </cell>
          <cell r="AD432">
            <v>1</v>
          </cell>
        </row>
        <row r="433">
          <cell r="D433" t="str">
            <v>000387_Z11</v>
          </cell>
          <cell r="P433">
            <v>3.6999999999999998E-2</v>
          </cell>
          <cell r="AD433">
            <v>2</v>
          </cell>
        </row>
        <row r="434">
          <cell r="D434" t="str">
            <v>000387_Z11</v>
          </cell>
          <cell r="P434">
            <v>3.6999999999999998E-2</v>
          </cell>
          <cell r="AD434">
            <v>3</v>
          </cell>
        </row>
        <row r="435">
          <cell r="D435" t="str">
            <v>000388_Z11</v>
          </cell>
          <cell r="P435">
            <v>2.1999999999999999E-2</v>
          </cell>
          <cell r="AD435">
            <v>1</v>
          </cell>
        </row>
        <row r="436">
          <cell r="D436" t="str">
            <v>000388_Z11</v>
          </cell>
          <cell r="P436">
            <v>2.1999999999999999E-2</v>
          </cell>
          <cell r="AD436">
            <v>2</v>
          </cell>
        </row>
        <row r="437">
          <cell r="D437" t="str">
            <v>000393_Z11</v>
          </cell>
          <cell r="P437">
            <v>0.7</v>
          </cell>
          <cell r="AD437">
            <v>1</v>
          </cell>
        </row>
        <row r="438">
          <cell r="D438" t="str">
            <v>000393_Z11</v>
          </cell>
          <cell r="P438">
            <v>0.7</v>
          </cell>
          <cell r="AD438">
            <v>2</v>
          </cell>
        </row>
        <row r="439">
          <cell r="D439" t="str">
            <v>000393_Z11</v>
          </cell>
          <cell r="P439">
            <v>0.7</v>
          </cell>
          <cell r="AD439">
            <v>3</v>
          </cell>
        </row>
        <row r="440">
          <cell r="D440" t="str">
            <v>000404_Z11</v>
          </cell>
          <cell r="P440">
            <v>0.29099999999999998</v>
          </cell>
          <cell r="AD440">
            <v>1</v>
          </cell>
        </row>
        <row r="441">
          <cell r="D441" t="str">
            <v>000404_Z11</v>
          </cell>
          <cell r="P441">
            <v>0.29099999999999998</v>
          </cell>
          <cell r="AD441">
            <v>2</v>
          </cell>
        </row>
        <row r="442">
          <cell r="D442" t="str">
            <v>000404_Z11</v>
          </cell>
          <cell r="P442">
            <v>0.29099999999999998</v>
          </cell>
          <cell r="AD442">
            <v>3</v>
          </cell>
        </row>
        <row r="443">
          <cell r="D443" t="str">
            <v>000415_Z11</v>
          </cell>
          <cell r="P443">
            <v>5.5E-2</v>
          </cell>
          <cell r="AD443">
            <v>1</v>
          </cell>
        </row>
        <row r="444">
          <cell r="D444" t="str">
            <v>000415_Z11</v>
          </cell>
          <cell r="P444">
            <v>5.5E-2</v>
          </cell>
          <cell r="AD444">
            <v>2</v>
          </cell>
        </row>
        <row r="445">
          <cell r="D445" t="str">
            <v>000415_Z11</v>
          </cell>
          <cell r="P445">
            <v>5.5E-2</v>
          </cell>
          <cell r="AD445">
            <v>3</v>
          </cell>
        </row>
        <row r="446">
          <cell r="D446" t="str">
            <v>000416_Z11</v>
          </cell>
          <cell r="P446">
            <v>1.0999999999999999E-2</v>
          </cell>
          <cell r="AD446">
            <v>1</v>
          </cell>
        </row>
        <row r="447">
          <cell r="D447" t="str">
            <v>000416_Z11</v>
          </cell>
          <cell r="P447">
            <v>1.0999999999999999E-2</v>
          </cell>
          <cell r="AD447">
            <v>2</v>
          </cell>
        </row>
        <row r="448">
          <cell r="D448" t="str">
            <v>000416_Z11</v>
          </cell>
          <cell r="P448">
            <v>1.0999999999999999E-2</v>
          </cell>
          <cell r="AD448">
            <v>3</v>
          </cell>
        </row>
        <row r="449">
          <cell r="D449" t="str">
            <v>000421_Z11</v>
          </cell>
          <cell r="P449">
            <v>0.1</v>
          </cell>
          <cell r="AD449">
            <v>1</v>
          </cell>
        </row>
        <row r="450">
          <cell r="D450" t="str">
            <v>000421_Z11</v>
          </cell>
          <cell r="P450">
            <v>0.1</v>
          </cell>
          <cell r="AD450">
            <v>2</v>
          </cell>
        </row>
        <row r="451">
          <cell r="D451" t="str">
            <v>000421_Z11</v>
          </cell>
          <cell r="P451">
            <v>0.1</v>
          </cell>
          <cell r="AD451">
            <v>3</v>
          </cell>
        </row>
        <row r="452">
          <cell r="D452" t="str">
            <v>000422_Z11</v>
          </cell>
          <cell r="P452">
            <v>0.05</v>
          </cell>
          <cell r="AD452">
            <v>1</v>
          </cell>
        </row>
        <row r="453">
          <cell r="D453" t="str">
            <v>000422_Z11</v>
          </cell>
          <cell r="P453">
            <v>0.05</v>
          </cell>
          <cell r="AD453">
            <v>2</v>
          </cell>
        </row>
        <row r="454">
          <cell r="D454" t="str">
            <v>000422_Z11</v>
          </cell>
          <cell r="P454">
            <v>0.05</v>
          </cell>
          <cell r="AD454">
            <v>3</v>
          </cell>
        </row>
        <row r="455">
          <cell r="D455" t="str">
            <v>000423_Z11</v>
          </cell>
          <cell r="P455">
            <v>7.4999999999999997E-2</v>
          </cell>
          <cell r="AD455">
            <v>1</v>
          </cell>
        </row>
        <row r="456">
          <cell r="D456" t="str">
            <v>000423_Z11</v>
          </cell>
          <cell r="P456">
            <v>7.4999999999999997E-2</v>
          </cell>
          <cell r="AD456">
            <v>2</v>
          </cell>
        </row>
        <row r="457">
          <cell r="D457" t="str">
            <v>000423_Z11</v>
          </cell>
          <cell r="P457">
            <v>7.4999999999999997E-2</v>
          </cell>
          <cell r="AD457">
            <v>3</v>
          </cell>
        </row>
        <row r="458">
          <cell r="D458" t="str">
            <v>000424_Z11</v>
          </cell>
          <cell r="P458">
            <v>2.1999999999999999E-2</v>
          </cell>
          <cell r="AD458">
            <v>1</v>
          </cell>
        </row>
        <row r="459">
          <cell r="D459" t="str">
            <v>000424_Z11</v>
          </cell>
          <cell r="P459">
            <v>2.1999999999999999E-2</v>
          </cell>
          <cell r="AD459">
            <v>2</v>
          </cell>
        </row>
        <row r="460">
          <cell r="D460" t="str">
            <v>000424_Z11</v>
          </cell>
          <cell r="P460">
            <v>2.1999999999999999E-2</v>
          </cell>
          <cell r="AD460">
            <v>3</v>
          </cell>
        </row>
        <row r="461">
          <cell r="D461" t="str">
            <v>000425_Z11</v>
          </cell>
          <cell r="P461">
            <v>2.613E-2</v>
          </cell>
          <cell r="AD461">
            <v>1</v>
          </cell>
        </row>
        <row r="462">
          <cell r="D462" t="str">
            <v>000425_Z11</v>
          </cell>
          <cell r="P462">
            <v>2.613E-2</v>
          </cell>
          <cell r="AD462">
            <v>2</v>
          </cell>
        </row>
        <row r="463">
          <cell r="D463" t="str">
            <v>000425_Z11</v>
          </cell>
          <cell r="P463">
            <v>2.613E-2</v>
          </cell>
          <cell r="AD463">
            <v>3</v>
          </cell>
        </row>
        <row r="464">
          <cell r="D464" t="str">
            <v>000428_Z11</v>
          </cell>
          <cell r="P464">
            <v>7.0000000000000007E-2</v>
          </cell>
          <cell r="AD464">
            <v>1</v>
          </cell>
        </row>
        <row r="465">
          <cell r="D465" t="str">
            <v>000428_Z11</v>
          </cell>
          <cell r="P465">
            <v>7.0000000000000007E-2</v>
          </cell>
          <cell r="AD465">
            <v>2</v>
          </cell>
        </row>
        <row r="466">
          <cell r="D466" t="str">
            <v>000428_Z11</v>
          </cell>
          <cell r="P466">
            <v>7.0000000000000007E-2</v>
          </cell>
          <cell r="AD466">
            <v>3</v>
          </cell>
        </row>
        <row r="467">
          <cell r="D467" t="str">
            <v>000429_Z11</v>
          </cell>
          <cell r="P467">
            <v>4.4999999999999998E-2</v>
          </cell>
          <cell r="AD467">
            <v>1</v>
          </cell>
        </row>
        <row r="468">
          <cell r="D468" t="str">
            <v>000429_Z11</v>
          </cell>
          <cell r="P468">
            <v>4.4999999999999998E-2</v>
          </cell>
          <cell r="AD468">
            <v>2</v>
          </cell>
        </row>
        <row r="469">
          <cell r="D469" t="str">
            <v>000429_Z11</v>
          </cell>
          <cell r="P469">
            <v>4.4999999999999998E-2</v>
          </cell>
          <cell r="AD469">
            <v>3</v>
          </cell>
        </row>
        <row r="470">
          <cell r="D470" t="str">
            <v>000430_Z11</v>
          </cell>
          <cell r="P470">
            <v>0.16</v>
          </cell>
          <cell r="AD470">
            <v>1</v>
          </cell>
        </row>
        <row r="471">
          <cell r="D471" t="str">
            <v>000430_Z11</v>
          </cell>
          <cell r="P471">
            <v>0.16</v>
          </cell>
          <cell r="AD471">
            <v>2</v>
          </cell>
        </row>
        <row r="472">
          <cell r="D472" t="str">
            <v>000430_Z11</v>
          </cell>
          <cell r="P472">
            <v>0.16</v>
          </cell>
          <cell r="AD472">
            <v>3</v>
          </cell>
        </row>
        <row r="473">
          <cell r="D473" t="str">
            <v>000431_Z11</v>
          </cell>
          <cell r="P473">
            <v>0.16</v>
          </cell>
          <cell r="AD473">
            <v>1</v>
          </cell>
        </row>
        <row r="474">
          <cell r="D474" t="str">
            <v>000431_Z11</v>
          </cell>
          <cell r="P474">
            <v>0.16</v>
          </cell>
          <cell r="AD474">
            <v>2</v>
          </cell>
        </row>
        <row r="475">
          <cell r="D475" t="str">
            <v>000431_Z11</v>
          </cell>
          <cell r="P475">
            <v>0.16</v>
          </cell>
          <cell r="AD475">
            <v>3</v>
          </cell>
        </row>
        <row r="476">
          <cell r="D476" t="str">
            <v>000432_Z11</v>
          </cell>
          <cell r="P476">
            <v>0.09</v>
          </cell>
          <cell r="AD476">
            <v>1</v>
          </cell>
        </row>
        <row r="477">
          <cell r="D477" t="str">
            <v>000432_Z11</v>
          </cell>
          <cell r="P477">
            <v>0.09</v>
          </cell>
          <cell r="AD477">
            <v>2</v>
          </cell>
        </row>
        <row r="478">
          <cell r="D478" t="str">
            <v>000432_Z11</v>
          </cell>
          <cell r="P478">
            <v>0.09</v>
          </cell>
          <cell r="AD478">
            <v>3</v>
          </cell>
        </row>
        <row r="479">
          <cell r="D479" t="str">
            <v>000469_Z11</v>
          </cell>
          <cell r="P479">
            <v>0.02</v>
          </cell>
          <cell r="AD479">
            <v>1</v>
          </cell>
        </row>
        <row r="480">
          <cell r="D480" t="str">
            <v>000469_Z11</v>
          </cell>
          <cell r="P480">
            <v>0.02</v>
          </cell>
          <cell r="AD480">
            <v>2</v>
          </cell>
        </row>
        <row r="481">
          <cell r="D481" t="str">
            <v>000469_Z11</v>
          </cell>
          <cell r="P481">
            <v>0.02</v>
          </cell>
          <cell r="AD481">
            <v>3</v>
          </cell>
        </row>
        <row r="482">
          <cell r="D482" t="str">
            <v>000470_Z11</v>
          </cell>
          <cell r="P482">
            <v>4.4999999999999998E-2</v>
          </cell>
          <cell r="AD482">
            <v>1</v>
          </cell>
        </row>
        <row r="483">
          <cell r="D483" t="str">
            <v>000470_Z11</v>
          </cell>
          <cell r="P483">
            <v>4.4999999999999998E-2</v>
          </cell>
          <cell r="AD483">
            <v>2</v>
          </cell>
        </row>
        <row r="484">
          <cell r="D484" t="str">
            <v>000470_Z11</v>
          </cell>
          <cell r="P484">
            <v>4.4999999999999998E-2</v>
          </cell>
          <cell r="AD484">
            <v>3</v>
          </cell>
        </row>
        <row r="485">
          <cell r="D485" t="str">
            <v>000471_Z11</v>
          </cell>
          <cell r="P485">
            <v>3.2000000000000001E-2</v>
          </cell>
          <cell r="AD485">
            <v>1</v>
          </cell>
        </row>
        <row r="486">
          <cell r="D486" t="str">
            <v>000471_Z11</v>
          </cell>
          <cell r="P486">
            <v>3.2000000000000001E-2</v>
          </cell>
          <cell r="AD486">
            <v>2</v>
          </cell>
        </row>
        <row r="487">
          <cell r="D487" t="str">
            <v>000471_Z11</v>
          </cell>
          <cell r="P487">
            <v>3.2000000000000001E-2</v>
          </cell>
          <cell r="AD487">
            <v>3</v>
          </cell>
        </row>
        <row r="488">
          <cell r="D488" t="str">
            <v>000490_Z11</v>
          </cell>
          <cell r="P488">
            <v>0.05</v>
          </cell>
          <cell r="AD488">
            <v>1</v>
          </cell>
        </row>
        <row r="489">
          <cell r="D489" t="str">
            <v>000490_Z11</v>
          </cell>
          <cell r="P489">
            <v>0.05</v>
          </cell>
          <cell r="AD489">
            <v>2</v>
          </cell>
        </row>
        <row r="490">
          <cell r="D490" t="str">
            <v>000490_Z11</v>
          </cell>
          <cell r="P490">
            <v>0.05</v>
          </cell>
          <cell r="AD490">
            <v>3</v>
          </cell>
        </row>
        <row r="491">
          <cell r="D491" t="str">
            <v>000492_Z11</v>
          </cell>
          <cell r="P491">
            <v>0.03</v>
          </cell>
          <cell r="AD491">
            <v>1</v>
          </cell>
        </row>
        <row r="492">
          <cell r="D492" t="str">
            <v>000492_Z11</v>
          </cell>
          <cell r="P492">
            <v>0.03</v>
          </cell>
          <cell r="AD492">
            <v>2</v>
          </cell>
        </row>
        <row r="493">
          <cell r="D493" t="str">
            <v>000492_Z11</v>
          </cell>
          <cell r="P493">
            <v>0.03</v>
          </cell>
          <cell r="AD493">
            <v>3</v>
          </cell>
        </row>
        <row r="494">
          <cell r="D494" t="str">
            <v>000505_Z11</v>
          </cell>
          <cell r="P494">
            <v>9.9000000000000005E-2</v>
          </cell>
          <cell r="AD494">
            <v>1</v>
          </cell>
        </row>
        <row r="495">
          <cell r="D495" t="str">
            <v>000505_Z11</v>
          </cell>
          <cell r="P495">
            <v>9.9000000000000005E-2</v>
          </cell>
          <cell r="AD495">
            <v>2</v>
          </cell>
        </row>
        <row r="496">
          <cell r="D496" t="str">
            <v>000505_Z11</v>
          </cell>
          <cell r="P496">
            <v>9.9000000000000005E-2</v>
          </cell>
          <cell r="AD496">
            <v>3</v>
          </cell>
        </row>
        <row r="497">
          <cell r="D497" t="str">
            <v>000508_Z11</v>
          </cell>
          <cell r="P497">
            <v>2.1999999999999999E-2</v>
          </cell>
          <cell r="AD497">
            <v>1</v>
          </cell>
        </row>
        <row r="498">
          <cell r="D498" t="str">
            <v>000508_Z11</v>
          </cell>
          <cell r="P498">
            <v>2.1999999999999999E-2</v>
          </cell>
          <cell r="AD498">
            <v>2</v>
          </cell>
        </row>
        <row r="499">
          <cell r="D499" t="str">
            <v>000508_Z11</v>
          </cell>
          <cell r="P499">
            <v>2.1999999999999999E-2</v>
          </cell>
          <cell r="AD499">
            <v>3</v>
          </cell>
        </row>
        <row r="500">
          <cell r="D500" t="str">
            <v>000509_Z11</v>
          </cell>
          <cell r="P500">
            <v>0.8</v>
          </cell>
          <cell r="AD500">
            <v>1</v>
          </cell>
        </row>
        <row r="501">
          <cell r="D501" t="str">
            <v>000509_Z11</v>
          </cell>
          <cell r="P501">
            <v>0.8</v>
          </cell>
          <cell r="AD501">
            <v>2</v>
          </cell>
        </row>
        <row r="502">
          <cell r="D502" t="str">
            <v>000509_Z11</v>
          </cell>
          <cell r="P502">
            <v>0.8</v>
          </cell>
          <cell r="AD502">
            <v>3</v>
          </cell>
        </row>
        <row r="503">
          <cell r="D503" t="str">
            <v>000510_Z11</v>
          </cell>
          <cell r="P503">
            <v>0.23</v>
          </cell>
          <cell r="AD503">
            <v>1</v>
          </cell>
        </row>
        <row r="504">
          <cell r="D504" t="str">
            <v>000510_Z11</v>
          </cell>
          <cell r="P504">
            <v>0.23</v>
          </cell>
          <cell r="AD504">
            <v>2</v>
          </cell>
        </row>
        <row r="505">
          <cell r="D505" t="str">
            <v>000510_Z11</v>
          </cell>
          <cell r="P505">
            <v>0.23</v>
          </cell>
          <cell r="AD505">
            <v>3</v>
          </cell>
        </row>
        <row r="506">
          <cell r="D506" t="str">
            <v>000511_Z11</v>
          </cell>
          <cell r="P506">
            <v>0.2</v>
          </cell>
          <cell r="AD506">
            <v>1</v>
          </cell>
        </row>
        <row r="507">
          <cell r="D507" t="str">
            <v>000511_Z11</v>
          </cell>
          <cell r="P507">
            <v>0.2</v>
          </cell>
          <cell r="AD507">
            <v>2</v>
          </cell>
        </row>
        <row r="508">
          <cell r="D508" t="str">
            <v>000511_Z11</v>
          </cell>
          <cell r="P508">
            <v>0.2</v>
          </cell>
          <cell r="AD508">
            <v>3</v>
          </cell>
        </row>
        <row r="509">
          <cell r="D509" t="str">
            <v>000512_Z11</v>
          </cell>
          <cell r="P509">
            <v>4.8000000000000001E-2</v>
          </cell>
          <cell r="AD509">
            <v>1</v>
          </cell>
        </row>
        <row r="510">
          <cell r="D510" t="str">
            <v>000512_Z11</v>
          </cell>
          <cell r="P510">
            <v>4.8000000000000001E-2</v>
          </cell>
          <cell r="AD510">
            <v>2</v>
          </cell>
        </row>
        <row r="511">
          <cell r="D511" t="str">
            <v>000512_Z11</v>
          </cell>
          <cell r="P511">
            <v>4.8000000000000001E-2</v>
          </cell>
          <cell r="AD511">
            <v>3</v>
          </cell>
        </row>
        <row r="512">
          <cell r="D512" t="str">
            <v>000513_Z11</v>
          </cell>
          <cell r="P512">
            <v>2.5000000000000001E-2</v>
          </cell>
          <cell r="AD512">
            <v>1</v>
          </cell>
        </row>
        <row r="513">
          <cell r="D513" t="str">
            <v>000513_Z11</v>
          </cell>
          <cell r="P513">
            <v>2.5000000000000001E-2</v>
          </cell>
          <cell r="AD513">
            <v>2</v>
          </cell>
        </row>
        <row r="514">
          <cell r="D514" t="str">
            <v>000513_Z11</v>
          </cell>
          <cell r="P514">
            <v>2.5000000000000001E-2</v>
          </cell>
          <cell r="AD514">
            <v>3</v>
          </cell>
        </row>
        <row r="515">
          <cell r="D515" t="str">
            <v>000514_Z11</v>
          </cell>
          <cell r="P515">
            <v>2.5000000000000001E-2</v>
          </cell>
          <cell r="AD515">
            <v>1</v>
          </cell>
        </row>
        <row r="516">
          <cell r="D516" t="str">
            <v>000514_Z11</v>
          </cell>
          <cell r="P516">
            <v>2.5000000000000001E-2</v>
          </cell>
          <cell r="AD516">
            <v>2</v>
          </cell>
        </row>
        <row r="517">
          <cell r="D517" t="str">
            <v>000514_Z11</v>
          </cell>
          <cell r="P517">
            <v>2.5000000000000001E-2</v>
          </cell>
          <cell r="AD517">
            <v>3</v>
          </cell>
        </row>
        <row r="518">
          <cell r="D518" t="str">
            <v>000515_Z11</v>
          </cell>
          <cell r="P518">
            <v>0.4</v>
          </cell>
          <cell r="AD518">
            <v>1</v>
          </cell>
        </row>
        <row r="519">
          <cell r="D519" t="str">
            <v>000515_Z11</v>
          </cell>
          <cell r="P519">
            <v>0.4</v>
          </cell>
          <cell r="AD519">
            <v>2</v>
          </cell>
        </row>
        <row r="520">
          <cell r="D520" t="str">
            <v>000515_Z11</v>
          </cell>
          <cell r="P520">
            <v>0.4</v>
          </cell>
          <cell r="AD520">
            <v>3</v>
          </cell>
        </row>
        <row r="521">
          <cell r="D521" t="str">
            <v>000518_Z11</v>
          </cell>
          <cell r="P521">
            <v>0.05</v>
          </cell>
          <cell r="AD521">
            <v>1</v>
          </cell>
        </row>
        <row r="522">
          <cell r="D522" t="str">
            <v>000518_Z11</v>
          </cell>
          <cell r="P522">
            <v>0.05</v>
          </cell>
          <cell r="AD522">
            <v>2</v>
          </cell>
        </row>
        <row r="523">
          <cell r="D523" t="str">
            <v>000519_Z11</v>
          </cell>
          <cell r="P523">
            <v>0.09</v>
          </cell>
          <cell r="AD523">
            <v>1</v>
          </cell>
        </row>
        <row r="524">
          <cell r="D524" t="str">
            <v>000519_Z11</v>
          </cell>
          <cell r="P524">
            <v>0.09</v>
          </cell>
          <cell r="AD524">
            <v>2</v>
          </cell>
        </row>
        <row r="525">
          <cell r="D525" t="str">
            <v>000519_Z11</v>
          </cell>
          <cell r="P525">
            <v>0.09</v>
          </cell>
          <cell r="AD525">
            <v>3</v>
          </cell>
        </row>
        <row r="526">
          <cell r="D526" t="str">
            <v>000520_Z11</v>
          </cell>
          <cell r="P526">
            <v>2.72</v>
          </cell>
          <cell r="AD526">
            <v>1</v>
          </cell>
        </row>
        <row r="527">
          <cell r="D527" t="str">
            <v>000520_Z11</v>
          </cell>
          <cell r="P527">
            <v>2.72</v>
          </cell>
          <cell r="AD527">
            <v>2</v>
          </cell>
        </row>
        <row r="528">
          <cell r="D528" t="str">
            <v>000520_Z11</v>
          </cell>
          <cell r="P528">
            <v>2.72</v>
          </cell>
          <cell r="AD528">
            <v>3</v>
          </cell>
        </row>
        <row r="529">
          <cell r="D529" t="str">
            <v>000521_Z11</v>
          </cell>
          <cell r="P529">
            <v>0.4</v>
          </cell>
          <cell r="AD529">
            <v>1</v>
          </cell>
        </row>
        <row r="530">
          <cell r="D530" t="str">
            <v>000521_Z11</v>
          </cell>
          <cell r="P530">
            <v>0.4</v>
          </cell>
          <cell r="AD530">
            <v>2</v>
          </cell>
        </row>
        <row r="531">
          <cell r="D531" t="str">
            <v>000521_Z11</v>
          </cell>
          <cell r="P531">
            <v>0.4</v>
          </cell>
          <cell r="AD531">
            <v>3</v>
          </cell>
        </row>
        <row r="532">
          <cell r="D532" t="str">
            <v>000522_Z11</v>
          </cell>
          <cell r="P532">
            <v>4.4999999999999998E-2</v>
          </cell>
          <cell r="AD532">
            <v>1</v>
          </cell>
        </row>
        <row r="533">
          <cell r="D533" t="str">
            <v>000522_Z11</v>
          </cell>
          <cell r="P533">
            <v>4.4999999999999998E-2</v>
          </cell>
          <cell r="AD533">
            <v>2</v>
          </cell>
        </row>
        <row r="534">
          <cell r="D534" t="str">
            <v>000522_Z11</v>
          </cell>
          <cell r="P534">
            <v>4.4999999999999998E-2</v>
          </cell>
          <cell r="AD534">
            <v>3</v>
          </cell>
        </row>
        <row r="535">
          <cell r="D535" t="str">
            <v>000527_Z11</v>
          </cell>
          <cell r="P535">
            <v>0.16</v>
          </cell>
          <cell r="AD535">
            <v>1</v>
          </cell>
        </row>
        <row r="536">
          <cell r="D536" t="str">
            <v>000527_Z11</v>
          </cell>
          <cell r="P536">
            <v>0.16</v>
          </cell>
          <cell r="AD536">
            <v>2</v>
          </cell>
        </row>
        <row r="537">
          <cell r="D537" t="str">
            <v>000527_Z11</v>
          </cell>
          <cell r="P537">
            <v>0.16</v>
          </cell>
          <cell r="AD537">
            <v>3</v>
          </cell>
        </row>
        <row r="538">
          <cell r="D538" t="str">
            <v>000528_Z11</v>
          </cell>
          <cell r="P538">
            <v>0.04</v>
          </cell>
          <cell r="AD538">
            <v>1</v>
          </cell>
        </row>
        <row r="539">
          <cell r="D539" t="str">
            <v>000528_Z11</v>
          </cell>
          <cell r="P539">
            <v>0.04</v>
          </cell>
          <cell r="AD539">
            <v>2</v>
          </cell>
        </row>
        <row r="540">
          <cell r="D540" t="str">
            <v>000528_Z11</v>
          </cell>
          <cell r="P540">
            <v>0.04</v>
          </cell>
          <cell r="AD540">
            <v>3</v>
          </cell>
        </row>
        <row r="541">
          <cell r="D541" t="str">
            <v>000529_Z11</v>
          </cell>
          <cell r="P541">
            <v>1.9E-2</v>
          </cell>
          <cell r="AD541">
            <v>1</v>
          </cell>
        </row>
        <row r="542">
          <cell r="D542" t="str">
            <v>000529_Z11</v>
          </cell>
          <cell r="P542">
            <v>1.9E-2</v>
          </cell>
          <cell r="AD542">
            <v>2</v>
          </cell>
        </row>
        <row r="543">
          <cell r="D543" t="str">
            <v>000529_Z11</v>
          </cell>
          <cell r="P543">
            <v>1.9E-2</v>
          </cell>
          <cell r="AD543">
            <v>3</v>
          </cell>
        </row>
        <row r="544">
          <cell r="D544" t="str">
            <v>000535_Z11</v>
          </cell>
          <cell r="P544">
            <v>0.13200000000000001</v>
          </cell>
          <cell r="AD544">
            <v>1</v>
          </cell>
        </row>
        <row r="545">
          <cell r="D545" t="str">
            <v>000535_Z11</v>
          </cell>
          <cell r="P545">
            <v>0.13200000000000001</v>
          </cell>
          <cell r="AD545">
            <v>2</v>
          </cell>
        </row>
        <row r="546">
          <cell r="D546" t="str">
            <v>000535_Z11</v>
          </cell>
          <cell r="P546">
            <v>0.13200000000000001</v>
          </cell>
          <cell r="AD546">
            <v>3</v>
          </cell>
        </row>
        <row r="547">
          <cell r="D547" t="str">
            <v>000540_Z11</v>
          </cell>
          <cell r="P547">
            <v>6.0000000000000001E-3</v>
          </cell>
          <cell r="AD547">
            <v>1</v>
          </cell>
        </row>
        <row r="548">
          <cell r="D548" t="str">
            <v>000540_Z11</v>
          </cell>
          <cell r="P548">
            <v>6.0000000000000001E-3</v>
          </cell>
          <cell r="AD548">
            <v>2</v>
          </cell>
        </row>
        <row r="549">
          <cell r="D549" t="str">
            <v>000540_Z11</v>
          </cell>
          <cell r="P549">
            <v>6.0000000000000001E-3</v>
          </cell>
          <cell r="AD549">
            <v>3</v>
          </cell>
        </row>
        <row r="550">
          <cell r="D550" t="str">
            <v>000541_Z11</v>
          </cell>
          <cell r="P550">
            <v>0.03</v>
          </cell>
          <cell r="AD550">
            <v>1</v>
          </cell>
        </row>
        <row r="551">
          <cell r="D551" t="str">
            <v>000541_Z11</v>
          </cell>
          <cell r="P551">
            <v>0.03</v>
          </cell>
          <cell r="AD551">
            <v>2</v>
          </cell>
        </row>
        <row r="552">
          <cell r="D552" t="str">
            <v>000541_Z11</v>
          </cell>
          <cell r="P552">
            <v>0.03</v>
          </cell>
          <cell r="AD552">
            <v>3</v>
          </cell>
        </row>
        <row r="553">
          <cell r="D553" t="str">
            <v>000542_Z11</v>
          </cell>
          <cell r="P553">
            <v>2.1999999999999999E-2</v>
          </cell>
          <cell r="AD553">
            <v>1</v>
          </cell>
        </row>
        <row r="554">
          <cell r="D554" t="str">
            <v>000542_Z11</v>
          </cell>
          <cell r="P554">
            <v>2.1999999999999999E-2</v>
          </cell>
          <cell r="AD554">
            <v>2</v>
          </cell>
        </row>
        <row r="555">
          <cell r="D555" t="str">
            <v>000542_Z11</v>
          </cell>
          <cell r="P555">
            <v>2.1999999999999999E-2</v>
          </cell>
          <cell r="AD555">
            <v>3</v>
          </cell>
        </row>
        <row r="556">
          <cell r="D556" t="str">
            <v>000552_Z11</v>
          </cell>
          <cell r="P556">
            <v>0.03</v>
          </cell>
          <cell r="AD556">
            <v>1</v>
          </cell>
        </row>
        <row r="557">
          <cell r="D557" t="str">
            <v>000552_Z11</v>
          </cell>
          <cell r="P557">
            <v>0.03</v>
          </cell>
          <cell r="AD557">
            <v>2</v>
          </cell>
        </row>
        <row r="558">
          <cell r="D558" t="str">
            <v>000552_Z11</v>
          </cell>
          <cell r="P558">
            <v>0.03</v>
          </cell>
          <cell r="AD558">
            <v>3</v>
          </cell>
        </row>
        <row r="559">
          <cell r="D559" t="str">
            <v>000553_Z11</v>
          </cell>
          <cell r="P559">
            <v>4.4999999999999998E-2</v>
          </cell>
          <cell r="AD559">
            <v>1</v>
          </cell>
        </row>
        <row r="560">
          <cell r="D560" t="str">
            <v>000553_Z11</v>
          </cell>
          <cell r="P560">
            <v>4.4999999999999998E-2</v>
          </cell>
          <cell r="AD560">
            <v>2</v>
          </cell>
        </row>
        <row r="561">
          <cell r="D561" t="str">
            <v>000553_Z11</v>
          </cell>
          <cell r="P561">
            <v>4.4999999999999998E-2</v>
          </cell>
          <cell r="AD561">
            <v>3</v>
          </cell>
        </row>
        <row r="562">
          <cell r="D562" t="str">
            <v>000581_Z11</v>
          </cell>
          <cell r="P562">
            <v>0.04</v>
          </cell>
          <cell r="AD562">
            <v>1</v>
          </cell>
        </row>
        <row r="563">
          <cell r="D563" t="str">
            <v>000581_Z11</v>
          </cell>
          <cell r="P563">
            <v>0.04</v>
          </cell>
          <cell r="AD563">
            <v>2</v>
          </cell>
        </row>
        <row r="564">
          <cell r="D564" t="str">
            <v>000581_Z11</v>
          </cell>
          <cell r="P564">
            <v>0.04</v>
          </cell>
          <cell r="AD564">
            <v>3</v>
          </cell>
        </row>
        <row r="565">
          <cell r="D565" t="str">
            <v>000582_Z11</v>
          </cell>
          <cell r="P565">
            <v>0.01</v>
          </cell>
          <cell r="AD565">
            <v>1</v>
          </cell>
        </row>
        <row r="566">
          <cell r="D566" t="str">
            <v>000582_Z11</v>
          </cell>
          <cell r="P566">
            <v>0.01</v>
          </cell>
          <cell r="AD566">
            <v>2</v>
          </cell>
        </row>
        <row r="567">
          <cell r="D567" t="str">
            <v>000582_Z11</v>
          </cell>
          <cell r="P567">
            <v>0.01</v>
          </cell>
          <cell r="AD567">
            <v>3</v>
          </cell>
        </row>
        <row r="568">
          <cell r="D568" t="str">
            <v>000583_Z11</v>
          </cell>
          <cell r="P568">
            <v>0.02</v>
          </cell>
          <cell r="AD568">
            <v>1</v>
          </cell>
        </row>
        <row r="569">
          <cell r="D569" t="str">
            <v>000583_Z11</v>
          </cell>
          <cell r="P569">
            <v>0.02</v>
          </cell>
          <cell r="AD569">
            <v>2</v>
          </cell>
        </row>
        <row r="570">
          <cell r="D570" t="str">
            <v>000583_Z11</v>
          </cell>
          <cell r="P570">
            <v>0.02</v>
          </cell>
          <cell r="AD570">
            <v>3</v>
          </cell>
        </row>
        <row r="571">
          <cell r="D571" t="str">
            <v>000584_Z11</v>
          </cell>
          <cell r="P571">
            <v>0.02</v>
          </cell>
          <cell r="AD571">
            <v>1</v>
          </cell>
        </row>
        <row r="572">
          <cell r="D572" t="str">
            <v>000584_Z11</v>
          </cell>
          <cell r="P572">
            <v>0.02</v>
          </cell>
          <cell r="AD572">
            <v>2</v>
          </cell>
        </row>
        <row r="573">
          <cell r="D573" t="str">
            <v>000584_Z11</v>
          </cell>
          <cell r="P573">
            <v>0.02</v>
          </cell>
          <cell r="AD573">
            <v>3</v>
          </cell>
        </row>
        <row r="574">
          <cell r="D574" t="str">
            <v>000585_Z11</v>
          </cell>
          <cell r="P574">
            <v>0.02</v>
          </cell>
          <cell r="AD574">
            <v>1</v>
          </cell>
        </row>
        <row r="575">
          <cell r="D575" t="str">
            <v>000585_Z11</v>
          </cell>
          <cell r="P575">
            <v>0.02</v>
          </cell>
          <cell r="AD575">
            <v>2</v>
          </cell>
        </row>
        <row r="576">
          <cell r="D576" t="str">
            <v>000585_Z11</v>
          </cell>
          <cell r="P576">
            <v>0.02</v>
          </cell>
          <cell r="AD576">
            <v>3</v>
          </cell>
        </row>
        <row r="577">
          <cell r="D577" t="str">
            <v>000586_Z11</v>
          </cell>
          <cell r="P577">
            <v>0.02</v>
          </cell>
          <cell r="AD577">
            <v>1</v>
          </cell>
        </row>
        <row r="578">
          <cell r="D578" t="str">
            <v>000586_Z11</v>
          </cell>
          <cell r="P578">
            <v>0.02</v>
          </cell>
          <cell r="AD578">
            <v>2</v>
          </cell>
        </row>
        <row r="579">
          <cell r="D579" t="str">
            <v>000586_Z11</v>
          </cell>
          <cell r="P579">
            <v>0.02</v>
          </cell>
          <cell r="AD579">
            <v>3</v>
          </cell>
        </row>
        <row r="580">
          <cell r="D580" t="str">
            <v>000589_Z11</v>
          </cell>
          <cell r="P580">
            <v>0.03</v>
          </cell>
          <cell r="AD580">
            <v>1</v>
          </cell>
        </row>
        <row r="581">
          <cell r="D581" t="str">
            <v>000589_Z11</v>
          </cell>
          <cell r="P581">
            <v>0.03</v>
          </cell>
          <cell r="AD581">
            <v>2</v>
          </cell>
        </row>
        <row r="582">
          <cell r="D582" t="str">
            <v>000589_Z11</v>
          </cell>
          <cell r="P582">
            <v>0.03</v>
          </cell>
          <cell r="AD582">
            <v>3</v>
          </cell>
        </row>
        <row r="583">
          <cell r="D583" t="str">
            <v>000591_Z11</v>
          </cell>
          <cell r="P583">
            <v>2.5000000000000001E-2</v>
          </cell>
          <cell r="AD583">
            <v>1</v>
          </cell>
        </row>
        <row r="584">
          <cell r="D584" t="str">
            <v>000591_Z11</v>
          </cell>
          <cell r="P584">
            <v>2.5000000000000001E-2</v>
          </cell>
          <cell r="AD584">
            <v>2</v>
          </cell>
        </row>
        <row r="585">
          <cell r="D585" t="str">
            <v>000591_Z11</v>
          </cell>
          <cell r="P585">
            <v>2.5000000000000001E-2</v>
          </cell>
          <cell r="AD585">
            <v>3</v>
          </cell>
        </row>
        <row r="586">
          <cell r="D586" t="str">
            <v>000592_Z11</v>
          </cell>
          <cell r="P586">
            <v>0.03</v>
          </cell>
          <cell r="AD586">
            <v>1</v>
          </cell>
        </row>
        <row r="587">
          <cell r="D587" t="str">
            <v>000592_Z11</v>
          </cell>
          <cell r="P587">
            <v>0.03</v>
          </cell>
          <cell r="AD587">
            <v>2</v>
          </cell>
        </row>
        <row r="588">
          <cell r="D588" t="str">
            <v>000592_Z11</v>
          </cell>
          <cell r="P588">
            <v>0.03</v>
          </cell>
          <cell r="AD588">
            <v>3</v>
          </cell>
        </row>
        <row r="589">
          <cell r="D589" t="str">
            <v>000604_Z11</v>
          </cell>
          <cell r="P589">
            <v>0.11</v>
          </cell>
          <cell r="AD589">
            <v>1</v>
          </cell>
        </row>
        <row r="590">
          <cell r="D590" t="str">
            <v>000604_Z11</v>
          </cell>
          <cell r="P590">
            <v>0.11</v>
          </cell>
          <cell r="AD590">
            <v>2</v>
          </cell>
        </row>
        <row r="591">
          <cell r="D591" t="str">
            <v>000604_Z11</v>
          </cell>
          <cell r="P591">
            <v>0.11</v>
          </cell>
          <cell r="AD591">
            <v>3</v>
          </cell>
        </row>
        <row r="592">
          <cell r="D592" t="str">
            <v>000616_Z11</v>
          </cell>
          <cell r="P592">
            <v>1.4999999999999999E-2</v>
          </cell>
          <cell r="AD592">
            <v>1</v>
          </cell>
        </row>
        <row r="593">
          <cell r="D593" t="str">
            <v>000616_Z11</v>
          </cell>
          <cell r="P593">
            <v>1.4999999999999999E-2</v>
          </cell>
          <cell r="AD593">
            <v>2</v>
          </cell>
        </row>
        <row r="594">
          <cell r="D594" t="str">
            <v>000616_Z11</v>
          </cell>
          <cell r="P594">
            <v>1.4999999999999999E-2</v>
          </cell>
          <cell r="AD594">
            <v>3</v>
          </cell>
        </row>
        <row r="595">
          <cell r="D595" t="str">
            <v>000617_Z11</v>
          </cell>
          <cell r="P595">
            <v>1.7999999999999999E-2</v>
          </cell>
          <cell r="AD595">
            <v>1</v>
          </cell>
        </row>
        <row r="596">
          <cell r="D596" t="str">
            <v>000617_Z11</v>
          </cell>
          <cell r="P596">
            <v>1.7999999999999999E-2</v>
          </cell>
          <cell r="AD596">
            <v>2</v>
          </cell>
        </row>
        <row r="597">
          <cell r="D597" t="str">
            <v>000617_Z11</v>
          </cell>
          <cell r="P597">
            <v>1.7999999999999999E-2</v>
          </cell>
          <cell r="AD597">
            <v>3</v>
          </cell>
        </row>
        <row r="598">
          <cell r="D598" t="str">
            <v>000618_Z11</v>
          </cell>
          <cell r="P598">
            <v>4.2999999999999997E-2</v>
          </cell>
          <cell r="AD598">
            <v>1</v>
          </cell>
        </row>
        <row r="599">
          <cell r="D599" t="str">
            <v>000618_Z11</v>
          </cell>
          <cell r="P599">
            <v>4.2999999999999997E-2</v>
          </cell>
          <cell r="AD599">
            <v>2</v>
          </cell>
        </row>
        <row r="600">
          <cell r="D600" t="str">
            <v>000618_Z11</v>
          </cell>
          <cell r="P600">
            <v>4.2999999999999997E-2</v>
          </cell>
          <cell r="AD600">
            <v>3</v>
          </cell>
        </row>
        <row r="601">
          <cell r="D601" t="str">
            <v>000619_Z11</v>
          </cell>
          <cell r="P601">
            <v>0.12</v>
          </cell>
          <cell r="AD601">
            <v>1</v>
          </cell>
        </row>
        <row r="602">
          <cell r="D602" t="str">
            <v>000619_Z11</v>
          </cell>
          <cell r="P602">
            <v>0.12</v>
          </cell>
          <cell r="AD602">
            <v>2</v>
          </cell>
        </row>
        <row r="603">
          <cell r="D603" t="str">
            <v>000619_Z11</v>
          </cell>
          <cell r="P603">
            <v>0.12</v>
          </cell>
          <cell r="AD603">
            <v>3</v>
          </cell>
        </row>
        <row r="604">
          <cell r="D604" t="str">
            <v>000624_Z11</v>
          </cell>
          <cell r="P604">
            <v>1.0999999999999999E-2</v>
          </cell>
          <cell r="AD604">
            <v>1</v>
          </cell>
        </row>
        <row r="605">
          <cell r="D605" t="str">
            <v>000624_Z11</v>
          </cell>
          <cell r="P605">
            <v>1.0999999999999999E-2</v>
          </cell>
          <cell r="AD605">
            <v>2</v>
          </cell>
        </row>
        <row r="606">
          <cell r="D606" t="str">
            <v>000624_Z11</v>
          </cell>
          <cell r="P606">
            <v>1.0999999999999999E-2</v>
          </cell>
          <cell r="AD606">
            <v>3</v>
          </cell>
        </row>
        <row r="607">
          <cell r="D607" t="str">
            <v>000625_Z11</v>
          </cell>
          <cell r="P607">
            <v>7.4999999999999997E-2</v>
          </cell>
          <cell r="AD607">
            <v>1</v>
          </cell>
        </row>
        <row r="608">
          <cell r="D608" t="str">
            <v>000625_Z11</v>
          </cell>
          <cell r="P608">
            <v>7.4999999999999997E-2</v>
          </cell>
          <cell r="AD608">
            <v>2</v>
          </cell>
        </row>
        <row r="609">
          <cell r="D609" t="str">
            <v>000625_Z11</v>
          </cell>
          <cell r="P609">
            <v>7.4999999999999997E-2</v>
          </cell>
          <cell r="AD609">
            <v>3</v>
          </cell>
        </row>
        <row r="610">
          <cell r="D610" t="str">
            <v>000626_Z11</v>
          </cell>
          <cell r="P610">
            <v>1.0999999999999999E-2</v>
          </cell>
          <cell r="AD610">
            <v>1</v>
          </cell>
        </row>
        <row r="611">
          <cell r="D611" t="str">
            <v>000626_Z11</v>
          </cell>
          <cell r="P611">
            <v>1.0999999999999999E-2</v>
          </cell>
          <cell r="AD611">
            <v>2</v>
          </cell>
        </row>
        <row r="612">
          <cell r="D612" t="str">
            <v>000626_Z11</v>
          </cell>
          <cell r="P612">
            <v>1.0999999999999999E-2</v>
          </cell>
          <cell r="AD612">
            <v>3</v>
          </cell>
        </row>
        <row r="613">
          <cell r="D613" t="str">
            <v>000629_Z11</v>
          </cell>
          <cell r="P613">
            <v>0.08</v>
          </cell>
          <cell r="AD613">
            <v>1</v>
          </cell>
        </row>
        <row r="614">
          <cell r="D614" t="str">
            <v>000629_Z11</v>
          </cell>
          <cell r="P614">
            <v>0.08</v>
          </cell>
          <cell r="AD614">
            <v>2</v>
          </cell>
        </row>
        <row r="615">
          <cell r="D615" t="str">
            <v>000629_Z11</v>
          </cell>
          <cell r="P615">
            <v>0.08</v>
          </cell>
          <cell r="AD615">
            <v>3</v>
          </cell>
        </row>
        <row r="616">
          <cell r="D616" t="str">
            <v>000630_Z11</v>
          </cell>
          <cell r="P616">
            <v>0.128</v>
          </cell>
          <cell r="AD616">
            <v>1</v>
          </cell>
        </row>
        <row r="617">
          <cell r="D617" t="str">
            <v>000630_Z11</v>
          </cell>
          <cell r="P617">
            <v>0.128</v>
          </cell>
          <cell r="AD617">
            <v>2</v>
          </cell>
        </row>
        <row r="618">
          <cell r="D618" t="str">
            <v>000630_Z11</v>
          </cell>
          <cell r="P618">
            <v>0.128</v>
          </cell>
          <cell r="AD618">
            <v>3</v>
          </cell>
        </row>
        <row r="619">
          <cell r="D619" t="str">
            <v>000631_Z11</v>
          </cell>
          <cell r="P619">
            <v>2.1999999999999999E-2</v>
          </cell>
          <cell r="AD619">
            <v>1</v>
          </cell>
        </row>
        <row r="620">
          <cell r="D620" t="str">
            <v>000631_Z11</v>
          </cell>
          <cell r="P620">
            <v>2.1999999999999999E-2</v>
          </cell>
          <cell r="AD620">
            <v>2</v>
          </cell>
        </row>
        <row r="621">
          <cell r="D621" t="str">
            <v>000631_Z11</v>
          </cell>
          <cell r="P621">
            <v>2.1999999999999999E-2</v>
          </cell>
          <cell r="AD621">
            <v>3</v>
          </cell>
        </row>
        <row r="622">
          <cell r="D622" t="str">
            <v>000632_Z11</v>
          </cell>
          <cell r="P622">
            <v>2.1999999999999999E-2</v>
          </cell>
          <cell r="AD622">
            <v>1</v>
          </cell>
        </row>
        <row r="623">
          <cell r="D623" t="str">
            <v>000632_Z11</v>
          </cell>
          <cell r="P623">
            <v>2.1999999999999999E-2</v>
          </cell>
          <cell r="AD623">
            <v>2</v>
          </cell>
        </row>
        <row r="624">
          <cell r="D624" t="str">
            <v>000632_Z11</v>
          </cell>
          <cell r="P624">
            <v>2.1999999999999999E-2</v>
          </cell>
          <cell r="AD624">
            <v>3</v>
          </cell>
        </row>
        <row r="625">
          <cell r="D625" t="str">
            <v>000635_Z11</v>
          </cell>
          <cell r="P625">
            <v>4.3999999999999997E-2</v>
          </cell>
          <cell r="AD625">
            <v>1</v>
          </cell>
        </row>
        <row r="626">
          <cell r="D626" t="str">
            <v>000635_Z11</v>
          </cell>
          <cell r="P626">
            <v>4.3999999999999997E-2</v>
          </cell>
          <cell r="AD626">
            <v>2</v>
          </cell>
        </row>
        <row r="627">
          <cell r="D627" t="str">
            <v>000635_Z11</v>
          </cell>
          <cell r="P627">
            <v>4.3999999999999997E-2</v>
          </cell>
          <cell r="AD627">
            <v>3</v>
          </cell>
        </row>
        <row r="628">
          <cell r="D628" t="str">
            <v>000642_Z11</v>
          </cell>
          <cell r="P628">
            <v>3.6999999999999998E-2</v>
          </cell>
          <cell r="AD628">
            <v>1</v>
          </cell>
        </row>
        <row r="629">
          <cell r="D629" t="str">
            <v>000642_Z11</v>
          </cell>
          <cell r="P629">
            <v>3.6999999999999998E-2</v>
          </cell>
          <cell r="AD629">
            <v>2</v>
          </cell>
        </row>
        <row r="630">
          <cell r="D630" t="str">
            <v>000642_Z11</v>
          </cell>
          <cell r="P630">
            <v>3.6999999999999998E-2</v>
          </cell>
          <cell r="AD630">
            <v>3</v>
          </cell>
        </row>
        <row r="631">
          <cell r="D631" t="str">
            <v>000645_Z11</v>
          </cell>
          <cell r="P631">
            <v>0.25</v>
          </cell>
          <cell r="AD631">
            <v>1</v>
          </cell>
        </row>
        <row r="632">
          <cell r="D632" t="str">
            <v>000645_Z11</v>
          </cell>
          <cell r="P632">
            <v>0.25</v>
          </cell>
          <cell r="AD632">
            <v>2</v>
          </cell>
        </row>
        <row r="633">
          <cell r="D633" t="str">
            <v>000645_Z11</v>
          </cell>
          <cell r="P633">
            <v>0.25</v>
          </cell>
          <cell r="AD633">
            <v>3</v>
          </cell>
        </row>
        <row r="634">
          <cell r="D634" t="str">
            <v>000646_Z11</v>
          </cell>
          <cell r="P634">
            <v>0.16</v>
          </cell>
          <cell r="AD634">
            <v>1</v>
          </cell>
        </row>
        <row r="635">
          <cell r="D635" t="str">
            <v>000646_Z11</v>
          </cell>
          <cell r="P635">
            <v>0.16</v>
          </cell>
          <cell r="AD635">
            <v>2</v>
          </cell>
        </row>
        <row r="636">
          <cell r="D636" t="str">
            <v>000646_Z11</v>
          </cell>
          <cell r="P636">
            <v>0.16</v>
          </cell>
          <cell r="AD636">
            <v>3</v>
          </cell>
        </row>
        <row r="637">
          <cell r="D637" t="str">
            <v>000647_Z11</v>
          </cell>
          <cell r="P637">
            <v>3.5000000000000003E-2</v>
          </cell>
          <cell r="AD637">
            <v>1</v>
          </cell>
        </row>
        <row r="638">
          <cell r="D638" t="str">
            <v>000647_Z11</v>
          </cell>
          <cell r="P638">
            <v>3.5000000000000003E-2</v>
          </cell>
          <cell r="AD638">
            <v>2</v>
          </cell>
        </row>
        <row r="639">
          <cell r="D639" t="str">
            <v>000647_Z11</v>
          </cell>
          <cell r="P639">
            <v>3.5000000000000003E-2</v>
          </cell>
          <cell r="AD639">
            <v>3</v>
          </cell>
        </row>
        <row r="640">
          <cell r="D640" t="str">
            <v>000650_Z11</v>
          </cell>
          <cell r="P640">
            <v>0.04</v>
          </cell>
          <cell r="AD640">
            <v>1</v>
          </cell>
        </row>
        <row r="641">
          <cell r="D641" t="str">
            <v>000650_Z11</v>
          </cell>
          <cell r="P641">
            <v>0.04</v>
          </cell>
          <cell r="AD641">
            <v>2</v>
          </cell>
        </row>
        <row r="642">
          <cell r="D642" t="str">
            <v>000650_Z11</v>
          </cell>
          <cell r="P642">
            <v>0.04</v>
          </cell>
          <cell r="AD642">
            <v>3</v>
          </cell>
        </row>
        <row r="643">
          <cell r="D643" t="str">
            <v>000653_Z11</v>
          </cell>
          <cell r="P643">
            <v>2.1999999999999999E-2</v>
          </cell>
          <cell r="AD643">
            <v>1</v>
          </cell>
        </row>
        <row r="644">
          <cell r="D644" t="str">
            <v>000653_Z11</v>
          </cell>
          <cell r="P644">
            <v>2.1999999999999999E-2</v>
          </cell>
          <cell r="AD644">
            <v>2</v>
          </cell>
        </row>
        <row r="645">
          <cell r="D645" t="str">
            <v>000653_Z11</v>
          </cell>
          <cell r="P645">
            <v>2.1999999999999999E-2</v>
          </cell>
          <cell r="AD645">
            <v>3</v>
          </cell>
        </row>
        <row r="646">
          <cell r="D646" t="str">
            <v>000662_Z11</v>
          </cell>
          <cell r="P646">
            <v>0.03</v>
          </cell>
          <cell r="AD646">
            <v>1</v>
          </cell>
        </row>
        <row r="647">
          <cell r="D647" t="str">
            <v>000662_Z11</v>
          </cell>
          <cell r="P647">
            <v>0.03</v>
          </cell>
          <cell r="AD647">
            <v>2</v>
          </cell>
        </row>
        <row r="648">
          <cell r="D648" t="str">
            <v>000662_Z11</v>
          </cell>
          <cell r="P648">
            <v>0.03</v>
          </cell>
          <cell r="AD648">
            <v>3</v>
          </cell>
        </row>
        <row r="649">
          <cell r="D649" t="str">
            <v>000663_Z11</v>
          </cell>
          <cell r="P649">
            <v>3.6999999999999998E-2</v>
          </cell>
          <cell r="AD649">
            <v>1</v>
          </cell>
        </row>
        <row r="650">
          <cell r="D650" t="str">
            <v>000663_Z11</v>
          </cell>
          <cell r="P650">
            <v>3.6999999999999998E-2</v>
          </cell>
          <cell r="AD650">
            <v>2</v>
          </cell>
        </row>
        <row r="651">
          <cell r="D651" t="str">
            <v>000663_Z11</v>
          </cell>
          <cell r="P651">
            <v>3.6999999999999998E-2</v>
          </cell>
          <cell r="AD651">
            <v>3</v>
          </cell>
        </row>
        <row r="652">
          <cell r="D652" t="str">
            <v>000664_Z11</v>
          </cell>
          <cell r="P652">
            <v>0.03</v>
          </cell>
          <cell r="AD652">
            <v>1</v>
          </cell>
        </row>
        <row r="653">
          <cell r="D653" t="str">
            <v>000664_Z11</v>
          </cell>
          <cell r="P653">
            <v>0.03</v>
          </cell>
          <cell r="AD653">
            <v>2</v>
          </cell>
        </row>
        <row r="654">
          <cell r="D654" t="str">
            <v>000664_Z11</v>
          </cell>
          <cell r="P654">
            <v>0.03</v>
          </cell>
          <cell r="AD654">
            <v>3</v>
          </cell>
        </row>
        <row r="655">
          <cell r="D655" t="str">
            <v>000665_Z11</v>
          </cell>
          <cell r="P655">
            <v>0.03</v>
          </cell>
          <cell r="AD655">
            <v>1</v>
          </cell>
        </row>
        <row r="656">
          <cell r="D656" t="str">
            <v>000665_Z11</v>
          </cell>
          <cell r="P656">
            <v>0.03</v>
          </cell>
          <cell r="AD656">
            <v>2</v>
          </cell>
        </row>
        <row r="657">
          <cell r="D657" t="str">
            <v>000665_Z11</v>
          </cell>
          <cell r="P657">
            <v>0.03</v>
          </cell>
          <cell r="AD657">
            <v>3</v>
          </cell>
        </row>
        <row r="658">
          <cell r="D658" t="str">
            <v>000666_Z11</v>
          </cell>
          <cell r="P658">
            <v>0.03</v>
          </cell>
          <cell r="AD658">
            <v>1</v>
          </cell>
        </row>
        <row r="659">
          <cell r="D659" t="str">
            <v>000666_Z11</v>
          </cell>
          <cell r="P659">
            <v>0.03</v>
          </cell>
          <cell r="AD659">
            <v>2</v>
          </cell>
        </row>
        <row r="660">
          <cell r="D660" t="str">
            <v>000666_Z11</v>
          </cell>
          <cell r="P660">
            <v>0.03</v>
          </cell>
          <cell r="AD660">
            <v>3</v>
          </cell>
        </row>
        <row r="661">
          <cell r="D661" t="str">
            <v>000673_Z11</v>
          </cell>
          <cell r="P661">
            <v>8.2000000000000003E-2</v>
          </cell>
          <cell r="AD661">
            <v>1</v>
          </cell>
        </row>
        <row r="662">
          <cell r="D662" t="str">
            <v>000673_Z11</v>
          </cell>
          <cell r="P662">
            <v>8.2000000000000003E-2</v>
          </cell>
          <cell r="AD662">
            <v>2</v>
          </cell>
        </row>
        <row r="663">
          <cell r="D663" t="str">
            <v>000673_Z11</v>
          </cell>
          <cell r="P663">
            <v>8.2000000000000003E-2</v>
          </cell>
          <cell r="AD663">
            <v>3</v>
          </cell>
        </row>
        <row r="664">
          <cell r="D664" t="str">
            <v>000674_Z11</v>
          </cell>
          <cell r="P664">
            <v>0.112</v>
          </cell>
          <cell r="AD664">
            <v>1</v>
          </cell>
        </row>
        <row r="665">
          <cell r="D665" t="str">
            <v>000674_Z11</v>
          </cell>
          <cell r="P665">
            <v>0.112</v>
          </cell>
          <cell r="AD665">
            <v>2</v>
          </cell>
        </row>
        <row r="666">
          <cell r="D666" t="str">
            <v>000674_Z11</v>
          </cell>
          <cell r="P666">
            <v>0.112</v>
          </cell>
          <cell r="AD666">
            <v>3</v>
          </cell>
        </row>
        <row r="667">
          <cell r="D667" t="str">
            <v>000675_Z11</v>
          </cell>
          <cell r="P667">
            <v>0.16</v>
          </cell>
          <cell r="AD667">
            <v>1</v>
          </cell>
        </row>
        <row r="668">
          <cell r="D668" t="str">
            <v>000675_Z11</v>
          </cell>
          <cell r="P668">
            <v>0.16</v>
          </cell>
          <cell r="AD668">
            <v>2</v>
          </cell>
        </row>
        <row r="669">
          <cell r="D669" t="str">
            <v>000675_Z11</v>
          </cell>
          <cell r="P669">
            <v>0.16</v>
          </cell>
          <cell r="AD669">
            <v>3</v>
          </cell>
        </row>
        <row r="670">
          <cell r="D670" t="str">
            <v>000676_Z11</v>
          </cell>
          <cell r="P670">
            <v>4.4999999999999998E-2</v>
          </cell>
          <cell r="AD670">
            <v>1</v>
          </cell>
        </row>
        <row r="671">
          <cell r="D671" t="str">
            <v>000676_Z11</v>
          </cell>
          <cell r="P671">
            <v>4.4999999999999998E-2</v>
          </cell>
          <cell r="AD671">
            <v>2</v>
          </cell>
        </row>
        <row r="672">
          <cell r="D672" t="str">
            <v>000676_Z11</v>
          </cell>
          <cell r="P672">
            <v>4.4999999999999998E-2</v>
          </cell>
          <cell r="AD672">
            <v>3</v>
          </cell>
        </row>
        <row r="673">
          <cell r="D673" t="str">
            <v>000677_Z11</v>
          </cell>
          <cell r="P673">
            <v>4.4999999999999998E-2</v>
          </cell>
          <cell r="AD673">
            <v>1</v>
          </cell>
        </row>
        <row r="674">
          <cell r="D674" t="str">
            <v>000677_Z11</v>
          </cell>
          <cell r="P674">
            <v>4.4999999999999998E-2</v>
          </cell>
          <cell r="AD674">
            <v>2</v>
          </cell>
        </row>
        <row r="675">
          <cell r="D675" t="str">
            <v>000677_Z11</v>
          </cell>
          <cell r="P675">
            <v>4.4999999999999998E-2</v>
          </cell>
          <cell r="AD675">
            <v>3</v>
          </cell>
        </row>
        <row r="676">
          <cell r="D676" t="str">
            <v>000678_Z11</v>
          </cell>
          <cell r="P676">
            <v>0.03</v>
          </cell>
          <cell r="AD676">
            <v>1</v>
          </cell>
        </row>
        <row r="677">
          <cell r="D677" t="str">
            <v>000678_Z11</v>
          </cell>
          <cell r="P677">
            <v>0.03</v>
          </cell>
          <cell r="AD677">
            <v>2</v>
          </cell>
        </row>
        <row r="678">
          <cell r="D678" t="str">
            <v>000678_Z11</v>
          </cell>
          <cell r="P678">
            <v>0.03</v>
          </cell>
          <cell r="AD678">
            <v>3</v>
          </cell>
        </row>
        <row r="679">
          <cell r="D679" t="str">
            <v>000684_Z11</v>
          </cell>
          <cell r="P679">
            <v>5.5E-2</v>
          </cell>
          <cell r="AD679">
            <v>1</v>
          </cell>
        </row>
        <row r="680">
          <cell r="D680" t="str">
            <v>000684_Z11</v>
          </cell>
          <cell r="P680">
            <v>5.5E-2</v>
          </cell>
          <cell r="AD680">
            <v>2</v>
          </cell>
        </row>
        <row r="681">
          <cell r="D681" t="str">
            <v>000684_Z11</v>
          </cell>
          <cell r="P681">
            <v>5.5E-2</v>
          </cell>
          <cell r="AD681">
            <v>3</v>
          </cell>
        </row>
        <row r="682">
          <cell r="D682" t="str">
            <v>000685_Z11</v>
          </cell>
          <cell r="P682">
            <v>0.01</v>
          </cell>
          <cell r="AD682">
            <v>1</v>
          </cell>
        </row>
        <row r="683">
          <cell r="D683" t="str">
            <v>000685_Z11</v>
          </cell>
          <cell r="P683">
            <v>0.01</v>
          </cell>
          <cell r="AD683">
            <v>2</v>
          </cell>
        </row>
        <row r="684">
          <cell r="D684" t="str">
            <v>000685_Z11</v>
          </cell>
          <cell r="P684">
            <v>0.01</v>
          </cell>
          <cell r="AD684">
            <v>3</v>
          </cell>
        </row>
        <row r="685">
          <cell r="D685" t="str">
            <v>000704_Z11</v>
          </cell>
          <cell r="P685">
            <v>0.09</v>
          </cell>
          <cell r="AD685">
            <v>1</v>
          </cell>
        </row>
        <row r="686">
          <cell r="D686" t="str">
            <v>000704_Z11</v>
          </cell>
          <cell r="P686">
            <v>0.09</v>
          </cell>
          <cell r="AD686">
            <v>2</v>
          </cell>
        </row>
        <row r="687">
          <cell r="D687" t="str">
            <v>000704_Z11</v>
          </cell>
          <cell r="P687">
            <v>0.09</v>
          </cell>
          <cell r="AD687">
            <v>3</v>
          </cell>
        </row>
        <row r="688">
          <cell r="D688" t="str">
            <v>000705_Z11</v>
          </cell>
          <cell r="P688">
            <v>7.0000000000000001E-3</v>
          </cell>
          <cell r="AD688">
            <v>1</v>
          </cell>
        </row>
        <row r="689">
          <cell r="D689" t="str">
            <v>000705_Z11</v>
          </cell>
          <cell r="P689">
            <v>7.0000000000000001E-3</v>
          </cell>
          <cell r="AD689">
            <v>2</v>
          </cell>
        </row>
        <row r="690">
          <cell r="D690" t="str">
            <v>000705_Z11</v>
          </cell>
          <cell r="P690">
            <v>7.0000000000000001E-3</v>
          </cell>
          <cell r="AD690">
            <v>3</v>
          </cell>
        </row>
        <row r="691">
          <cell r="D691" t="str">
            <v>000708_Z11</v>
          </cell>
          <cell r="P691">
            <v>0.05</v>
          </cell>
          <cell r="AD691">
            <v>1</v>
          </cell>
        </row>
        <row r="692">
          <cell r="D692" t="str">
            <v>000708_Z11</v>
          </cell>
          <cell r="P692">
            <v>0.05</v>
          </cell>
          <cell r="AD692">
            <v>2</v>
          </cell>
        </row>
        <row r="693">
          <cell r="D693" t="str">
            <v>000708_Z11</v>
          </cell>
          <cell r="P693">
            <v>0.05</v>
          </cell>
          <cell r="AD693">
            <v>3</v>
          </cell>
        </row>
        <row r="694">
          <cell r="D694" t="str">
            <v>000709_Z11</v>
          </cell>
          <cell r="P694">
            <v>0.02</v>
          </cell>
          <cell r="AD694">
            <v>1</v>
          </cell>
        </row>
        <row r="695">
          <cell r="D695" t="str">
            <v>000709_Z11</v>
          </cell>
          <cell r="P695">
            <v>0.02</v>
          </cell>
          <cell r="AD695">
            <v>2</v>
          </cell>
        </row>
        <row r="696">
          <cell r="D696" t="str">
            <v>000709_Z11</v>
          </cell>
          <cell r="P696">
            <v>0.02</v>
          </cell>
          <cell r="AD696">
            <v>3</v>
          </cell>
        </row>
        <row r="697">
          <cell r="D697" t="str">
            <v>000710_Z11</v>
          </cell>
          <cell r="P697">
            <v>4.4999999999999998E-2</v>
          </cell>
          <cell r="AD697">
            <v>1</v>
          </cell>
        </row>
        <row r="698">
          <cell r="D698" t="str">
            <v>000710_Z11</v>
          </cell>
          <cell r="P698">
            <v>4.4999999999999998E-2</v>
          </cell>
          <cell r="AD698">
            <v>2</v>
          </cell>
        </row>
        <row r="699">
          <cell r="D699" t="str">
            <v>000710_Z11</v>
          </cell>
          <cell r="P699">
            <v>4.4999999999999998E-2</v>
          </cell>
          <cell r="AD699">
            <v>3</v>
          </cell>
        </row>
        <row r="700">
          <cell r="D700" t="str">
            <v>000711_Z11</v>
          </cell>
          <cell r="P700">
            <v>4.4999999999999998E-2</v>
          </cell>
          <cell r="AD700">
            <v>1</v>
          </cell>
        </row>
        <row r="701">
          <cell r="D701" t="str">
            <v>000711_Z11</v>
          </cell>
          <cell r="P701">
            <v>4.4999999999999998E-2</v>
          </cell>
          <cell r="AD701">
            <v>2</v>
          </cell>
        </row>
        <row r="702">
          <cell r="D702" t="str">
            <v>000711_Z11</v>
          </cell>
          <cell r="P702">
            <v>4.4999999999999998E-2</v>
          </cell>
          <cell r="AD702">
            <v>3</v>
          </cell>
        </row>
        <row r="703">
          <cell r="D703" t="str">
            <v>000716_Z11</v>
          </cell>
          <cell r="P703">
            <v>0.01</v>
          </cell>
          <cell r="AD703">
            <v>1</v>
          </cell>
        </row>
        <row r="704">
          <cell r="D704" t="str">
            <v>000716_Z11</v>
          </cell>
          <cell r="P704">
            <v>0.01</v>
          </cell>
          <cell r="AD704">
            <v>2</v>
          </cell>
        </row>
        <row r="705">
          <cell r="D705" t="str">
            <v>000716_Z11</v>
          </cell>
          <cell r="P705">
            <v>0.01</v>
          </cell>
          <cell r="AD705">
            <v>3</v>
          </cell>
        </row>
        <row r="706">
          <cell r="D706" t="str">
            <v>000718_Z11</v>
          </cell>
          <cell r="P706">
            <v>0.03</v>
          </cell>
          <cell r="AD706">
            <v>1</v>
          </cell>
        </row>
        <row r="707">
          <cell r="D707" t="str">
            <v>000718_Z11</v>
          </cell>
          <cell r="P707">
            <v>0.03</v>
          </cell>
          <cell r="AD707">
            <v>2</v>
          </cell>
        </row>
        <row r="708">
          <cell r="D708" t="str">
            <v>000718_Z11</v>
          </cell>
          <cell r="P708">
            <v>0.03</v>
          </cell>
          <cell r="AD708">
            <v>3</v>
          </cell>
        </row>
        <row r="709">
          <cell r="D709" t="str">
            <v>000720_Z11</v>
          </cell>
          <cell r="P709">
            <v>0.09</v>
          </cell>
          <cell r="AD709">
            <v>1</v>
          </cell>
        </row>
        <row r="710">
          <cell r="D710" t="str">
            <v>000720_Z11</v>
          </cell>
          <cell r="P710">
            <v>0.09</v>
          </cell>
          <cell r="AD710">
            <v>2</v>
          </cell>
        </row>
        <row r="711">
          <cell r="D711" t="str">
            <v>000720_Z11</v>
          </cell>
          <cell r="P711">
            <v>0.09</v>
          </cell>
          <cell r="AD711">
            <v>3</v>
          </cell>
        </row>
        <row r="712">
          <cell r="D712" t="str">
            <v>000721_Z11</v>
          </cell>
          <cell r="P712">
            <v>2.1999999999999999E-2</v>
          </cell>
          <cell r="AD712">
            <v>1</v>
          </cell>
        </row>
        <row r="713">
          <cell r="D713" t="str">
            <v>000721_Z11</v>
          </cell>
          <cell r="P713">
            <v>2.1999999999999999E-2</v>
          </cell>
          <cell r="AD713">
            <v>2</v>
          </cell>
        </row>
        <row r="714">
          <cell r="D714" t="str">
            <v>000721_Z11</v>
          </cell>
          <cell r="P714">
            <v>2.1999999999999999E-2</v>
          </cell>
          <cell r="AD714">
            <v>3</v>
          </cell>
        </row>
        <row r="715">
          <cell r="D715" t="str">
            <v>000725_Z11</v>
          </cell>
          <cell r="P715">
            <v>7.4999999999999997E-3</v>
          </cell>
          <cell r="AD715">
            <v>1</v>
          </cell>
        </row>
        <row r="716">
          <cell r="D716" t="str">
            <v>000725_Z11</v>
          </cell>
          <cell r="P716">
            <v>7.4999999999999997E-3</v>
          </cell>
          <cell r="AD716">
            <v>2</v>
          </cell>
        </row>
        <row r="717">
          <cell r="D717" t="str">
            <v>000725_Z11</v>
          </cell>
          <cell r="P717">
            <v>7.4999999999999997E-3</v>
          </cell>
          <cell r="AD717">
            <v>3</v>
          </cell>
        </row>
        <row r="718">
          <cell r="D718" t="str">
            <v>000726_Z11</v>
          </cell>
          <cell r="P718">
            <v>7.4999999999999997E-3</v>
          </cell>
          <cell r="AD718">
            <v>1</v>
          </cell>
        </row>
        <row r="719">
          <cell r="D719" t="str">
            <v>000726_Z11</v>
          </cell>
          <cell r="P719">
            <v>7.4999999999999997E-3</v>
          </cell>
          <cell r="AD719">
            <v>2</v>
          </cell>
        </row>
        <row r="720">
          <cell r="D720" t="str">
            <v>000726_Z11</v>
          </cell>
          <cell r="P720">
            <v>7.4999999999999997E-3</v>
          </cell>
          <cell r="AD720">
            <v>3</v>
          </cell>
        </row>
        <row r="721">
          <cell r="D721" t="str">
            <v>000727_Z11</v>
          </cell>
          <cell r="P721">
            <v>4.0000000000000001E-3</v>
          </cell>
          <cell r="AD721">
            <v>1</v>
          </cell>
        </row>
        <row r="722">
          <cell r="D722" t="str">
            <v>000727_Z11</v>
          </cell>
          <cell r="P722">
            <v>4.0000000000000001E-3</v>
          </cell>
          <cell r="AD722">
            <v>2</v>
          </cell>
        </row>
        <row r="723">
          <cell r="D723" t="str">
            <v>000727_Z11</v>
          </cell>
          <cell r="P723">
            <v>4.0000000000000001E-3</v>
          </cell>
          <cell r="AD723">
            <v>3</v>
          </cell>
        </row>
        <row r="724">
          <cell r="D724" t="str">
            <v>000728_Z11</v>
          </cell>
          <cell r="P724">
            <v>4.0000000000000001E-3</v>
          </cell>
          <cell r="AD724">
            <v>1</v>
          </cell>
        </row>
        <row r="725">
          <cell r="D725" t="str">
            <v>000728_Z11</v>
          </cell>
          <cell r="P725">
            <v>4.0000000000000001E-3</v>
          </cell>
          <cell r="AD725">
            <v>2</v>
          </cell>
        </row>
        <row r="726">
          <cell r="D726" t="str">
            <v>000728_Z11</v>
          </cell>
          <cell r="P726">
            <v>4.0000000000000001E-3</v>
          </cell>
          <cell r="AD726">
            <v>3</v>
          </cell>
        </row>
        <row r="727">
          <cell r="D727" t="str">
            <v>000729_Z11</v>
          </cell>
          <cell r="P727">
            <v>3.5000000000000003E-2</v>
          </cell>
          <cell r="AD727">
            <v>1</v>
          </cell>
        </row>
        <row r="728">
          <cell r="D728" t="str">
            <v>000729_Z11</v>
          </cell>
          <cell r="P728">
            <v>3.5000000000000003E-2</v>
          </cell>
          <cell r="AD728">
            <v>2</v>
          </cell>
        </row>
        <row r="729">
          <cell r="D729" t="str">
            <v>000729_Z11</v>
          </cell>
          <cell r="P729">
            <v>3.5000000000000003E-2</v>
          </cell>
          <cell r="AD729">
            <v>3</v>
          </cell>
        </row>
        <row r="730">
          <cell r="D730" t="str">
            <v>000730_Z11</v>
          </cell>
          <cell r="P730">
            <v>0.05</v>
          </cell>
          <cell r="AD730">
            <v>1</v>
          </cell>
        </row>
        <row r="731">
          <cell r="D731" t="str">
            <v>000730_Z11</v>
          </cell>
          <cell r="P731">
            <v>0.05</v>
          </cell>
          <cell r="AD731">
            <v>2</v>
          </cell>
        </row>
        <row r="732">
          <cell r="D732" t="str">
            <v>000730_Z11</v>
          </cell>
          <cell r="P732">
            <v>0.05</v>
          </cell>
          <cell r="AD732">
            <v>3</v>
          </cell>
        </row>
        <row r="733">
          <cell r="D733" t="str">
            <v>000731_Z11</v>
          </cell>
          <cell r="P733">
            <v>7.4999999999999997E-2</v>
          </cell>
          <cell r="AD733">
            <v>1</v>
          </cell>
        </row>
        <row r="734">
          <cell r="D734" t="str">
            <v>000731_Z11</v>
          </cell>
          <cell r="P734">
            <v>7.4999999999999997E-2</v>
          </cell>
          <cell r="AD734">
            <v>2</v>
          </cell>
        </row>
        <row r="735">
          <cell r="D735" t="str">
            <v>000731_Z11</v>
          </cell>
          <cell r="P735">
            <v>7.4999999999999997E-2</v>
          </cell>
          <cell r="AD735">
            <v>3</v>
          </cell>
        </row>
        <row r="736">
          <cell r="D736" t="str">
            <v>000732_Z11</v>
          </cell>
          <cell r="P736">
            <v>8.5999999999999993E-2</v>
          </cell>
          <cell r="AD736">
            <v>1</v>
          </cell>
        </row>
        <row r="737">
          <cell r="D737" t="str">
            <v>000732_Z11</v>
          </cell>
          <cell r="P737">
            <v>8.5999999999999993E-2</v>
          </cell>
          <cell r="AD737">
            <v>2</v>
          </cell>
        </row>
        <row r="738">
          <cell r="D738" t="str">
            <v>000732_Z11</v>
          </cell>
          <cell r="P738">
            <v>8.5999999999999993E-2</v>
          </cell>
          <cell r="AD738">
            <v>3</v>
          </cell>
        </row>
        <row r="739">
          <cell r="D739" t="str">
            <v>000733_Z11</v>
          </cell>
          <cell r="P739">
            <v>4.4999999999999998E-2</v>
          </cell>
          <cell r="AD739">
            <v>1</v>
          </cell>
        </row>
        <row r="740">
          <cell r="D740" t="str">
            <v>000733_Z11</v>
          </cell>
          <cell r="P740">
            <v>4.4999999999999998E-2</v>
          </cell>
          <cell r="AD740">
            <v>2</v>
          </cell>
        </row>
        <row r="741">
          <cell r="D741" t="str">
            <v>000733_Z11</v>
          </cell>
          <cell r="P741">
            <v>4.4999999999999998E-2</v>
          </cell>
          <cell r="AD741">
            <v>3</v>
          </cell>
        </row>
        <row r="742">
          <cell r="D742" t="str">
            <v>000746_Z11</v>
          </cell>
          <cell r="P742">
            <v>0.08</v>
          </cell>
          <cell r="AD742">
            <v>1</v>
          </cell>
        </row>
        <row r="743">
          <cell r="D743" t="str">
            <v>000746_Z11</v>
          </cell>
          <cell r="P743">
            <v>0.08</v>
          </cell>
          <cell r="AD743">
            <v>2</v>
          </cell>
        </row>
        <row r="744">
          <cell r="D744" t="str">
            <v>000746_Z11</v>
          </cell>
          <cell r="P744">
            <v>0.08</v>
          </cell>
          <cell r="AD744">
            <v>3</v>
          </cell>
        </row>
        <row r="745">
          <cell r="D745" t="str">
            <v>000747_Z11</v>
          </cell>
          <cell r="P745">
            <v>0.15</v>
          </cell>
          <cell r="AD745">
            <v>1</v>
          </cell>
        </row>
        <row r="746">
          <cell r="D746" t="str">
            <v>000747_Z11</v>
          </cell>
          <cell r="P746">
            <v>0.15</v>
          </cell>
          <cell r="AD746">
            <v>2</v>
          </cell>
        </row>
        <row r="747">
          <cell r="D747" t="str">
            <v>000747_Z11</v>
          </cell>
          <cell r="P747">
            <v>0.15</v>
          </cell>
          <cell r="AD747">
            <v>3</v>
          </cell>
        </row>
        <row r="748">
          <cell r="D748" t="str">
            <v>000748_Z11</v>
          </cell>
          <cell r="P748">
            <v>1.4999999999999999E-2</v>
          </cell>
          <cell r="AD748">
            <v>1</v>
          </cell>
        </row>
        <row r="749">
          <cell r="D749" t="str">
            <v>000748_Z11</v>
          </cell>
          <cell r="P749">
            <v>1.4999999999999999E-2</v>
          </cell>
          <cell r="AD749">
            <v>2</v>
          </cell>
        </row>
        <row r="750">
          <cell r="D750" t="str">
            <v>000748_Z11</v>
          </cell>
          <cell r="P750">
            <v>1.4999999999999999E-2</v>
          </cell>
          <cell r="AD750">
            <v>3</v>
          </cell>
        </row>
        <row r="751">
          <cell r="D751" t="str">
            <v>000749_Z11</v>
          </cell>
          <cell r="P751">
            <v>5.5E-2</v>
          </cell>
          <cell r="AD751">
            <v>1</v>
          </cell>
        </row>
        <row r="752">
          <cell r="D752" t="str">
            <v>000749_Z11</v>
          </cell>
          <cell r="P752">
            <v>5.5E-2</v>
          </cell>
          <cell r="AD752">
            <v>2</v>
          </cell>
        </row>
        <row r="753">
          <cell r="D753" t="str">
            <v>000749_Z11</v>
          </cell>
          <cell r="P753">
            <v>5.5E-2</v>
          </cell>
          <cell r="AD753">
            <v>3</v>
          </cell>
        </row>
        <row r="754">
          <cell r="D754" t="str">
            <v>000754_Z11</v>
          </cell>
          <cell r="P754">
            <v>5.5E-2</v>
          </cell>
          <cell r="AD754">
            <v>1</v>
          </cell>
        </row>
        <row r="755">
          <cell r="D755" t="str">
            <v>000754_Z11</v>
          </cell>
          <cell r="P755">
            <v>5.5E-2</v>
          </cell>
          <cell r="AD755">
            <v>2</v>
          </cell>
        </row>
        <row r="756">
          <cell r="D756" t="str">
            <v>000754_Z11</v>
          </cell>
          <cell r="P756">
            <v>5.5E-2</v>
          </cell>
          <cell r="AD756">
            <v>3</v>
          </cell>
        </row>
        <row r="757">
          <cell r="D757" t="str">
            <v>000755_Z11</v>
          </cell>
          <cell r="P757">
            <v>0.03</v>
          </cell>
          <cell r="AD757">
            <v>1</v>
          </cell>
        </row>
        <row r="758">
          <cell r="D758" t="str">
            <v>000755_Z11</v>
          </cell>
          <cell r="P758">
            <v>0.03</v>
          </cell>
          <cell r="AD758">
            <v>2</v>
          </cell>
        </row>
        <row r="759">
          <cell r="D759" t="str">
            <v>000755_Z11</v>
          </cell>
          <cell r="P759">
            <v>0.03</v>
          </cell>
          <cell r="AD759">
            <v>3</v>
          </cell>
        </row>
        <row r="760">
          <cell r="D760" t="str">
            <v>000756_Z11</v>
          </cell>
          <cell r="P760">
            <v>0.11</v>
          </cell>
          <cell r="AD760">
            <v>1</v>
          </cell>
        </row>
        <row r="761">
          <cell r="D761" t="str">
            <v>000756_Z11</v>
          </cell>
          <cell r="P761">
            <v>0.11</v>
          </cell>
          <cell r="AD761">
            <v>2</v>
          </cell>
        </row>
        <row r="762">
          <cell r="D762" t="str">
            <v>000756_Z11</v>
          </cell>
          <cell r="P762">
            <v>0.11</v>
          </cell>
          <cell r="AD762">
            <v>3</v>
          </cell>
        </row>
        <row r="763">
          <cell r="D763" t="str">
            <v>000757_Z11</v>
          </cell>
          <cell r="P763">
            <v>5.5E-2</v>
          </cell>
          <cell r="AD763">
            <v>1</v>
          </cell>
        </row>
        <row r="764">
          <cell r="D764" t="str">
            <v>000757_Z11</v>
          </cell>
          <cell r="P764">
            <v>5.5E-2</v>
          </cell>
          <cell r="AD764">
            <v>2</v>
          </cell>
        </row>
        <row r="765">
          <cell r="D765" t="str">
            <v>000757_Z11</v>
          </cell>
          <cell r="P765">
            <v>5.5E-2</v>
          </cell>
          <cell r="AD765">
            <v>3</v>
          </cell>
        </row>
        <row r="766">
          <cell r="D766" t="str">
            <v>000758_Z11</v>
          </cell>
          <cell r="P766">
            <v>1.4999999999999999E-2</v>
          </cell>
          <cell r="AD766">
            <v>1</v>
          </cell>
        </row>
        <row r="767">
          <cell r="D767" t="str">
            <v>000758_Z11</v>
          </cell>
          <cell r="P767">
            <v>1.4999999999999999E-2</v>
          </cell>
          <cell r="AD767">
            <v>2</v>
          </cell>
        </row>
        <row r="768">
          <cell r="D768" t="str">
            <v>000758_Z11</v>
          </cell>
          <cell r="P768">
            <v>1.4999999999999999E-2</v>
          </cell>
          <cell r="AD768">
            <v>3</v>
          </cell>
        </row>
        <row r="769">
          <cell r="D769" t="str">
            <v>000760_Z11</v>
          </cell>
          <cell r="P769">
            <v>0.16</v>
          </cell>
          <cell r="AD769">
            <v>1</v>
          </cell>
        </row>
        <row r="770">
          <cell r="D770" t="str">
            <v>000760_Z11</v>
          </cell>
          <cell r="P770">
            <v>0.16</v>
          </cell>
          <cell r="AD770">
            <v>2</v>
          </cell>
        </row>
        <row r="771">
          <cell r="D771" t="str">
            <v>000760_Z11</v>
          </cell>
          <cell r="P771">
            <v>0.16</v>
          </cell>
          <cell r="AD771">
            <v>3</v>
          </cell>
        </row>
        <row r="772">
          <cell r="D772" t="str">
            <v>000767_Z11</v>
          </cell>
          <cell r="P772">
            <v>0.21</v>
          </cell>
          <cell r="AD772">
            <v>1</v>
          </cell>
        </row>
        <row r="773">
          <cell r="D773" t="str">
            <v>000767_Z11</v>
          </cell>
          <cell r="P773">
            <v>0.21</v>
          </cell>
          <cell r="AD773">
            <v>2</v>
          </cell>
        </row>
        <row r="774">
          <cell r="D774" t="str">
            <v>000767_Z11</v>
          </cell>
          <cell r="P774">
            <v>0.21</v>
          </cell>
          <cell r="AD774">
            <v>3</v>
          </cell>
        </row>
        <row r="775">
          <cell r="D775" t="str">
            <v>000773_Z11</v>
          </cell>
          <cell r="P775">
            <v>0.35</v>
          </cell>
          <cell r="AD775">
            <v>1</v>
          </cell>
        </row>
        <row r="776">
          <cell r="D776" t="str">
            <v>000773_Z11</v>
          </cell>
          <cell r="P776">
            <v>0.35</v>
          </cell>
          <cell r="AD776">
            <v>2</v>
          </cell>
        </row>
        <row r="777">
          <cell r="D777" t="str">
            <v>000773_Z11</v>
          </cell>
          <cell r="P777">
            <v>0.35</v>
          </cell>
          <cell r="AD777">
            <v>3</v>
          </cell>
        </row>
        <row r="778">
          <cell r="D778" t="str">
            <v>000774_Z11</v>
          </cell>
          <cell r="P778">
            <v>5.4999999999999997E-3</v>
          </cell>
          <cell r="AD778">
            <v>1</v>
          </cell>
        </row>
        <row r="779">
          <cell r="D779" t="str">
            <v>000774_Z11</v>
          </cell>
          <cell r="P779">
            <v>5.4999999999999997E-3</v>
          </cell>
          <cell r="AD779">
            <v>2</v>
          </cell>
        </row>
        <row r="780">
          <cell r="D780" t="str">
            <v>000774_Z11</v>
          </cell>
          <cell r="P780">
            <v>5.4999999999999997E-3</v>
          </cell>
          <cell r="AD780">
            <v>3</v>
          </cell>
        </row>
        <row r="781">
          <cell r="D781" t="str">
            <v>000775_Z11</v>
          </cell>
          <cell r="P781">
            <v>5.0000000000000001E-3</v>
          </cell>
          <cell r="AD781">
            <v>1</v>
          </cell>
        </row>
        <row r="782">
          <cell r="D782" t="str">
            <v>000775_Z11</v>
          </cell>
          <cell r="P782">
            <v>5.0000000000000001E-3</v>
          </cell>
          <cell r="AD782">
            <v>2</v>
          </cell>
        </row>
        <row r="783">
          <cell r="D783" t="str">
            <v>000775_Z11</v>
          </cell>
          <cell r="P783">
            <v>5.0000000000000001E-3</v>
          </cell>
          <cell r="AD783">
            <v>3</v>
          </cell>
        </row>
        <row r="784">
          <cell r="D784" t="str">
            <v>000788_Z11</v>
          </cell>
          <cell r="P784">
            <v>5.5E-2</v>
          </cell>
          <cell r="AD784">
            <v>1</v>
          </cell>
        </row>
        <row r="785">
          <cell r="D785" t="str">
            <v>000788_Z11</v>
          </cell>
          <cell r="P785">
            <v>5.5E-2</v>
          </cell>
          <cell r="AD785">
            <v>2</v>
          </cell>
        </row>
        <row r="786">
          <cell r="D786" t="str">
            <v>000788_Z11</v>
          </cell>
          <cell r="P786">
            <v>5.5E-2</v>
          </cell>
          <cell r="AD786">
            <v>3</v>
          </cell>
        </row>
        <row r="787">
          <cell r="D787" t="str">
            <v>000791_Z11</v>
          </cell>
          <cell r="P787">
            <v>6.0000000000000001E-3</v>
          </cell>
          <cell r="AD787">
            <v>1</v>
          </cell>
        </row>
        <row r="788">
          <cell r="D788" t="str">
            <v>000791_Z11</v>
          </cell>
          <cell r="P788">
            <v>6.0000000000000001E-3</v>
          </cell>
          <cell r="AD788">
            <v>2</v>
          </cell>
        </row>
        <row r="789">
          <cell r="D789" t="str">
            <v>000791_Z11</v>
          </cell>
          <cell r="P789">
            <v>6.0000000000000001E-3</v>
          </cell>
          <cell r="AD789">
            <v>3</v>
          </cell>
        </row>
        <row r="790">
          <cell r="D790" t="str">
            <v>000792_Z11</v>
          </cell>
          <cell r="P790">
            <v>0.02</v>
          </cell>
          <cell r="AD790">
            <v>1</v>
          </cell>
        </row>
        <row r="791">
          <cell r="D791" t="str">
            <v>000792_Z11</v>
          </cell>
          <cell r="P791">
            <v>0.02</v>
          </cell>
          <cell r="AD791">
            <v>2</v>
          </cell>
        </row>
        <row r="792">
          <cell r="D792" t="str">
            <v>000792_Z11</v>
          </cell>
          <cell r="P792">
            <v>0.02</v>
          </cell>
          <cell r="AD792">
            <v>3</v>
          </cell>
        </row>
        <row r="793">
          <cell r="D793" t="str">
            <v>000793_Z11</v>
          </cell>
          <cell r="P793">
            <v>0.09</v>
          </cell>
          <cell r="AD793">
            <v>1</v>
          </cell>
        </row>
        <row r="794">
          <cell r="D794" t="str">
            <v>000793_Z11</v>
          </cell>
          <cell r="P794">
            <v>0.09</v>
          </cell>
          <cell r="AD794">
            <v>2</v>
          </cell>
        </row>
        <row r="795">
          <cell r="D795" t="str">
            <v>000793_Z11</v>
          </cell>
          <cell r="P795">
            <v>0.09</v>
          </cell>
          <cell r="AD795">
            <v>3</v>
          </cell>
        </row>
        <row r="796">
          <cell r="D796" t="str">
            <v>000794_Z11</v>
          </cell>
          <cell r="P796">
            <v>0.19</v>
          </cell>
          <cell r="AD796">
            <v>1</v>
          </cell>
        </row>
        <row r="797">
          <cell r="D797" t="str">
            <v>000794_Z11</v>
          </cell>
          <cell r="P797">
            <v>0.19</v>
          </cell>
          <cell r="AD797">
            <v>2</v>
          </cell>
        </row>
        <row r="798">
          <cell r="D798" t="str">
            <v>000794_Z11</v>
          </cell>
          <cell r="P798">
            <v>0.19</v>
          </cell>
          <cell r="AD798">
            <v>3</v>
          </cell>
        </row>
        <row r="799">
          <cell r="D799" t="str">
            <v>000795_Z11</v>
          </cell>
          <cell r="P799">
            <v>8.5000000000000006E-2</v>
          </cell>
          <cell r="AD799">
            <v>1</v>
          </cell>
        </row>
        <row r="800">
          <cell r="D800" t="str">
            <v>000795_Z11</v>
          </cell>
          <cell r="P800">
            <v>8.5000000000000006E-2</v>
          </cell>
          <cell r="AD800">
            <v>2</v>
          </cell>
        </row>
        <row r="801">
          <cell r="D801" t="str">
            <v>000795_Z11</v>
          </cell>
          <cell r="P801">
            <v>8.5000000000000006E-2</v>
          </cell>
          <cell r="AD801">
            <v>3</v>
          </cell>
        </row>
        <row r="802">
          <cell r="D802" t="str">
            <v>000796_Z11</v>
          </cell>
          <cell r="P802">
            <v>0.09</v>
          </cell>
          <cell r="AD802">
            <v>1</v>
          </cell>
        </row>
        <row r="803">
          <cell r="D803" t="str">
            <v>000796_Z11</v>
          </cell>
          <cell r="P803">
            <v>0.09</v>
          </cell>
          <cell r="AD803">
            <v>2</v>
          </cell>
        </row>
        <row r="804">
          <cell r="D804" t="str">
            <v>000796_Z11</v>
          </cell>
          <cell r="P804">
            <v>0.09</v>
          </cell>
          <cell r="AD804">
            <v>3</v>
          </cell>
        </row>
        <row r="805">
          <cell r="D805" t="str">
            <v>000799_Z11</v>
          </cell>
          <cell r="P805">
            <v>0.13600000000000001</v>
          </cell>
          <cell r="AD805">
            <v>1</v>
          </cell>
        </row>
        <row r="806">
          <cell r="D806" t="str">
            <v>000799_Z11</v>
          </cell>
          <cell r="P806">
            <v>0.13600000000000001</v>
          </cell>
          <cell r="AD806">
            <v>2</v>
          </cell>
        </row>
        <row r="807">
          <cell r="D807" t="str">
            <v>000799_Z11</v>
          </cell>
          <cell r="P807">
            <v>0.13600000000000001</v>
          </cell>
          <cell r="AD807">
            <v>3</v>
          </cell>
        </row>
        <row r="808">
          <cell r="D808" t="str">
            <v>000804_Z11</v>
          </cell>
          <cell r="P808">
            <v>5.5E-2</v>
          </cell>
          <cell r="AD808">
            <v>1</v>
          </cell>
        </row>
        <row r="809">
          <cell r="D809" t="str">
            <v>000804_Z11</v>
          </cell>
          <cell r="P809">
            <v>5.5E-2</v>
          </cell>
          <cell r="AD809">
            <v>2</v>
          </cell>
        </row>
        <row r="810">
          <cell r="D810" t="str">
            <v>000804_Z11</v>
          </cell>
          <cell r="P810">
            <v>5.5E-2</v>
          </cell>
          <cell r="AD810">
            <v>3</v>
          </cell>
        </row>
        <row r="811">
          <cell r="D811" t="str">
            <v>000811_Z11</v>
          </cell>
          <cell r="P811">
            <v>4.4999999999999998E-2</v>
          </cell>
          <cell r="AD811">
            <v>3</v>
          </cell>
        </row>
        <row r="812">
          <cell r="D812" t="str">
            <v>000812_Z11</v>
          </cell>
          <cell r="P812">
            <v>0.03</v>
          </cell>
          <cell r="AD812">
            <v>3</v>
          </cell>
        </row>
        <row r="813">
          <cell r="D813" t="str">
            <v>000813_Z11</v>
          </cell>
          <cell r="P813">
            <v>0.5</v>
          </cell>
          <cell r="AD813">
            <v>1</v>
          </cell>
        </row>
        <row r="814">
          <cell r="D814" t="str">
            <v>000813_Z11</v>
          </cell>
          <cell r="P814">
            <v>0.5</v>
          </cell>
          <cell r="AD814">
            <v>2</v>
          </cell>
        </row>
        <row r="815">
          <cell r="D815" t="str">
            <v>000813_Z11</v>
          </cell>
          <cell r="P815">
            <v>0.5</v>
          </cell>
          <cell r="AD815">
            <v>3</v>
          </cell>
        </row>
        <row r="816">
          <cell r="D816" t="str">
            <v>000816_Z11</v>
          </cell>
          <cell r="P816">
            <v>0.1</v>
          </cell>
          <cell r="AD816">
            <v>1</v>
          </cell>
        </row>
        <row r="817">
          <cell r="D817" t="str">
            <v>000816_Z11</v>
          </cell>
          <cell r="P817">
            <v>0.1</v>
          </cell>
          <cell r="AD817">
            <v>2</v>
          </cell>
        </row>
        <row r="818">
          <cell r="D818" t="str">
            <v>000816_Z11</v>
          </cell>
          <cell r="P818">
            <v>0.1</v>
          </cell>
          <cell r="AD818">
            <v>3</v>
          </cell>
        </row>
        <row r="819">
          <cell r="D819" t="str">
            <v>000817_Z11</v>
          </cell>
          <cell r="P819">
            <v>2.8000000000000001E-2</v>
          </cell>
          <cell r="AD819">
            <v>1</v>
          </cell>
        </row>
        <row r="820">
          <cell r="D820" t="str">
            <v>000817_Z11</v>
          </cell>
          <cell r="P820">
            <v>2.8000000000000001E-2</v>
          </cell>
          <cell r="AD820">
            <v>2</v>
          </cell>
        </row>
        <row r="821">
          <cell r="D821" t="str">
            <v>000817_Z11</v>
          </cell>
          <cell r="P821">
            <v>2.8000000000000001E-2</v>
          </cell>
          <cell r="AD821">
            <v>3</v>
          </cell>
        </row>
        <row r="822">
          <cell r="D822" t="str">
            <v>000818_Z11</v>
          </cell>
          <cell r="P822">
            <v>7.4999999999999997E-2</v>
          </cell>
          <cell r="AD822">
            <v>1</v>
          </cell>
        </row>
        <row r="823">
          <cell r="D823" t="str">
            <v>000818_Z11</v>
          </cell>
          <cell r="P823">
            <v>7.4999999999999997E-2</v>
          </cell>
          <cell r="AD823">
            <v>2</v>
          </cell>
        </row>
        <row r="824">
          <cell r="D824" t="str">
            <v>000818_Z11</v>
          </cell>
          <cell r="P824">
            <v>7.4999999999999997E-2</v>
          </cell>
          <cell r="AD824">
            <v>3</v>
          </cell>
        </row>
        <row r="825">
          <cell r="D825" t="str">
            <v>000823_Z11</v>
          </cell>
          <cell r="P825">
            <v>0.03</v>
          </cell>
          <cell r="AD825">
            <v>1</v>
          </cell>
        </row>
        <row r="826">
          <cell r="D826" t="str">
            <v>000823_Z11</v>
          </cell>
          <cell r="P826">
            <v>0.03</v>
          </cell>
          <cell r="AD826">
            <v>2</v>
          </cell>
        </row>
        <row r="827">
          <cell r="D827" t="str">
            <v>000823_Z11</v>
          </cell>
          <cell r="P827">
            <v>0.03</v>
          </cell>
          <cell r="AD827">
            <v>3</v>
          </cell>
        </row>
        <row r="828">
          <cell r="D828" t="str">
            <v>000824_Z11</v>
          </cell>
          <cell r="P828">
            <v>8.0000000000000002E-3</v>
          </cell>
          <cell r="AD828">
            <v>1</v>
          </cell>
        </row>
        <row r="829">
          <cell r="D829" t="str">
            <v>000824_Z11</v>
          </cell>
          <cell r="P829">
            <v>8.0000000000000002E-3</v>
          </cell>
          <cell r="AD829">
            <v>2</v>
          </cell>
        </row>
        <row r="830">
          <cell r="D830" t="str">
            <v>000825_Z11</v>
          </cell>
          <cell r="P830">
            <v>0.12</v>
          </cell>
          <cell r="AD830">
            <v>1</v>
          </cell>
        </row>
        <row r="831">
          <cell r="D831" t="str">
            <v>000825_Z11</v>
          </cell>
          <cell r="P831">
            <v>0.12</v>
          </cell>
          <cell r="AD831">
            <v>2</v>
          </cell>
        </row>
        <row r="832">
          <cell r="D832" t="str">
            <v>000825_Z11</v>
          </cell>
          <cell r="P832">
            <v>0.12</v>
          </cell>
          <cell r="AD832">
            <v>3</v>
          </cell>
        </row>
        <row r="833">
          <cell r="D833" t="str">
            <v>000826_Z11</v>
          </cell>
          <cell r="P833">
            <v>0.03</v>
          </cell>
          <cell r="AD833">
            <v>1</v>
          </cell>
        </row>
        <row r="834">
          <cell r="D834" t="str">
            <v>000826_Z11</v>
          </cell>
          <cell r="P834">
            <v>0.03</v>
          </cell>
          <cell r="AD834">
            <v>2</v>
          </cell>
        </row>
        <row r="835">
          <cell r="D835" t="str">
            <v>000826_Z11</v>
          </cell>
          <cell r="P835">
            <v>0.03</v>
          </cell>
          <cell r="AD835">
            <v>3</v>
          </cell>
        </row>
        <row r="836">
          <cell r="D836" t="str">
            <v>000829_Z11</v>
          </cell>
          <cell r="P836">
            <v>1.0999999999999999E-2</v>
          </cell>
          <cell r="AD836">
            <v>1</v>
          </cell>
        </row>
        <row r="837">
          <cell r="D837" t="str">
            <v>000829_Z11</v>
          </cell>
          <cell r="P837">
            <v>1.0999999999999999E-2</v>
          </cell>
          <cell r="AD837">
            <v>2</v>
          </cell>
        </row>
        <row r="838">
          <cell r="D838" t="str">
            <v>000829_Z11</v>
          </cell>
          <cell r="P838">
            <v>1.0999999999999999E-2</v>
          </cell>
          <cell r="AD838">
            <v>3</v>
          </cell>
        </row>
        <row r="839">
          <cell r="D839" t="str">
            <v>000855_Z11</v>
          </cell>
          <cell r="P839">
            <v>0.13</v>
          </cell>
          <cell r="AD839">
            <v>1</v>
          </cell>
        </row>
        <row r="840">
          <cell r="D840" t="str">
            <v>000855_Z11</v>
          </cell>
          <cell r="P840">
            <v>0.13</v>
          </cell>
          <cell r="AD840">
            <v>2</v>
          </cell>
        </row>
        <row r="841">
          <cell r="D841" t="str">
            <v>000855_Z11</v>
          </cell>
          <cell r="P841">
            <v>0.13</v>
          </cell>
          <cell r="AD841">
            <v>3</v>
          </cell>
        </row>
        <row r="842">
          <cell r="D842" t="str">
            <v>000856_Z11</v>
          </cell>
          <cell r="P842">
            <v>0.03</v>
          </cell>
          <cell r="AD842">
            <v>1</v>
          </cell>
        </row>
        <row r="843">
          <cell r="D843" t="str">
            <v>000856_Z11</v>
          </cell>
          <cell r="P843">
            <v>0.03</v>
          </cell>
          <cell r="AD843">
            <v>2</v>
          </cell>
        </row>
        <row r="844">
          <cell r="D844" t="str">
            <v>000856_Z11</v>
          </cell>
          <cell r="P844">
            <v>0.03</v>
          </cell>
          <cell r="AD844">
            <v>3</v>
          </cell>
        </row>
        <row r="845">
          <cell r="D845" t="str">
            <v>000857_Z11</v>
          </cell>
          <cell r="P845">
            <v>0.04</v>
          </cell>
          <cell r="AD845">
            <v>1</v>
          </cell>
        </row>
        <row r="846">
          <cell r="D846" t="str">
            <v>000857_Z11</v>
          </cell>
          <cell r="P846">
            <v>0.04</v>
          </cell>
          <cell r="AD846">
            <v>2</v>
          </cell>
        </row>
        <row r="847">
          <cell r="D847" t="str">
            <v>000857_Z11</v>
          </cell>
          <cell r="P847">
            <v>0.04</v>
          </cell>
          <cell r="AD847">
            <v>3</v>
          </cell>
        </row>
        <row r="848">
          <cell r="D848" t="str">
            <v>000858_Z11</v>
          </cell>
          <cell r="P848">
            <v>0.12</v>
          </cell>
          <cell r="AD848">
            <v>1</v>
          </cell>
        </row>
        <row r="849">
          <cell r="D849" t="str">
            <v>000858_Z11</v>
          </cell>
          <cell r="P849">
            <v>0.12</v>
          </cell>
          <cell r="AD849">
            <v>2</v>
          </cell>
        </row>
        <row r="850">
          <cell r="D850" t="str">
            <v>000858_Z11</v>
          </cell>
          <cell r="P850">
            <v>0.12</v>
          </cell>
          <cell r="AD850">
            <v>3</v>
          </cell>
        </row>
        <row r="851">
          <cell r="D851" t="str">
            <v>000859_Z11</v>
          </cell>
          <cell r="P851">
            <v>0.185</v>
          </cell>
          <cell r="AD851">
            <v>1</v>
          </cell>
        </row>
        <row r="852">
          <cell r="D852" t="str">
            <v>000859_Z11</v>
          </cell>
          <cell r="P852">
            <v>0.185</v>
          </cell>
          <cell r="AD852">
            <v>2</v>
          </cell>
        </row>
        <row r="853">
          <cell r="D853" t="str">
            <v>000859_Z11</v>
          </cell>
          <cell r="P853">
            <v>0.185</v>
          </cell>
          <cell r="AD853">
            <v>3</v>
          </cell>
        </row>
        <row r="854">
          <cell r="D854" t="str">
            <v>000860_Z11</v>
          </cell>
          <cell r="P854">
            <v>0.2</v>
          </cell>
          <cell r="AD854">
            <v>1</v>
          </cell>
        </row>
        <row r="855">
          <cell r="D855" t="str">
            <v>000860_Z11</v>
          </cell>
          <cell r="P855">
            <v>0.2</v>
          </cell>
          <cell r="AD855">
            <v>2</v>
          </cell>
        </row>
        <row r="856">
          <cell r="D856" t="str">
            <v>000860_Z11</v>
          </cell>
          <cell r="P856">
            <v>0.2</v>
          </cell>
          <cell r="AD856">
            <v>3</v>
          </cell>
        </row>
        <row r="857">
          <cell r="D857" t="str">
            <v>000861_Z11</v>
          </cell>
          <cell r="P857">
            <v>0.2</v>
          </cell>
          <cell r="AD857">
            <v>1</v>
          </cell>
        </row>
        <row r="858">
          <cell r="D858" t="str">
            <v>000861_Z11</v>
          </cell>
          <cell r="P858">
            <v>0.2</v>
          </cell>
          <cell r="AD858">
            <v>2</v>
          </cell>
        </row>
        <row r="859">
          <cell r="D859" t="str">
            <v>000861_Z11</v>
          </cell>
          <cell r="P859">
            <v>0.2</v>
          </cell>
          <cell r="AD859">
            <v>3</v>
          </cell>
        </row>
        <row r="860">
          <cell r="D860" t="str">
            <v>000862_Z11</v>
          </cell>
          <cell r="P860">
            <v>1.4999999999999999E-2</v>
          </cell>
          <cell r="AD860">
            <v>1</v>
          </cell>
        </row>
        <row r="861">
          <cell r="D861" t="str">
            <v>000862_Z11</v>
          </cell>
          <cell r="P861">
            <v>1.4999999999999999E-2</v>
          </cell>
          <cell r="AD861">
            <v>2</v>
          </cell>
        </row>
        <row r="862">
          <cell r="D862" t="str">
            <v>000862_Z11</v>
          </cell>
          <cell r="P862">
            <v>1.4999999999999999E-2</v>
          </cell>
          <cell r="AD862">
            <v>3</v>
          </cell>
        </row>
        <row r="863">
          <cell r="D863" t="str">
            <v>000865_Z11</v>
          </cell>
          <cell r="P863">
            <v>0.15</v>
          </cell>
          <cell r="AD863">
            <v>1</v>
          </cell>
        </row>
        <row r="864">
          <cell r="D864" t="str">
            <v>000865_Z11</v>
          </cell>
          <cell r="P864">
            <v>0.15</v>
          </cell>
          <cell r="AD864">
            <v>2</v>
          </cell>
        </row>
        <row r="865">
          <cell r="D865" t="str">
            <v>000865_Z11</v>
          </cell>
          <cell r="P865">
            <v>0.15</v>
          </cell>
          <cell r="AD865">
            <v>3</v>
          </cell>
        </row>
        <row r="866">
          <cell r="D866" t="str">
            <v>000873_Z11</v>
          </cell>
          <cell r="P866">
            <v>0.09</v>
          </cell>
          <cell r="AD866">
            <v>1</v>
          </cell>
        </row>
        <row r="867">
          <cell r="D867" t="str">
            <v>000873_Z11</v>
          </cell>
          <cell r="P867">
            <v>0.09</v>
          </cell>
          <cell r="AD867">
            <v>2</v>
          </cell>
        </row>
        <row r="868">
          <cell r="D868" t="str">
            <v>000873_Z11</v>
          </cell>
          <cell r="P868">
            <v>0.09</v>
          </cell>
          <cell r="AD868">
            <v>3</v>
          </cell>
        </row>
        <row r="869">
          <cell r="D869" t="str">
            <v>000877_Z11</v>
          </cell>
          <cell r="P869">
            <v>0.03</v>
          </cell>
          <cell r="AD869">
            <v>1</v>
          </cell>
        </row>
        <row r="870">
          <cell r="D870" t="str">
            <v>000877_Z11</v>
          </cell>
          <cell r="P870">
            <v>0.03</v>
          </cell>
          <cell r="AD870">
            <v>2</v>
          </cell>
        </row>
        <row r="871">
          <cell r="D871" t="str">
            <v>000877_Z11</v>
          </cell>
          <cell r="P871">
            <v>0.03</v>
          </cell>
          <cell r="AD871">
            <v>3</v>
          </cell>
        </row>
        <row r="872">
          <cell r="D872" t="str">
            <v>000878_Z11</v>
          </cell>
          <cell r="P872">
            <v>2.1999999999999999E-2</v>
          </cell>
          <cell r="AD872">
            <v>1</v>
          </cell>
        </row>
        <row r="873">
          <cell r="D873" t="str">
            <v>000878_Z11</v>
          </cell>
          <cell r="P873">
            <v>2.1999999999999999E-2</v>
          </cell>
          <cell r="AD873">
            <v>2</v>
          </cell>
        </row>
        <row r="874">
          <cell r="D874" t="str">
            <v>000878_Z11</v>
          </cell>
          <cell r="P874">
            <v>2.1999999999999999E-2</v>
          </cell>
          <cell r="AD874">
            <v>3</v>
          </cell>
        </row>
        <row r="875">
          <cell r="D875" t="str">
            <v>000879_Z11</v>
          </cell>
          <cell r="P875">
            <v>2.1999999999999999E-2</v>
          </cell>
          <cell r="AD875">
            <v>1</v>
          </cell>
        </row>
        <row r="876">
          <cell r="D876" t="str">
            <v>000879_Z11</v>
          </cell>
          <cell r="P876">
            <v>2.1999999999999999E-2</v>
          </cell>
          <cell r="AD876">
            <v>2</v>
          </cell>
        </row>
        <row r="877">
          <cell r="D877" t="str">
            <v>000879_Z11</v>
          </cell>
          <cell r="P877">
            <v>2.1999999999999999E-2</v>
          </cell>
          <cell r="AD877">
            <v>3</v>
          </cell>
        </row>
        <row r="878">
          <cell r="D878" t="str">
            <v>000881_Z11</v>
          </cell>
          <cell r="P878">
            <v>7.4999999999999997E-3</v>
          </cell>
          <cell r="AD878">
            <v>1</v>
          </cell>
        </row>
        <row r="879">
          <cell r="D879" t="str">
            <v>000881_Z11</v>
          </cell>
          <cell r="P879">
            <v>7.4999999999999997E-3</v>
          </cell>
          <cell r="AD879">
            <v>2</v>
          </cell>
        </row>
        <row r="880">
          <cell r="D880" t="str">
            <v>000881_Z11</v>
          </cell>
          <cell r="P880">
            <v>7.4999999999999997E-3</v>
          </cell>
          <cell r="AD880">
            <v>3</v>
          </cell>
        </row>
        <row r="881">
          <cell r="D881" t="str">
            <v>000882_Z11</v>
          </cell>
          <cell r="P881">
            <v>0.03</v>
          </cell>
          <cell r="AD881">
            <v>1</v>
          </cell>
        </row>
        <row r="882">
          <cell r="D882" t="str">
            <v>000882_Z11</v>
          </cell>
          <cell r="P882">
            <v>0.03</v>
          </cell>
          <cell r="AD882">
            <v>2</v>
          </cell>
        </row>
        <row r="883">
          <cell r="D883" t="str">
            <v>000882_Z11</v>
          </cell>
          <cell r="P883">
            <v>0.03</v>
          </cell>
          <cell r="AD883">
            <v>3</v>
          </cell>
        </row>
        <row r="884">
          <cell r="D884" t="str">
            <v>000883_Z11</v>
          </cell>
          <cell r="P884">
            <v>1.4999999999999999E-2</v>
          </cell>
          <cell r="AD884">
            <v>1</v>
          </cell>
        </row>
        <row r="885">
          <cell r="D885" t="str">
            <v>000883_Z11</v>
          </cell>
          <cell r="P885">
            <v>1.4999999999999999E-2</v>
          </cell>
          <cell r="AD885">
            <v>2</v>
          </cell>
        </row>
        <row r="886">
          <cell r="D886" t="str">
            <v>000883_Z11</v>
          </cell>
          <cell r="P886">
            <v>1.4999999999999999E-2</v>
          </cell>
          <cell r="AD886">
            <v>3</v>
          </cell>
        </row>
        <row r="887">
          <cell r="D887" t="str">
            <v>000889_Z11</v>
          </cell>
          <cell r="P887">
            <v>0.12</v>
          </cell>
          <cell r="AD887">
            <v>1</v>
          </cell>
        </row>
        <row r="888">
          <cell r="D888" t="str">
            <v>000889_Z11</v>
          </cell>
          <cell r="P888">
            <v>0.12</v>
          </cell>
          <cell r="AD888">
            <v>2</v>
          </cell>
        </row>
        <row r="889">
          <cell r="D889" t="str">
            <v>000889_Z11</v>
          </cell>
          <cell r="P889">
            <v>0.12</v>
          </cell>
          <cell r="AD889">
            <v>3</v>
          </cell>
        </row>
        <row r="890">
          <cell r="D890" t="str">
            <v>000895_Z11</v>
          </cell>
          <cell r="P890">
            <v>0.09</v>
          </cell>
          <cell r="AD890">
            <v>1</v>
          </cell>
        </row>
        <row r="891">
          <cell r="D891" t="str">
            <v>000895_Z11</v>
          </cell>
          <cell r="P891">
            <v>0.09</v>
          </cell>
          <cell r="AD891">
            <v>2</v>
          </cell>
        </row>
        <row r="892">
          <cell r="D892" t="str">
            <v>000895_Z11</v>
          </cell>
          <cell r="P892">
            <v>0.09</v>
          </cell>
          <cell r="AD892">
            <v>3</v>
          </cell>
        </row>
        <row r="893">
          <cell r="D893" t="str">
            <v>000896_Z11</v>
          </cell>
          <cell r="P893">
            <v>4.3999999999999997E-2</v>
          </cell>
          <cell r="AD893">
            <v>1</v>
          </cell>
        </row>
        <row r="894">
          <cell r="D894" t="str">
            <v>000896_Z11</v>
          </cell>
          <cell r="P894">
            <v>4.3999999999999997E-2</v>
          </cell>
          <cell r="AD894">
            <v>2</v>
          </cell>
        </row>
        <row r="895">
          <cell r="D895" t="str">
            <v>000896_Z11</v>
          </cell>
          <cell r="P895">
            <v>4.3999999999999997E-2</v>
          </cell>
          <cell r="AD895">
            <v>3</v>
          </cell>
        </row>
        <row r="896">
          <cell r="D896" t="str">
            <v>000898_Z11</v>
          </cell>
          <cell r="P896">
            <v>2.1999999999999999E-2</v>
          </cell>
          <cell r="AD896">
            <v>1</v>
          </cell>
        </row>
        <row r="897">
          <cell r="D897" t="str">
            <v>000898_Z11</v>
          </cell>
          <cell r="P897">
            <v>2.1999999999999999E-2</v>
          </cell>
          <cell r="AD897">
            <v>2</v>
          </cell>
        </row>
        <row r="898">
          <cell r="D898" t="str">
            <v>000898_Z11</v>
          </cell>
          <cell r="P898">
            <v>2.1999999999999999E-2</v>
          </cell>
          <cell r="AD898">
            <v>3</v>
          </cell>
        </row>
        <row r="899">
          <cell r="D899" t="str">
            <v>000905_Z11</v>
          </cell>
          <cell r="P899">
            <v>0.192</v>
          </cell>
          <cell r="AD899">
            <v>1</v>
          </cell>
        </row>
        <row r="900">
          <cell r="D900" t="str">
            <v>000905_Z11</v>
          </cell>
          <cell r="P900">
            <v>0.192</v>
          </cell>
          <cell r="AD900">
            <v>2</v>
          </cell>
        </row>
        <row r="901">
          <cell r="D901" t="str">
            <v>000905_Z11</v>
          </cell>
          <cell r="P901">
            <v>0.192</v>
          </cell>
          <cell r="AD901">
            <v>3</v>
          </cell>
        </row>
        <row r="902">
          <cell r="D902" t="str">
            <v>000906_Z11</v>
          </cell>
          <cell r="P902">
            <v>0.217</v>
          </cell>
          <cell r="AD902">
            <v>1</v>
          </cell>
        </row>
        <row r="903">
          <cell r="D903" t="str">
            <v>000906_Z11</v>
          </cell>
          <cell r="P903">
            <v>0.217</v>
          </cell>
          <cell r="AD903">
            <v>2</v>
          </cell>
        </row>
        <row r="904">
          <cell r="D904" t="str">
            <v>000906_Z11</v>
          </cell>
          <cell r="P904">
            <v>0.217</v>
          </cell>
          <cell r="AD904">
            <v>3</v>
          </cell>
        </row>
        <row r="905">
          <cell r="D905" t="str">
            <v>000907_Z11</v>
          </cell>
          <cell r="P905">
            <v>3.9E-2</v>
          </cell>
          <cell r="AD905">
            <v>1</v>
          </cell>
        </row>
        <row r="906">
          <cell r="D906" t="str">
            <v>000907_Z11</v>
          </cell>
          <cell r="P906">
            <v>3.9E-2</v>
          </cell>
          <cell r="AD906">
            <v>2</v>
          </cell>
        </row>
        <row r="907">
          <cell r="D907" t="str">
            <v>000907_Z11</v>
          </cell>
          <cell r="P907">
            <v>3.9E-2</v>
          </cell>
          <cell r="AD907">
            <v>3</v>
          </cell>
        </row>
        <row r="908">
          <cell r="D908" t="str">
            <v>000908_Z11</v>
          </cell>
          <cell r="P908">
            <v>5.3999999999999999E-2</v>
          </cell>
          <cell r="AD908">
            <v>1</v>
          </cell>
        </row>
        <row r="909">
          <cell r="D909" t="str">
            <v>000908_Z11</v>
          </cell>
          <cell r="P909">
            <v>5.3999999999999999E-2</v>
          </cell>
          <cell r="AD909">
            <v>2</v>
          </cell>
        </row>
        <row r="910">
          <cell r="D910" t="str">
            <v>000908_Z11</v>
          </cell>
          <cell r="P910">
            <v>5.3999999999999999E-2</v>
          </cell>
          <cell r="AD910">
            <v>3</v>
          </cell>
        </row>
        <row r="911">
          <cell r="D911" t="str">
            <v>000909_Z11</v>
          </cell>
          <cell r="P911">
            <v>0.04</v>
          </cell>
          <cell r="AD911">
            <v>1</v>
          </cell>
        </row>
        <row r="912">
          <cell r="D912" t="str">
            <v>000909_Z11</v>
          </cell>
          <cell r="P912">
            <v>0.04</v>
          </cell>
          <cell r="AD912">
            <v>2</v>
          </cell>
        </row>
        <row r="913">
          <cell r="D913" t="str">
            <v>000909_Z11</v>
          </cell>
          <cell r="P913">
            <v>0.04</v>
          </cell>
          <cell r="AD913">
            <v>3</v>
          </cell>
        </row>
        <row r="914">
          <cell r="D914" t="str">
            <v>000916_Z11</v>
          </cell>
          <cell r="P914">
            <v>4.4999999999999998E-2</v>
          </cell>
          <cell r="AD914">
            <v>1</v>
          </cell>
        </row>
        <row r="915">
          <cell r="D915" t="str">
            <v>000916_Z11</v>
          </cell>
          <cell r="P915">
            <v>4.4999999999999998E-2</v>
          </cell>
          <cell r="AD915">
            <v>2</v>
          </cell>
        </row>
        <row r="916">
          <cell r="D916" t="str">
            <v>000916_Z11</v>
          </cell>
          <cell r="P916">
            <v>4.4999999999999998E-2</v>
          </cell>
          <cell r="AD916">
            <v>3</v>
          </cell>
        </row>
        <row r="917">
          <cell r="D917" t="str">
            <v>000919_Z11</v>
          </cell>
          <cell r="P917">
            <v>4.0000000000000001E-3</v>
          </cell>
          <cell r="AD917">
            <v>1</v>
          </cell>
        </row>
        <row r="918">
          <cell r="D918" t="str">
            <v>000919_Z11</v>
          </cell>
          <cell r="P918">
            <v>4.0000000000000001E-3</v>
          </cell>
          <cell r="AD918">
            <v>2</v>
          </cell>
        </row>
        <row r="919">
          <cell r="D919" t="str">
            <v>000919_Z11</v>
          </cell>
          <cell r="P919">
            <v>4.0000000000000001E-3</v>
          </cell>
          <cell r="AD919">
            <v>3</v>
          </cell>
        </row>
        <row r="920">
          <cell r="D920" t="str">
            <v>000925_Z11</v>
          </cell>
          <cell r="P920">
            <v>4.4999999999999998E-2</v>
          </cell>
          <cell r="AD920">
            <v>1</v>
          </cell>
        </row>
        <row r="921">
          <cell r="D921" t="str">
            <v>000925_Z11</v>
          </cell>
          <cell r="P921">
            <v>4.4999999999999998E-2</v>
          </cell>
          <cell r="AD921">
            <v>2</v>
          </cell>
        </row>
        <row r="922">
          <cell r="D922" t="str">
            <v>000925_Z11</v>
          </cell>
          <cell r="P922">
            <v>4.4999999999999998E-2</v>
          </cell>
          <cell r="AD922">
            <v>3</v>
          </cell>
        </row>
        <row r="923">
          <cell r="D923" t="str">
            <v>000935_Z11</v>
          </cell>
          <cell r="P923">
            <v>0.49</v>
          </cell>
          <cell r="AD923">
            <v>1</v>
          </cell>
        </row>
        <row r="924">
          <cell r="D924" t="str">
            <v>000935_Z11</v>
          </cell>
          <cell r="P924">
            <v>0.49</v>
          </cell>
          <cell r="AD924">
            <v>2</v>
          </cell>
        </row>
        <row r="925">
          <cell r="D925" t="str">
            <v>000935_Z11</v>
          </cell>
          <cell r="P925">
            <v>0.49</v>
          </cell>
          <cell r="AD925">
            <v>3</v>
          </cell>
        </row>
        <row r="926">
          <cell r="D926" t="str">
            <v>000936_Z11</v>
          </cell>
          <cell r="P926">
            <v>0.49</v>
          </cell>
          <cell r="AD926">
            <v>1</v>
          </cell>
        </row>
        <row r="927">
          <cell r="D927" t="str">
            <v>000936_Z11</v>
          </cell>
          <cell r="P927">
            <v>0.49</v>
          </cell>
          <cell r="AD927">
            <v>2</v>
          </cell>
        </row>
        <row r="928">
          <cell r="D928" t="str">
            <v>000936_Z11</v>
          </cell>
          <cell r="P928">
            <v>0.49</v>
          </cell>
          <cell r="AD928">
            <v>3</v>
          </cell>
        </row>
        <row r="929">
          <cell r="D929" t="str">
            <v>000937_Z11</v>
          </cell>
          <cell r="P929">
            <v>0.33</v>
          </cell>
          <cell r="AD929">
            <v>1</v>
          </cell>
        </row>
        <row r="930">
          <cell r="D930" t="str">
            <v>000937_Z11</v>
          </cell>
          <cell r="P930">
            <v>0.33</v>
          </cell>
          <cell r="AD930">
            <v>2</v>
          </cell>
        </row>
        <row r="931">
          <cell r="D931" t="str">
            <v>000937_Z11</v>
          </cell>
          <cell r="P931">
            <v>0.33</v>
          </cell>
          <cell r="AD931">
            <v>3</v>
          </cell>
        </row>
        <row r="932">
          <cell r="D932" t="str">
            <v>000938_Z11</v>
          </cell>
          <cell r="P932">
            <v>4.4999999999999998E-2</v>
          </cell>
          <cell r="AD932">
            <v>1</v>
          </cell>
        </row>
        <row r="933">
          <cell r="D933" t="str">
            <v>000938_Z11</v>
          </cell>
          <cell r="P933">
            <v>4.4999999999999998E-2</v>
          </cell>
          <cell r="AD933">
            <v>2</v>
          </cell>
        </row>
        <row r="934">
          <cell r="D934" t="str">
            <v>000938_Z11</v>
          </cell>
          <cell r="P934">
            <v>4.4999999999999998E-2</v>
          </cell>
          <cell r="AD934">
            <v>3</v>
          </cell>
        </row>
        <row r="935">
          <cell r="D935" t="str">
            <v>000939_Z11</v>
          </cell>
          <cell r="P935">
            <v>0.16</v>
          </cell>
          <cell r="AD935">
            <v>1</v>
          </cell>
        </row>
        <row r="936">
          <cell r="D936" t="str">
            <v>000939_Z11</v>
          </cell>
          <cell r="P936">
            <v>0.16</v>
          </cell>
          <cell r="AD936">
            <v>2</v>
          </cell>
        </row>
        <row r="937">
          <cell r="D937" t="str">
            <v>000939_Z11</v>
          </cell>
          <cell r="P937">
            <v>0.16</v>
          </cell>
          <cell r="AD937">
            <v>3</v>
          </cell>
        </row>
        <row r="938">
          <cell r="D938" t="str">
            <v>000941_Z11</v>
          </cell>
          <cell r="P938">
            <v>1.0999999999999999E-2</v>
          </cell>
          <cell r="AD938">
            <v>1</v>
          </cell>
        </row>
        <row r="939">
          <cell r="D939" t="str">
            <v>000941_Z11</v>
          </cell>
          <cell r="P939">
            <v>1.0999999999999999E-2</v>
          </cell>
          <cell r="AD939">
            <v>2</v>
          </cell>
        </row>
        <row r="940">
          <cell r="D940" t="str">
            <v>000941_Z11</v>
          </cell>
          <cell r="P940">
            <v>1.0999999999999999E-2</v>
          </cell>
          <cell r="AD940">
            <v>3</v>
          </cell>
        </row>
        <row r="941">
          <cell r="D941" t="str">
            <v>000942_Z11</v>
          </cell>
          <cell r="P941">
            <v>7.4999999999999997E-2</v>
          </cell>
          <cell r="AD941">
            <v>1</v>
          </cell>
        </row>
        <row r="942">
          <cell r="D942" t="str">
            <v>000942_Z11</v>
          </cell>
          <cell r="P942">
            <v>7.4999999999999997E-2</v>
          </cell>
          <cell r="AD942">
            <v>2</v>
          </cell>
        </row>
        <row r="943">
          <cell r="D943" t="str">
            <v>000942_Z11</v>
          </cell>
          <cell r="P943">
            <v>7.4999999999999997E-2</v>
          </cell>
          <cell r="AD943">
            <v>3</v>
          </cell>
        </row>
        <row r="944">
          <cell r="D944" t="str">
            <v>000943_Z11</v>
          </cell>
          <cell r="P944">
            <v>5.5E-2</v>
          </cell>
          <cell r="AD944">
            <v>1</v>
          </cell>
        </row>
        <row r="945">
          <cell r="D945" t="str">
            <v>000943_Z11</v>
          </cell>
          <cell r="P945">
            <v>5.5E-2</v>
          </cell>
          <cell r="AD945">
            <v>2</v>
          </cell>
        </row>
        <row r="946">
          <cell r="D946" t="str">
            <v>000943_Z11</v>
          </cell>
          <cell r="P946">
            <v>5.5E-2</v>
          </cell>
          <cell r="AD946">
            <v>3</v>
          </cell>
        </row>
        <row r="947">
          <cell r="D947" t="str">
            <v>000944_Z11</v>
          </cell>
          <cell r="P947">
            <v>0.27</v>
          </cell>
          <cell r="AD947">
            <v>1</v>
          </cell>
        </row>
        <row r="948">
          <cell r="D948" t="str">
            <v>000944_Z11</v>
          </cell>
          <cell r="P948">
            <v>0.27</v>
          </cell>
          <cell r="AD948">
            <v>2</v>
          </cell>
        </row>
        <row r="949">
          <cell r="D949" t="str">
            <v>000944_Z11</v>
          </cell>
          <cell r="P949">
            <v>0.27</v>
          </cell>
          <cell r="AD949">
            <v>3</v>
          </cell>
        </row>
        <row r="950">
          <cell r="D950" t="str">
            <v>000945_Z11</v>
          </cell>
          <cell r="P950">
            <v>7.4999999999999997E-2</v>
          </cell>
          <cell r="AD950">
            <v>1</v>
          </cell>
        </row>
        <row r="951">
          <cell r="D951" t="str">
            <v>000945_Z11</v>
          </cell>
          <cell r="P951">
            <v>7.4999999999999997E-2</v>
          </cell>
          <cell r="AD951">
            <v>2</v>
          </cell>
        </row>
        <row r="952">
          <cell r="D952" t="str">
            <v>000945_Z11</v>
          </cell>
          <cell r="P952">
            <v>7.4999999999999997E-2</v>
          </cell>
          <cell r="AD952">
            <v>3</v>
          </cell>
        </row>
        <row r="953">
          <cell r="D953" t="str">
            <v>000948_Z11</v>
          </cell>
          <cell r="P953">
            <v>0.16</v>
          </cell>
          <cell r="AD953">
            <v>1</v>
          </cell>
        </row>
        <row r="954">
          <cell r="D954" t="str">
            <v>000948_Z11</v>
          </cell>
          <cell r="P954">
            <v>0.16</v>
          </cell>
          <cell r="AD954">
            <v>2</v>
          </cell>
        </row>
        <row r="955">
          <cell r="D955" t="str">
            <v>000948_Z11</v>
          </cell>
          <cell r="P955">
            <v>0.16</v>
          </cell>
          <cell r="AD955">
            <v>3</v>
          </cell>
        </row>
        <row r="956">
          <cell r="D956" t="str">
            <v>000949_Z11</v>
          </cell>
          <cell r="P956">
            <v>0.11</v>
          </cell>
          <cell r="AD956">
            <v>1</v>
          </cell>
        </row>
        <row r="957">
          <cell r="D957" t="str">
            <v>000949_Z11</v>
          </cell>
          <cell r="P957">
            <v>0.11</v>
          </cell>
          <cell r="AD957">
            <v>2</v>
          </cell>
        </row>
        <row r="958">
          <cell r="D958" t="str">
            <v>000949_Z11</v>
          </cell>
          <cell r="P958">
            <v>0.11</v>
          </cell>
          <cell r="AD958">
            <v>3</v>
          </cell>
        </row>
        <row r="959">
          <cell r="D959" t="str">
            <v>000951_Z11</v>
          </cell>
          <cell r="P959">
            <v>0.2</v>
          </cell>
          <cell r="AD959">
            <v>1</v>
          </cell>
        </row>
        <row r="960">
          <cell r="D960" t="str">
            <v>000951_Z11</v>
          </cell>
          <cell r="P960">
            <v>0.2</v>
          </cell>
          <cell r="AD960">
            <v>2</v>
          </cell>
        </row>
        <row r="961">
          <cell r="D961" t="str">
            <v>000951_Z11</v>
          </cell>
          <cell r="P961">
            <v>0.2</v>
          </cell>
          <cell r="AD961">
            <v>3</v>
          </cell>
        </row>
        <row r="962">
          <cell r="D962" t="str">
            <v>000954_Z11</v>
          </cell>
          <cell r="P962">
            <v>0.09</v>
          </cell>
          <cell r="AD962">
            <v>1</v>
          </cell>
        </row>
        <row r="963">
          <cell r="D963" t="str">
            <v>000954_Z11</v>
          </cell>
          <cell r="P963">
            <v>0.09</v>
          </cell>
          <cell r="AD963">
            <v>2</v>
          </cell>
        </row>
        <row r="964">
          <cell r="D964" t="str">
            <v>000954_Z11</v>
          </cell>
          <cell r="P964">
            <v>0.09</v>
          </cell>
          <cell r="AD964">
            <v>3</v>
          </cell>
        </row>
        <row r="965">
          <cell r="D965" t="str">
            <v>000955_Z11</v>
          </cell>
          <cell r="P965">
            <v>0.03</v>
          </cell>
          <cell r="AD965">
            <v>1</v>
          </cell>
        </row>
        <row r="966">
          <cell r="D966" t="str">
            <v>000955_Z11</v>
          </cell>
          <cell r="P966">
            <v>0.03</v>
          </cell>
          <cell r="AD966">
            <v>2</v>
          </cell>
        </row>
        <row r="967">
          <cell r="D967" t="str">
            <v>000955_Z11</v>
          </cell>
          <cell r="P967">
            <v>0.03</v>
          </cell>
          <cell r="AD967">
            <v>3</v>
          </cell>
        </row>
        <row r="968">
          <cell r="D968" t="str">
            <v>000956_Z11</v>
          </cell>
          <cell r="P968">
            <v>7.0000000000000007E-2</v>
          </cell>
          <cell r="AD968">
            <v>1</v>
          </cell>
        </row>
        <row r="969">
          <cell r="D969" t="str">
            <v>000956_Z11</v>
          </cell>
          <cell r="P969">
            <v>7.0000000000000007E-2</v>
          </cell>
          <cell r="AD969">
            <v>2</v>
          </cell>
        </row>
        <row r="970">
          <cell r="D970" t="str">
            <v>000956_Z11</v>
          </cell>
          <cell r="P970">
            <v>7.0000000000000007E-2</v>
          </cell>
          <cell r="AD970">
            <v>3</v>
          </cell>
        </row>
        <row r="971">
          <cell r="D971" t="str">
            <v>000957_Z11</v>
          </cell>
          <cell r="P971">
            <v>0.03</v>
          </cell>
          <cell r="AD971">
            <v>1</v>
          </cell>
        </row>
        <row r="972">
          <cell r="D972" t="str">
            <v>000957_Z11</v>
          </cell>
          <cell r="P972">
            <v>0.03</v>
          </cell>
          <cell r="AD972">
            <v>2</v>
          </cell>
        </row>
        <row r="973">
          <cell r="D973" t="str">
            <v>000957_Z11</v>
          </cell>
          <cell r="P973">
            <v>0.03</v>
          </cell>
          <cell r="AD973">
            <v>3</v>
          </cell>
        </row>
        <row r="974">
          <cell r="D974" t="str">
            <v>000958_Z11</v>
          </cell>
          <cell r="P974">
            <v>8.0000000000000002E-3</v>
          </cell>
          <cell r="AD974">
            <v>1</v>
          </cell>
        </row>
        <row r="975">
          <cell r="D975" t="str">
            <v>000958_Z11</v>
          </cell>
          <cell r="P975">
            <v>8.0000000000000002E-3</v>
          </cell>
          <cell r="AD975">
            <v>2</v>
          </cell>
        </row>
        <row r="976">
          <cell r="D976" t="str">
            <v>000958_Z11</v>
          </cell>
          <cell r="P976">
            <v>8.0000000000000002E-3</v>
          </cell>
          <cell r="AD976">
            <v>3</v>
          </cell>
        </row>
        <row r="977">
          <cell r="D977" t="str">
            <v>000960_Z11</v>
          </cell>
          <cell r="P977">
            <v>0.5</v>
          </cell>
          <cell r="AD977">
            <v>1</v>
          </cell>
        </row>
        <row r="978">
          <cell r="D978" t="str">
            <v>000960_Z11</v>
          </cell>
          <cell r="P978">
            <v>0.5</v>
          </cell>
          <cell r="AD978">
            <v>2</v>
          </cell>
        </row>
        <row r="979">
          <cell r="D979" t="str">
            <v>000960_Z11</v>
          </cell>
          <cell r="P979">
            <v>0.5</v>
          </cell>
          <cell r="AD979">
            <v>3</v>
          </cell>
        </row>
        <row r="980">
          <cell r="D980" t="str">
            <v>000961_Z11</v>
          </cell>
          <cell r="P980">
            <v>0.10199999999999999</v>
          </cell>
          <cell r="AD980">
            <v>1</v>
          </cell>
        </row>
        <row r="981">
          <cell r="D981" t="str">
            <v>000961_Z11</v>
          </cell>
          <cell r="P981">
            <v>0.10199999999999999</v>
          </cell>
          <cell r="AD981">
            <v>2</v>
          </cell>
        </row>
        <row r="982">
          <cell r="D982" t="str">
            <v>000961_Z11</v>
          </cell>
          <cell r="P982">
            <v>0.10199999999999999</v>
          </cell>
          <cell r="AD982">
            <v>3</v>
          </cell>
        </row>
        <row r="983">
          <cell r="D983" t="str">
            <v>000962_Z11</v>
          </cell>
          <cell r="P983">
            <v>0.03</v>
          </cell>
          <cell r="AD983">
            <v>1</v>
          </cell>
        </row>
        <row r="984">
          <cell r="D984" t="str">
            <v>000962_Z11</v>
          </cell>
          <cell r="P984">
            <v>0.03</v>
          </cell>
          <cell r="AD984">
            <v>2</v>
          </cell>
        </row>
        <row r="985">
          <cell r="D985" t="str">
            <v>000962_Z11</v>
          </cell>
          <cell r="P985">
            <v>0.03</v>
          </cell>
          <cell r="AD985">
            <v>3</v>
          </cell>
        </row>
        <row r="986">
          <cell r="D986" t="str">
            <v>000963_Z11</v>
          </cell>
          <cell r="P986">
            <v>1.0999999999999999E-2</v>
          </cell>
          <cell r="AD986">
            <v>1</v>
          </cell>
        </row>
        <row r="987">
          <cell r="D987" t="str">
            <v>000963_Z11</v>
          </cell>
          <cell r="P987">
            <v>1.0999999999999999E-2</v>
          </cell>
          <cell r="AD987">
            <v>2</v>
          </cell>
        </row>
        <row r="988">
          <cell r="D988" t="str">
            <v>000963_Z11</v>
          </cell>
          <cell r="P988">
            <v>1.0999999999999999E-2</v>
          </cell>
          <cell r="AD988">
            <v>3</v>
          </cell>
        </row>
        <row r="989">
          <cell r="D989" t="str">
            <v>000965_Z11</v>
          </cell>
          <cell r="P989">
            <v>1.7999999999999999E-2</v>
          </cell>
          <cell r="AD989">
            <v>1</v>
          </cell>
        </row>
        <row r="990">
          <cell r="D990" t="str">
            <v>000965_Z11</v>
          </cell>
          <cell r="P990">
            <v>1.7999999999999999E-2</v>
          </cell>
          <cell r="AD990">
            <v>2</v>
          </cell>
        </row>
        <row r="991">
          <cell r="D991" t="str">
            <v>000965_Z11</v>
          </cell>
          <cell r="P991">
            <v>1.7999999999999999E-2</v>
          </cell>
          <cell r="AD991">
            <v>3</v>
          </cell>
        </row>
        <row r="992">
          <cell r="D992" t="str">
            <v>000967_Z11</v>
          </cell>
          <cell r="P992">
            <v>7.4999999999999997E-2</v>
          </cell>
          <cell r="AD992">
            <v>1</v>
          </cell>
        </row>
        <row r="993">
          <cell r="D993" t="str">
            <v>000967_Z11</v>
          </cell>
          <cell r="P993">
            <v>7.4999999999999997E-2</v>
          </cell>
          <cell r="AD993">
            <v>2</v>
          </cell>
        </row>
        <row r="994">
          <cell r="D994" t="str">
            <v>000967_Z11</v>
          </cell>
          <cell r="P994">
            <v>7.4999999999999997E-2</v>
          </cell>
          <cell r="AD994">
            <v>3</v>
          </cell>
        </row>
        <row r="995">
          <cell r="D995" t="str">
            <v>000968_Z11</v>
          </cell>
          <cell r="P995">
            <v>0.04</v>
          </cell>
          <cell r="AD995">
            <v>1</v>
          </cell>
        </row>
        <row r="996">
          <cell r="D996" t="str">
            <v>000968_Z11</v>
          </cell>
          <cell r="P996">
            <v>0.04</v>
          </cell>
          <cell r="AD996">
            <v>2</v>
          </cell>
        </row>
        <row r="997">
          <cell r="D997" t="str">
            <v>000968_Z11</v>
          </cell>
          <cell r="P997">
            <v>0.04</v>
          </cell>
          <cell r="AD997">
            <v>3</v>
          </cell>
        </row>
        <row r="998">
          <cell r="D998" t="str">
            <v>000969_Z11</v>
          </cell>
          <cell r="P998">
            <v>2.5000000000000001E-2</v>
          </cell>
          <cell r="AD998">
            <v>1</v>
          </cell>
        </row>
        <row r="999">
          <cell r="D999" t="str">
            <v>000969_Z11</v>
          </cell>
          <cell r="P999">
            <v>2.5000000000000001E-2</v>
          </cell>
          <cell r="AD999">
            <v>2</v>
          </cell>
        </row>
        <row r="1000">
          <cell r="D1000" t="str">
            <v>000969_Z11</v>
          </cell>
          <cell r="P1000">
            <v>2.5000000000000001E-2</v>
          </cell>
          <cell r="AD1000">
            <v>3</v>
          </cell>
        </row>
        <row r="1001">
          <cell r="D1001" t="str">
            <v>000970_Z11</v>
          </cell>
          <cell r="P1001">
            <v>1.2999999999999999E-2</v>
          </cell>
          <cell r="AD1001">
            <v>1</v>
          </cell>
        </row>
        <row r="1002">
          <cell r="D1002" t="str">
            <v>000970_Z11</v>
          </cell>
          <cell r="P1002">
            <v>1.2999999999999999E-2</v>
          </cell>
          <cell r="AD1002">
            <v>2</v>
          </cell>
        </row>
        <row r="1003">
          <cell r="D1003" t="str">
            <v>000970_Z11</v>
          </cell>
          <cell r="P1003">
            <v>1.2999999999999999E-2</v>
          </cell>
          <cell r="AD1003">
            <v>3</v>
          </cell>
        </row>
        <row r="1004">
          <cell r="D1004" t="str">
            <v>000974_Z11</v>
          </cell>
          <cell r="P1004">
            <v>0.03</v>
          </cell>
          <cell r="AD1004">
            <v>1</v>
          </cell>
        </row>
        <row r="1005">
          <cell r="D1005" t="str">
            <v>000974_Z11</v>
          </cell>
          <cell r="P1005">
            <v>0.03</v>
          </cell>
          <cell r="AD1005">
            <v>2</v>
          </cell>
        </row>
        <row r="1006">
          <cell r="D1006" t="str">
            <v>000974_Z11</v>
          </cell>
          <cell r="P1006">
            <v>0.03</v>
          </cell>
          <cell r="AD1006">
            <v>3</v>
          </cell>
        </row>
        <row r="1007">
          <cell r="D1007" t="str">
            <v>000983_Z11</v>
          </cell>
          <cell r="P1007">
            <v>4.0000000000000001E-3</v>
          </cell>
          <cell r="AD1007">
            <v>1</v>
          </cell>
        </row>
        <row r="1008">
          <cell r="D1008" t="str">
            <v>000983_Z11</v>
          </cell>
          <cell r="P1008">
            <v>4.0000000000000001E-3</v>
          </cell>
          <cell r="AD1008">
            <v>2</v>
          </cell>
        </row>
        <row r="1009">
          <cell r="D1009" t="str">
            <v>000983_Z11</v>
          </cell>
          <cell r="P1009">
            <v>4.0000000000000001E-3</v>
          </cell>
          <cell r="AD1009">
            <v>3</v>
          </cell>
        </row>
        <row r="1010">
          <cell r="D1010" t="str">
            <v>000984_Z11</v>
          </cell>
          <cell r="P1010">
            <v>0.08</v>
          </cell>
          <cell r="AD1010">
            <v>1</v>
          </cell>
        </row>
        <row r="1011">
          <cell r="D1011" t="str">
            <v>000984_Z11</v>
          </cell>
          <cell r="P1011">
            <v>0.08</v>
          </cell>
          <cell r="AD1011">
            <v>2</v>
          </cell>
        </row>
        <row r="1012">
          <cell r="D1012" t="str">
            <v>000984_Z11</v>
          </cell>
          <cell r="P1012">
            <v>0.08</v>
          </cell>
          <cell r="AD1012">
            <v>3</v>
          </cell>
        </row>
        <row r="1013">
          <cell r="D1013" t="str">
            <v>000989_Z11</v>
          </cell>
          <cell r="P1013">
            <v>5.5E-2</v>
          </cell>
          <cell r="AD1013">
            <v>1</v>
          </cell>
        </row>
        <row r="1014">
          <cell r="D1014" t="str">
            <v>000989_Z11</v>
          </cell>
          <cell r="P1014">
            <v>5.5E-2</v>
          </cell>
          <cell r="AD1014">
            <v>2</v>
          </cell>
        </row>
        <row r="1015">
          <cell r="D1015" t="str">
            <v>000989_Z11</v>
          </cell>
          <cell r="P1015">
            <v>5.5E-2</v>
          </cell>
          <cell r="AD1015">
            <v>3</v>
          </cell>
        </row>
        <row r="1016">
          <cell r="D1016" t="str">
            <v>000992_Z11</v>
          </cell>
          <cell r="P1016">
            <v>2.5999999999999999E-2</v>
          </cell>
          <cell r="AD1016">
            <v>1</v>
          </cell>
        </row>
        <row r="1017">
          <cell r="D1017" t="str">
            <v>000992_Z11</v>
          </cell>
          <cell r="P1017">
            <v>2.5999999999999999E-2</v>
          </cell>
          <cell r="AD1017">
            <v>2</v>
          </cell>
        </row>
        <row r="1018">
          <cell r="D1018" t="str">
            <v>000992_Z11</v>
          </cell>
          <cell r="P1018">
            <v>2.5999999999999999E-2</v>
          </cell>
          <cell r="AD1018">
            <v>3</v>
          </cell>
        </row>
        <row r="1019">
          <cell r="D1019" t="str">
            <v>000993_Z11</v>
          </cell>
          <cell r="P1019">
            <v>1.0999999999999999E-2</v>
          </cell>
          <cell r="AD1019">
            <v>1</v>
          </cell>
        </row>
        <row r="1020">
          <cell r="D1020" t="str">
            <v>000993_Z11</v>
          </cell>
          <cell r="P1020">
            <v>1.0999999999999999E-2</v>
          </cell>
          <cell r="AD1020">
            <v>2</v>
          </cell>
        </row>
        <row r="1021">
          <cell r="D1021" t="str">
            <v>000993_Z11</v>
          </cell>
          <cell r="P1021">
            <v>1.0999999999999999E-2</v>
          </cell>
          <cell r="AD1021">
            <v>3</v>
          </cell>
        </row>
        <row r="1022">
          <cell r="D1022" t="str">
            <v>000994_Z11</v>
          </cell>
          <cell r="P1022">
            <v>1.0999999999999999E-2</v>
          </cell>
          <cell r="AD1022">
            <v>1</v>
          </cell>
        </row>
        <row r="1023">
          <cell r="D1023" t="str">
            <v>000994_Z11</v>
          </cell>
          <cell r="P1023">
            <v>1.0999999999999999E-2</v>
          </cell>
          <cell r="AD1023">
            <v>2</v>
          </cell>
        </row>
        <row r="1024">
          <cell r="D1024" t="str">
            <v>000994_Z11</v>
          </cell>
          <cell r="P1024">
            <v>1.0999999999999999E-2</v>
          </cell>
          <cell r="AD1024">
            <v>3</v>
          </cell>
        </row>
        <row r="1025">
          <cell r="D1025" t="str">
            <v>001000_Z11</v>
          </cell>
          <cell r="P1025">
            <v>0.12</v>
          </cell>
          <cell r="AD1025">
            <v>1</v>
          </cell>
        </row>
        <row r="1026">
          <cell r="D1026" t="str">
            <v>001000_Z11</v>
          </cell>
          <cell r="P1026">
            <v>0.12</v>
          </cell>
          <cell r="AD1026">
            <v>2</v>
          </cell>
        </row>
        <row r="1027">
          <cell r="D1027" t="str">
            <v>001000_Z11</v>
          </cell>
          <cell r="P1027">
            <v>0.12</v>
          </cell>
          <cell r="AD1027">
            <v>3</v>
          </cell>
        </row>
        <row r="1028">
          <cell r="D1028" t="str">
            <v>001011_Z11</v>
          </cell>
          <cell r="P1028">
            <v>0.04</v>
          </cell>
          <cell r="AD1028">
            <v>1</v>
          </cell>
        </row>
        <row r="1029">
          <cell r="D1029" t="str">
            <v>001011_Z11</v>
          </cell>
          <cell r="P1029">
            <v>0.04</v>
          </cell>
          <cell r="AD1029">
            <v>2</v>
          </cell>
        </row>
        <row r="1030">
          <cell r="D1030" t="str">
            <v>001011_Z11</v>
          </cell>
          <cell r="P1030">
            <v>0.04</v>
          </cell>
          <cell r="AD1030">
            <v>3</v>
          </cell>
        </row>
        <row r="1031">
          <cell r="D1031" t="str">
            <v>001012_Z11</v>
          </cell>
          <cell r="P1031">
            <v>2.1999999999999999E-2</v>
          </cell>
          <cell r="AD1031">
            <v>1</v>
          </cell>
        </row>
        <row r="1032">
          <cell r="D1032" t="str">
            <v>001012_Z11</v>
          </cell>
          <cell r="P1032">
            <v>2.1999999999999999E-2</v>
          </cell>
          <cell r="AD1032">
            <v>2</v>
          </cell>
        </row>
        <row r="1033">
          <cell r="D1033" t="str">
            <v>001012_Z11</v>
          </cell>
          <cell r="P1033">
            <v>2.1999999999999999E-2</v>
          </cell>
          <cell r="AD1033">
            <v>3</v>
          </cell>
        </row>
        <row r="1034">
          <cell r="D1034" t="str">
            <v>001018_Z11</v>
          </cell>
          <cell r="P1034">
            <v>6.4999999999999997E-3</v>
          </cell>
          <cell r="AD1034">
            <v>1</v>
          </cell>
        </row>
        <row r="1035">
          <cell r="D1035" t="str">
            <v>001018_Z11</v>
          </cell>
          <cell r="P1035">
            <v>6.4999999999999997E-3</v>
          </cell>
          <cell r="AD1035">
            <v>2</v>
          </cell>
        </row>
        <row r="1036">
          <cell r="D1036" t="str">
            <v>001018_Z11</v>
          </cell>
          <cell r="P1036">
            <v>6.4999999999999997E-3</v>
          </cell>
          <cell r="AD1036">
            <v>3</v>
          </cell>
        </row>
        <row r="1037">
          <cell r="D1037" t="str">
            <v>001036_Z11</v>
          </cell>
          <cell r="P1037">
            <v>0.15</v>
          </cell>
          <cell r="AD1037">
            <v>1</v>
          </cell>
        </row>
        <row r="1038">
          <cell r="D1038" t="str">
            <v>001036_Z11</v>
          </cell>
          <cell r="P1038">
            <v>0.15</v>
          </cell>
          <cell r="AD1038">
            <v>2</v>
          </cell>
        </row>
        <row r="1039">
          <cell r="D1039" t="str">
            <v>001036_Z11</v>
          </cell>
          <cell r="P1039">
            <v>0.15</v>
          </cell>
          <cell r="AD1039">
            <v>3</v>
          </cell>
        </row>
        <row r="1040">
          <cell r="D1040" t="str">
            <v>001042_Z11</v>
          </cell>
          <cell r="P1040">
            <v>0.13</v>
          </cell>
          <cell r="AD1040">
            <v>1</v>
          </cell>
        </row>
        <row r="1041">
          <cell r="D1041" t="str">
            <v>001042_Z11</v>
          </cell>
          <cell r="P1041">
            <v>0.13</v>
          </cell>
          <cell r="AD1041">
            <v>2</v>
          </cell>
        </row>
        <row r="1042">
          <cell r="D1042" t="str">
            <v>001042_Z11</v>
          </cell>
          <cell r="P1042">
            <v>0.13</v>
          </cell>
          <cell r="AD1042">
            <v>3</v>
          </cell>
        </row>
        <row r="1043">
          <cell r="D1043" t="str">
            <v>001052_Z11</v>
          </cell>
          <cell r="P1043">
            <v>2.1999999999999999E-2</v>
          </cell>
          <cell r="AD1043">
            <v>1</v>
          </cell>
        </row>
        <row r="1044">
          <cell r="D1044" t="str">
            <v>001052_Z11</v>
          </cell>
          <cell r="P1044">
            <v>2.1999999999999999E-2</v>
          </cell>
          <cell r="AD1044">
            <v>2</v>
          </cell>
        </row>
        <row r="1045">
          <cell r="D1045" t="str">
            <v>001052_Z11</v>
          </cell>
          <cell r="P1045">
            <v>2.1999999999999999E-2</v>
          </cell>
          <cell r="AD1045">
            <v>3</v>
          </cell>
        </row>
        <row r="1046">
          <cell r="D1046" t="str">
            <v>001053_Z11</v>
          </cell>
          <cell r="P1046">
            <v>1.2E-2</v>
          </cell>
          <cell r="AD1046">
            <v>1</v>
          </cell>
        </row>
        <row r="1047">
          <cell r="D1047" t="str">
            <v>001053_Z11</v>
          </cell>
          <cell r="P1047">
            <v>1.2E-2</v>
          </cell>
          <cell r="AD1047">
            <v>2</v>
          </cell>
        </row>
        <row r="1048">
          <cell r="D1048" t="str">
            <v>001053_Z11</v>
          </cell>
          <cell r="P1048">
            <v>1.2E-2</v>
          </cell>
          <cell r="AD1048">
            <v>3</v>
          </cell>
        </row>
        <row r="1049">
          <cell r="D1049" t="str">
            <v>001054_Z11</v>
          </cell>
          <cell r="P1049">
            <v>2.5999999999999999E-2</v>
          </cell>
          <cell r="AD1049">
            <v>1</v>
          </cell>
        </row>
        <row r="1050">
          <cell r="D1050" t="str">
            <v>001054_Z11</v>
          </cell>
          <cell r="P1050">
            <v>2.5999999999999999E-2</v>
          </cell>
          <cell r="AD1050">
            <v>2</v>
          </cell>
        </row>
        <row r="1051">
          <cell r="D1051" t="str">
            <v>001054_Z11</v>
          </cell>
          <cell r="P1051">
            <v>2.5999999999999999E-2</v>
          </cell>
          <cell r="AD1051">
            <v>3</v>
          </cell>
        </row>
        <row r="1052">
          <cell r="D1052" t="str">
            <v>001055_Z11</v>
          </cell>
          <cell r="P1052">
            <v>1.4999999999999999E-2</v>
          </cell>
          <cell r="AD1052">
            <v>1</v>
          </cell>
        </row>
        <row r="1053">
          <cell r="D1053" t="str">
            <v>001055_Z11</v>
          </cell>
          <cell r="P1053">
            <v>1.4999999999999999E-2</v>
          </cell>
          <cell r="AD1053">
            <v>2</v>
          </cell>
        </row>
        <row r="1054">
          <cell r="D1054" t="str">
            <v>001055_Z11</v>
          </cell>
          <cell r="P1054">
            <v>1.4999999999999999E-2</v>
          </cell>
          <cell r="AD1054">
            <v>3</v>
          </cell>
        </row>
        <row r="1055">
          <cell r="D1055" t="str">
            <v>001056_Z11</v>
          </cell>
          <cell r="P1055">
            <v>1.4999999999999999E-2</v>
          </cell>
          <cell r="AD1055">
            <v>1</v>
          </cell>
        </row>
        <row r="1056">
          <cell r="D1056" t="str">
            <v>001056_Z11</v>
          </cell>
          <cell r="P1056">
            <v>1.4999999999999999E-2</v>
          </cell>
          <cell r="AD1056">
            <v>2</v>
          </cell>
        </row>
        <row r="1057">
          <cell r="D1057" t="str">
            <v>001056_Z11</v>
          </cell>
          <cell r="P1057">
            <v>1.4999999999999999E-2</v>
          </cell>
          <cell r="AD1057">
            <v>3</v>
          </cell>
        </row>
        <row r="1058">
          <cell r="D1058" t="str">
            <v>001060_Z11</v>
          </cell>
          <cell r="P1058">
            <v>3.6999999999999998E-2</v>
          </cell>
          <cell r="AD1058">
            <v>1</v>
          </cell>
        </row>
        <row r="1059">
          <cell r="D1059" t="str">
            <v>001060_Z11</v>
          </cell>
          <cell r="P1059">
            <v>3.6999999999999998E-2</v>
          </cell>
          <cell r="AD1059">
            <v>2</v>
          </cell>
        </row>
        <row r="1060">
          <cell r="D1060" t="str">
            <v>001060_Z11</v>
          </cell>
          <cell r="P1060">
            <v>3.6999999999999998E-2</v>
          </cell>
          <cell r="AD1060">
            <v>3</v>
          </cell>
        </row>
        <row r="1061">
          <cell r="D1061" t="str">
            <v>001061_Z11</v>
          </cell>
          <cell r="P1061">
            <v>3.6999999999999998E-2</v>
          </cell>
          <cell r="AD1061">
            <v>1</v>
          </cell>
        </row>
        <row r="1062">
          <cell r="D1062" t="str">
            <v>001061_Z11</v>
          </cell>
          <cell r="P1062">
            <v>3.6999999999999998E-2</v>
          </cell>
          <cell r="AD1062">
            <v>2</v>
          </cell>
        </row>
        <row r="1063">
          <cell r="D1063" t="str">
            <v>001061_Z11</v>
          </cell>
          <cell r="P1063">
            <v>3.6999999999999998E-2</v>
          </cell>
          <cell r="AD1063">
            <v>3</v>
          </cell>
        </row>
        <row r="1064">
          <cell r="D1064" t="str">
            <v>001062_Z11</v>
          </cell>
          <cell r="P1064">
            <v>7.4999999999999997E-3</v>
          </cell>
          <cell r="AD1064">
            <v>1</v>
          </cell>
        </row>
        <row r="1065">
          <cell r="D1065" t="str">
            <v>001062_Z11</v>
          </cell>
          <cell r="P1065">
            <v>7.4999999999999997E-3</v>
          </cell>
          <cell r="AD1065">
            <v>2</v>
          </cell>
        </row>
        <row r="1066">
          <cell r="D1066" t="str">
            <v>001062_Z11</v>
          </cell>
          <cell r="P1066">
            <v>7.4999999999999997E-3</v>
          </cell>
          <cell r="AD1066">
            <v>3</v>
          </cell>
        </row>
        <row r="1067">
          <cell r="D1067" t="str">
            <v>001063_Z11</v>
          </cell>
          <cell r="P1067">
            <v>7.4999999999999997E-2</v>
          </cell>
          <cell r="AD1067">
            <v>1</v>
          </cell>
        </row>
        <row r="1068">
          <cell r="D1068" t="str">
            <v>001063_Z11</v>
          </cell>
          <cell r="P1068">
            <v>7.4999999999999997E-2</v>
          </cell>
          <cell r="AD1068">
            <v>2</v>
          </cell>
        </row>
        <row r="1069">
          <cell r="D1069" t="str">
            <v>001063_Z11</v>
          </cell>
          <cell r="P1069">
            <v>7.4999999999999997E-2</v>
          </cell>
          <cell r="AD1069">
            <v>3</v>
          </cell>
        </row>
        <row r="1070">
          <cell r="D1070" t="str">
            <v>001064_Z11</v>
          </cell>
          <cell r="P1070">
            <v>4.4999999999999998E-2</v>
          </cell>
          <cell r="AD1070">
            <v>1</v>
          </cell>
        </row>
        <row r="1071">
          <cell r="D1071" t="str">
            <v>001064_Z11</v>
          </cell>
          <cell r="P1071">
            <v>4.4999999999999998E-2</v>
          </cell>
          <cell r="AD1071">
            <v>2</v>
          </cell>
        </row>
        <row r="1072">
          <cell r="D1072" t="str">
            <v>001064_Z11</v>
          </cell>
          <cell r="P1072">
            <v>4.4999999999999998E-2</v>
          </cell>
          <cell r="AD1072">
            <v>3</v>
          </cell>
        </row>
        <row r="1073">
          <cell r="D1073" t="str">
            <v>001066_Z11</v>
          </cell>
          <cell r="P1073">
            <v>7.4999999999999997E-2</v>
          </cell>
          <cell r="AD1073">
            <v>1</v>
          </cell>
        </row>
        <row r="1074">
          <cell r="D1074" t="str">
            <v>001066_Z11</v>
          </cell>
          <cell r="P1074">
            <v>7.4999999999999997E-2</v>
          </cell>
          <cell r="AD1074">
            <v>2</v>
          </cell>
        </row>
        <row r="1075">
          <cell r="D1075" t="str">
            <v>001066_Z11</v>
          </cell>
          <cell r="P1075">
            <v>7.4999999999999997E-2</v>
          </cell>
          <cell r="AD1075">
            <v>3</v>
          </cell>
        </row>
        <row r="1076">
          <cell r="D1076" t="str">
            <v>001068_Z11</v>
          </cell>
          <cell r="P1076">
            <v>1.4999999999999999E-2</v>
          </cell>
          <cell r="AD1076">
            <v>1</v>
          </cell>
        </row>
        <row r="1077">
          <cell r="D1077" t="str">
            <v>001068_Z11</v>
          </cell>
          <cell r="P1077">
            <v>1.4999999999999999E-2</v>
          </cell>
          <cell r="AD1077">
            <v>2</v>
          </cell>
        </row>
        <row r="1078">
          <cell r="D1078" t="str">
            <v>001068_Z11</v>
          </cell>
          <cell r="P1078">
            <v>1.4999999999999999E-2</v>
          </cell>
          <cell r="AD1078">
            <v>3</v>
          </cell>
        </row>
        <row r="1079">
          <cell r="D1079" t="str">
            <v>001069_Z11</v>
          </cell>
          <cell r="P1079">
            <v>4.4999999999999998E-2</v>
          </cell>
          <cell r="AD1079">
            <v>1</v>
          </cell>
        </row>
        <row r="1080">
          <cell r="D1080" t="str">
            <v>001069_Z11</v>
          </cell>
          <cell r="P1080">
            <v>4.4999999999999998E-2</v>
          </cell>
          <cell r="AD1080">
            <v>2</v>
          </cell>
        </row>
        <row r="1081">
          <cell r="D1081" t="str">
            <v>001069_Z11</v>
          </cell>
          <cell r="P1081">
            <v>4.4999999999999998E-2</v>
          </cell>
          <cell r="AD1081">
            <v>3</v>
          </cell>
        </row>
        <row r="1082">
          <cell r="D1082" t="str">
            <v>001070_Z11</v>
          </cell>
          <cell r="P1082">
            <v>5.5E-2</v>
          </cell>
          <cell r="AD1082">
            <v>1</v>
          </cell>
        </row>
        <row r="1083">
          <cell r="D1083" t="str">
            <v>001070_Z11</v>
          </cell>
          <cell r="P1083">
            <v>5.5E-2</v>
          </cell>
          <cell r="AD1083">
            <v>2</v>
          </cell>
        </row>
        <row r="1084">
          <cell r="D1084" t="str">
            <v>001070_Z11</v>
          </cell>
          <cell r="P1084">
            <v>5.5E-2</v>
          </cell>
          <cell r="AD1084">
            <v>3</v>
          </cell>
        </row>
        <row r="1085">
          <cell r="D1085" t="str">
            <v>001071_Z11</v>
          </cell>
          <cell r="P1085">
            <v>4.4999999999999998E-2</v>
          </cell>
          <cell r="AD1085">
            <v>1</v>
          </cell>
        </row>
        <row r="1086">
          <cell r="D1086" t="str">
            <v>001071_Z11</v>
          </cell>
          <cell r="P1086">
            <v>4.4999999999999998E-2</v>
          </cell>
          <cell r="AD1086">
            <v>2</v>
          </cell>
        </row>
        <row r="1087">
          <cell r="D1087" t="str">
            <v>001071_Z11</v>
          </cell>
          <cell r="P1087">
            <v>4.4999999999999998E-2</v>
          </cell>
          <cell r="AD1087">
            <v>3</v>
          </cell>
        </row>
        <row r="1088">
          <cell r="D1088" t="str">
            <v>001072_Z11</v>
          </cell>
          <cell r="P1088">
            <v>0.13</v>
          </cell>
          <cell r="AD1088">
            <v>1</v>
          </cell>
        </row>
        <row r="1089">
          <cell r="D1089" t="str">
            <v>001072_Z11</v>
          </cell>
          <cell r="P1089">
            <v>0.13</v>
          </cell>
          <cell r="AD1089">
            <v>2</v>
          </cell>
        </row>
        <row r="1090">
          <cell r="D1090" t="str">
            <v>001072_Z11</v>
          </cell>
          <cell r="P1090">
            <v>0.13</v>
          </cell>
          <cell r="AD1090">
            <v>3</v>
          </cell>
        </row>
        <row r="1091">
          <cell r="D1091" t="str">
            <v>001073_Z11</v>
          </cell>
          <cell r="P1091">
            <v>5.5E-2</v>
          </cell>
          <cell r="AD1091">
            <v>1</v>
          </cell>
        </row>
        <row r="1092">
          <cell r="D1092" t="str">
            <v>001073_Z11</v>
          </cell>
          <cell r="P1092">
            <v>5.5E-2</v>
          </cell>
          <cell r="AD1092">
            <v>2</v>
          </cell>
        </row>
        <row r="1093">
          <cell r="D1093" t="str">
            <v>001073_Z11</v>
          </cell>
          <cell r="P1093">
            <v>5.5E-2</v>
          </cell>
          <cell r="AD1093">
            <v>3</v>
          </cell>
        </row>
        <row r="1094">
          <cell r="D1094" t="str">
            <v>001076_Z11</v>
          </cell>
          <cell r="P1094">
            <v>3.0000000000000001E-3</v>
          </cell>
          <cell r="AD1094">
            <v>1</v>
          </cell>
        </row>
        <row r="1095">
          <cell r="D1095" t="str">
            <v>001076_Z11</v>
          </cell>
          <cell r="P1095">
            <v>3.0000000000000001E-3</v>
          </cell>
          <cell r="AD1095">
            <v>2</v>
          </cell>
        </row>
        <row r="1096">
          <cell r="D1096" t="str">
            <v>001076_Z11</v>
          </cell>
          <cell r="P1096">
            <v>3.0000000000000001E-3</v>
          </cell>
          <cell r="AD1096">
            <v>3</v>
          </cell>
        </row>
        <row r="1097">
          <cell r="D1097" t="str">
            <v>001080_Z11</v>
          </cell>
          <cell r="P1097">
            <v>0.03</v>
          </cell>
          <cell r="AD1097">
            <v>1</v>
          </cell>
        </row>
        <row r="1098">
          <cell r="D1098" t="str">
            <v>001080_Z11</v>
          </cell>
          <cell r="P1098">
            <v>0.03</v>
          </cell>
          <cell r="AD1098">
            <v>2</v>
          </cell>
        </row>
        <row r="1099">
          <cell r="D1099" t="str">
            <v>001080_Z11</v>
          </cell>
          <cell r="P1099">
            <v>0.03</v>
          </cell>
          <cell r="AD1099">
            <v>3</v>
          </cell>
        </row>
        <row r="1100">
          <cell r="D1100" t="str">
            <v>001081_Z11</v>
          </cell>
          <cell r="P1100">
            <v>6.8000000000000005E-2</v>
          </cell>
          <cell r="AD1100">
            <v>1</v>
          </cell>
        </row>
        <row r="1101">
          <cell r="D1101" t="str">
            <v>001081_Z11</v>
          </cell>
          <cell r="P1101">
            <v>6.8000000000000005E-2</v>
          </cell>
          <cell r="AD1101">
            <v>2</v>
          </cell>
        </row>
        <row r="1102">
          <cell r="D1102" t="str">
            <v>001081_Z11</v>
          </cell>
          <cell r="P1102">
            <v>6.8000000000000005E-2</v>
          </cell>
          <cell r="AD1102">
            <v>3</v>
          </cell>
        </row>
        <row r="1103">
          <cell r="D1103" t="str">
            <v>001082_Z11</v>
          </cell>
          <cell r="P1103">
            <v>0.1</v>
          </cell>
          <cell r="AD1103">
            <v>1</v>
          </cell>
        </row>
        <row r="1104">
          <cell r="D1104" t="str">
            <v>001082_Z11</v>
          </cell>
          <cell r="P1104">
            <v>0.1</v>
          </cell>
          <cell r="AD1104">
            <v>2</v>
          </cell>
        </row>
        <row r="1105">
          <cell r="D1105" t="str">
            <v>001082_Z11</v>
          </cell>
          <cell r="P1105">
            <v>0.1</v>
          </cell>
          <cell r="AD1105">
            <v>3</v>
          </cell>
        </row>
        <row r="1106">
          <cell r="D1106" t="str">
            <v>001083_Z11</v>
          </cell>
          <cell r="P1106">
            <v>4.3999999999999997E-2</v>
          </cell>
          <cell r="AD1106">
            <v>1</v>
          </cell>
        </row>
        <row r="1107">
          <cell r="D1107" t="str">
            <v>001083_Z11</v>
          </cell>
          <cell r="P1107">
            <v>4.3999999999999997E-2</v>
          </cell>
          <cell r="AD1107">
            <v>2</v>
          </cell>
        </row>
        <row r="1108">
          <cell r="D1108" t="str">
            <v>001083_Z11</v>
          </cell>
          <cell r="P1108">
            <v>4.3999999999999997E-2</v>
          </cell>
          <cell r="AD1108">
            <v>3</v>
          </cell>
        </row>
        <row r="1109">
          <cell r="D1109" t="str">
            <v>001091_Z11</v>
          </cell>
          <cell r="P1109">
            <v>0.3</v>
          </cell>
          <cell r="AD1109">
            <v>1</v>
          </cell>
        </row>
        <row r="1110">
          <cell r="D1110" t="str">
            <v>001091_Z11</v>
          </cell>
          <cell r="P1110">
            <v>0.3</v>
          </cell>
          <cell r="AD1110">
            <v>2</v>
          </cell>
        </row>
        <row r="1111">
          <cell r="D1111" t="str">
            <v>001091_Z11</v>
          </cell>
          <cell r="P1111">
            <v>0.3</v>
          </cell>
          <cell r="AD1111">
            <v>3</v>
          </cell>
        </row>
        <row r="1112">
          <cell r="D1112" t="str">
            <v>001092_Z11</v>
          </cell>
          <cell r="P1112">
            <v>3.6999999999999998E-2</v>
          </cell>
          <cell r="AD1112">
            <v>1</v>
          </cell>
        </row>
        <row r="1113">
          <cell r="D1113" t="str">
            <v>001092_Z11</v>
          </cell>
          <cell r="P1113">
            <v>3.6999999999999998E-2</v>
          </cell>
          <cell r="AD1113">
            <v>2</v>
          </cell>
        </row>
        <row r="1114">
          <cell r="D1114" t="str">
            <v>001092_Z11</v>
          </cell>
          <cell r="P1114">
            <v>3.6999999999999998E-2</v>
          </cell>
          <cell r="AD1114">
            <v>3</v>
          </cell>
        </row>
        <row r="1115">
          <cell r="D1115" t="str">
            <v>001093_Z11</v>
          </cell>
          <cell r="P1115">
            <v>0.04</v>
          </cell>
          <cell r="AD1115">
            <v>1</v>
          </cell>
        </row>
        <row r="1116">
          <cell r="D1116" t="str">
            <v>001093_Z11</v>
          </cell>
          <cell r="P1116">
            <v>0.04</v>
          </cell>
          <cell r="AD1116">
            <v>2</v>
          </cell>
        </row>
        <row r="1117">
          <cell r="D1117" t="str">
            <v>001093_Z11</v>
          </cell>
          <cell r="P1117">
            <v>0.04</v>
          </cell>
          <cell r="AD1117">
            <v>3</v>
          </cell>
        </row>
        <row r="1118">
          <cell r="D1118" t="str">
            <v>001094_Z11</v>
          </cell>
          <cell r="P1118">
            <v>0.04</v>
          </cell>
          <cell r="AD1118">
            <v>1</v>
          </cell>
        </row>
        <row r="1119">
          <cell r="D1119" t="str">
            <v>001094_Z11</v>
          </cell>
          <cell r="P1119">
            <v>0.04</v>
          </cell>
          <cell r="AD1119">
            <v>2</v>
          </cell>
        </row>
        <row r="1120">
          <cell r="D1120" t="str">
            <v>001094_Z11</v>
          </cell>
          <cell r="P1120">
            <v>0.04</v>
          </cell>
          <cell r="AD1120">
            <v>3</v>
          </cell>
        </row>
        <row r="1121">
          <cell r="D1121" t="str">
            <v>001101_Z11</v>
          </cell>
          <cell r="P1121">
            <v>5.5E-2</v>
          </cell>
          <cell r="AD1121">
            <v>1</v>
          </cell>
        </row>
        <row r="1122">
          <cell r="D1122" t="str">
            <v>001101_Z11</v>
          </cell>
          <cell r="P1122">
            <v>5.5E-2</v>
          </cell>
          <cell r="AD1122">
            <v>2</v>
          </cell>
        </row>
        <row r="1123">
          <cell r="D1123" t="str">
            <v>001101_Z11</v>
          </cell>
          <cell r="P1123">
            <v>5.5E-2</v>
          </cell>
          <cell r="AD1123">
            <v>3</v>
          </cell>
        </row>
        <row r="1124">
          <cell r="D1124" t="str">
            <v>001103_Z11</v>
          </cell>
          <cell r="P1124">
            <v>0.04</v>
          </cell>
          <cell r="AD1124">
            <v>1</v>
          </cell>
        </row>
        <row r="1125">
          <cell r="D1125" t="str">
            <v>001103_Z11</v>
          </cell>
          <cell r="P1125">
            <v>0.04</v>
          </cell>
          <cell r="AD1125">
            <v>2</v>
          </cell>
        </row>
        <row r="1126">
          <cell r="D1126" t="str">
            <v>001103_Z11</v>
          </cell>
          <cell r="P1126">
            <v>0.04</v>
          </cell>
          <cell r="AD1126">
            <v>3</v>
          </cell>
        </row>
        <row r="1127">
          <cell r="D1127" t="str">
            <v>001104_Z11</v>
          </cell>
          <cell r="P1127">
            <v>0.03</v>
          </cell>
          <cell r="AD1127">
            <v>1</v>
          </cell>
        </row>
        <row r="1128">
          <cell r="D1128" t="str">
            <v>001104_Z11</v>
          </cell>
          <cell r="P1128">
            <v>0.03</v>
          </cell>
          <cell r="AD1128">
            <v>2</v>
          </cell>
        </row>
        <row r="1129">
          <cell r="D1129" t="str">
            <v>001104_Z11</v>
          </cell>
          <cell r="P1129">
            <v>0.03</v>
          </cell>
          <cell r="AD1129">
            <v>3</v>
          </cell>
        </row>
        <row r="1130">
          <cell r="D1130" t="str">
            <v>001110_Z11</v>
          </cell>
          <cell r="P1130">
            <v>0.43</v>
          </cell>
          <cell r="AD1130">
            <v>1</v>
          </cell>
        </row>
        <row r="1131">
          <cell r="D1131" t="str">
            <v>001110_Z11</v>
          </cell>
          <cell r="P1131">
            <v>0.43</v>
          </cell>
          <cell r="AD1131">
            <v>2</v>
          </cell>
        </row>
        <row r="1132">
          <cell r="D1132" t="str">
            <v>001110_Z11</v>
          </cell>
          <cell r="P1132">
            <v>0.43</v>
          </cell>
          <cell r="AD1132">
            <v>3</v>
          </cell>
        </row>
        <row r="1133">
          <cell r="D1133" t="str">
            <v>001111_Z11</v>
          </cell>
          <cell r="P1133">
            <v>0.5</v>
          </cell>
          <cell r="AD1133">
            <v>1</v>
          </cell>
        </row>
        <row r="1134">
          <cell r="D1134" t="str">
            <v>001111_Z11</v>
          </cell>
          <cell r="P1134">
            <v>0.5</v>
          </cell>
          <cell r="AD1134">
            <v>2</v>
          </cell>
        </row>
        <row r="1135">
          <cell r="D1135" t="str">
            <v>001111_Z11</v>
          </cell>
          <cell r="P1135">
            <v>0.5</v>
          </cell>
          <cell r="AD1135">
            <v>3</v>
          </cell>
        </row>
        <row r="1136">
          <cell r="D1136" t="str">
            <v>001112_Z11</v>
          </cell>
          <cell r="P1136">
            <v>7.4999999999999997E-2</v>
          </cell>
          <cell r="AD1136">
            <v>1</v>
          </cell>
        </row>
        <row r="1137">
          <cell r="D1137" t="str">
            <v>001112_Z11</v>
          </cell>
          <cell r="P1137">
            <v>7.4999999999999997E-2</v>
          </cell>
          <cell r="AD1137">
            <v>2</v>
          </cell>
        </row>
        <row r="1138">
          <cell r="D1138" t="str">
            <v>001112_Z11</v>
          </cell>
          <cell r="P1138">
            <v>7.4999999999999997E-2</v>
          </cell>
          <cell r="AD1138">
            <v>3</v>
          </cell>
        </row>
        <row r="1139">
          <cell r="D1139" t="str">
            <v>001113_Z11</v>
          </cell>
          <cell r="P1139">
            <v>0.2</v>
          </cell>
          <cell r="AD1139">
            <v>1</v>
          </cell>
        </row>
        <row r="1140">
          <cell r="D1140" t="str">
            <v>001113_Z11</v>
          </cell>
          <cell r="P1140">
            <v>0.2</v>
          </cell>
          <cell r="AD1140">
            <v>2</v>
          </cell>
        </row>
        <row r="1141">
          <cell r="D1141" t="str">
            <v>001113_Z11</v>
          </cell>
          <cell r="P1141">
            <v>0.2</v>
          </cell>
          <cell r="AD1141">
            <v>3</v>
          </cell>
        </row>
        <row r="1142">
          <cell r="D1142" t="str">
            <v>001114_Z11</v>
          </cell>
          <cell r="P1142">
            <v>4.4999999999999998E-2</v>
          </cell>
          <cell r="AD1142">
            <v>1</v>
          </cell>
        </row>
        <row r="1143">
          <cell r="D1143" t="str">
            <v>001114_Z11</v>
          </cell>
          <cell r="P1143">
            <v>4.4999999999999998E-2</v>
          </cell>
          <cell r="AD1143">
            <v>2</v>
          </cell>
        </row>
        <row r="1144">
          <cell r="D1144" t="str">
            <v>001114_Z11</v>
          </cell>
          <cell r="P1144">
            <v>4.4999999999999998E-2</v>
          </cell>
          <cell r="AD1144">
            <v>3</v>
          </cell>
        </row>
        <row r="1145">
          <cell r="D1145" t="str">
            <v>001117_Z11</v>
          </cell>
          <cell r="P1145">
            <v>0.05</v>
          </cell>
          <cell r="AD1145">
            <v>1</v>
          </cell>
        </row>
        <row r="1146">
          <cell r="D1146" t="str">
            <v>001117_Z11</v>
          </cell>
          <cell r="P1146">
            <v>0.05</v>
          </cell>
          <cell r="AD1146">
            <v>2</v>
          </cell>
        </row>
        <row r="1147">
          <cell r="D1147" t="str">
            <v>001117_Z11</v>
          </cell>
          <cell r="P1147">
            <v>0.05</v>
          </cell>
          <cell r="AD1147">
            <v>3</v>
          </cell>
        </row>
        <row r="1148">
          <cell r="D1148" t="str">
            <v>001118_Z11</v>
          </cell>
          <cell r="P1148">
            <v>0.13</v>
          </cell>
          <cell r="AD1148">
            <v>1</v>
          </cell>
        </row>
        <row r="1149">
          <cell r="D1149" t="str">
            <v>001118_Z11</v>
          </cell>
          <cell r="P1149">
            <v>0.13</v>
          </cell>
          <cell r="AD1149">
            <v>2</v>
          </cell>
        </row>
        <row r="1150">
          <cell r="D1150" t="str">
            <v>001118_Z11</v>
          </cell>
          <cell r="P1150">
            <v>0.13</v>
          </cell>
          <cell r="AD1150">
            <v>3</v>
          </cell>
        </row>
        <row r="1151">
          <cell r="D1151" t="str">
            <v>001119_Z11</v>
          </cell>
          <cell r="P1151">
            <v>0.13</v>
          </cell>
          <cell r="AD1151">
            <v>1</v>
          </cell>
        </row>
        <row r="1152">
          <cell r="D1152" t="str">
            <v>001119_Z11</v>
          </cell>
          <cell r="P1152">
            <v>0.13</v>
          </cell>
          <cell r="AD1152">
            <v>2</v>
          </cell>
        </row>
        <row r="1153">
          <cell r="D1153" t="str">
            <v>001119_Z11</v>
          </cell>
          <cell r="P1153">
            <v>0.13</v>
          </cell>
          <cell r="AD1153">
            <v>3</v>
          </cell>
        </row>
        <row r="1154">
          <cell r="D1154" t="str">
            <v>001120_Z11</v>
          </cell>
          <cell r="P1154">
            <v>0.09</v>
          </cell>
          <cell r="AD1154">
            <v>1</v>
          </cell>
        </row>
        <row r="1155">
          <cell r="D1155" t="str">
            <v>001120_Z11</v>
          </cell>
          <cell r="P1155">
            <v>0.09</v>
          </cell>
          <cell r="AD1155">
            <v>2</v>
          </cell>
        </row>
        <row r="1156">
          <cell r="D1156" t="str">
            <v>001120_Z11</v>
          </cell>
          <cell r="P1156">
            <v>0.09</v>
          </cell>
          <cell r="AD1156">
            <v>3</v>
          </cell>
        </row>
        <row r="1157">
          <cell r="D1157" t="str">
            <v>001121_Z11</v>
          </cell>
          <cell r="P1157">
            <v>0.01</v>
          </cell>
          <cell r="AD1157">
            <v>1</v>
          </cell>
        </row>
        <row r="1158">
          <cell r="D1158" t="str">
            <v>001121_Z11</v>
          </cell>
          <cell r="P1158">
            <v>0.01</v>
          </cell>
          <cell r="AD1158">
            <v>2</v>
          </cell>
        </row>
        <row r="1159">
          <cell r="D1159" t="str">
            <v>001121_Z11</v>
          </cell>
          <cell r="P1159">
            <v>0.01</v>
          </cell>
          <cell r="AD1159">
            <v>3</v>
          </cell>
        </row>
        <row r="1160">
          <cell r="D1160" t="str">
            <v>001122_Z11</v>
          </cell>
          <cell r="P1160">
            <v>0.4</v>
          </cell>
          <cell r="AD1160">
            <v>1</v>
          </cell>
        </row>
        <row r="1161">
          <cell r="D1161" t="str">
            <v>001122_Z11</v>
          </cell>
          <cell r="P1161">
            <v>0.4</v>
          </cell>
          <cell r="AD1161">
            <v>2</v>
          </cell>
        </row>
        <row r="1162">
          <cell r="D1162" t="str">
            <v>001122_Z11</v>
          </cell>
          <cell r="P1162">
            <v>0.4</v>
          </cell>
          <cell r="AD1162">
            <v>3</v>
          </cell>
        </row>
        <row r="1163">
          <cell r="D1163" t="str">
            <v>001123_Z11</v>
          </cell>
          <cell r="P1163">
            <v>0.57599999999999996</v>
          </cell>
          <cell r="AD1163">
            <v>1</v>
          </cell>
        </row>
        <row r="1164">
          <cell r="D1164" t="str">
            <v>001123_Z11</v>
          </cell>
          <cell r="P1164">
            <v>0.57599999999999996</v>
          </cell>
          <cell r="AD1164">
            <v>2</v>
          </cell>
        </row>
        <row r="1165">
          <cell r="D1165" t="str">
            <v>001123_Z11</v>
          </cell>
          <cell r="P1165">
            <v>0.57599999999999996</v>
          </cell>
          <cell r="AD1165">
            <v>3</v>
          </cell>
        </row>
        <row r="1166">
          <cell r="D1166" t="str">
            <v>001124_Z11</v>
          </cell>
          <cell r="P1166">
            <v>0.26250000000000001</v>
          </cell>
          <cell r="AD1166">
            <v>1</v>
          </cell>
        </row>
        <row r="1167">
          <cell r="D1167" t="str">
            <v>001124_Z11</v>
          </cell>
          <cell r="P1167">
            <v>0.26250000000000001</v>
          </cell>
          <cell r="AD1167">
            <v>2</v>
          </cell>
        </row>
        <row r="1168">
          <cell r="D1168" t="str">
            <v>001124_Z11</v>
          </cell>
          <cell r="P1168">
            <v>0.26250000000000001</v>
          </cell>
          <cell r="AD1168">
            <v>3</v>
          </cell>
        </row>
        <row r="1169">
          <cell r="D1169" t="str">
            <v>001125_Z11</v>
          </cell>
          <cell r="P1169">
            <v>0.39500000000000002</v>
          </cell>
          <cell r="AD1169">
            <v>1</v>
          </cell>
        </row>
        <row r="1170">
          <cell r="D1170" t="str">
            <v>001125_Z11</v>
          </cell>
          <cell r="P1170">
            <v>0.39500000000000002</v>
          </cell>
          <cell r="AD1170">
            <v>2</v>
          </cell>
        </row>
        <row r="1171">
          <cell r="D1171" t="str">
            <v>001125_Z11</v>
          </cell>
          <cell r="P1171">
            <v>0.39500000000000002</v>
          </cell>
          <cell r="AD1171">
            <v>3</v>
          </cell>
        </row>
        <row r="1172">
          <cell r="D1172" t="str">
            <v>001127_Z11</v>
          </cell>
          <cell r="P1172">
            <v>0.03</v>
          </cell>
          <cell r="AD1172">
            <v>1</v>
          </cell>
        </row>
        <row r="1173">
          <cell r="D1173" t="str">
            <v>001127_Z11</v>
          </cell>
          <cell r="P1173">
            <v>0.03</v>
          </cell>
          <cell r="AD1173">
            <v>2</v>
          </cell>
        </row>
        <row r="1174">
          <cell r="D1174" t="str">
            <v>001127_Z11</v>
          </cell>
          <cell r="P1174">
            <v>0.03</v>
          </cell>
          <cell r="AD1174">
            <v>3</v>
          </cell>
        </row>
        <row r="1175">
          <cell r="D1175" t="str">
            <v>001128_Z11</v>
          </cell>
          <cell r="P1175">
            <v>8.2000000000000003E-2</v>
          </cell>
          <cell r="AD1175">
            <v>1</v>
          </cell>
        </row>
        <row r="1176">
          <cell r="D1176" t="str">
            <v>001128_Z11</v>
          </cell>
          <cell r="P1176">
            <v>8.2000000000000003E-2</v>
          </cell>
          <cell r="AD1176">
            <v>2</v>
          </cell>
        </row>
        <row r="1177">
          <cell r="D1177" t="str">
            <v>001128_Z11</v>
          </cell>
          <cell r="P1177">
            <v>8.2000000000000003E-2</v>
          </cell>
          <cell r="AD1177">
            <v>3</v>
          </cell>
        </row>
        <row r="1178">
          <cell r="D1178" t="str">
            <v>001129_Z11</v>
          </cell>
          <cell r="P1178">
            <v>1.0999999999999999E-2</v>
          </cell>
          <cell r="AD1178">
            <v>1</v>
          </cell>
        </row>
        <row r="1179">
          <cell r="D1179" t="str">
            <v>001129_Z11</v>
          </cell>
          <cell r="P1179">
            <v>1.0999999999999999E-2</v>
          </cell>
          <cell r="AD1179">
            <v>2</v>
          </cell>
        </row>
        <row r="1180">
          <cell r="D1180" t="str">
            <v>001129_Z11</v>
          </cell>
          <cell r="P1180">
            <v>1.0999999999999999E-2</v>
          </cell>
          <cell r="AD1180">
            <v>3</v>
          </cell>
        </row>
        <row r="1181">
          <cell r="D1181" t="str">
            <v>001130_Z11</v>
          </cell>
          <cell r="P1181">
            <v>8.0000000000000002E-3</v>
          </cell>
          <cell r="AD1181">
            <v>1</v>
          </cell>
        </row>
        <row r="1182">
          <cell r="D1182" t="str">
            <v>001130_Z11</v>
          </cell>
          <cell r="P1182">
            <v>8.0000000000000002E-3</v>
          </cell>
          <cell r="AD1182">
            <v>2</v>
          </cell>
        </row>
        <row r="1183">
          <cell r="D1183" t="str">
            <v>001130_Z11</v>
          </cell>
          <cell r="P1183">
            <v>8.0000000000000002E-3</v>
          </cell>
          <cell r="AD1183">
            <v>3</v>
          </cell>
        </row>
        <row r="1184">
          <cell r="D1184" t="str">
            <v>001131_Z11</v>
          </cell>
          <cell r="P1184">
            <v>0.17</v>
          </cell>
          <cell r="AD1184">
            <v>1</v>
          </cell>
        </row>
        <row r="1185">
          <cell r="D1185" t="str">
            <v>001131_Z11</v>
          </cell>
          <cell r="P1185">
            <v>0.17</v>
          </cell>
          <cell r="AD1185">
            <v>2</v>
          </cell>
        </row>
        <row r="1186">
          <cell r="D1186" t="str">
            <v>001131_Z11</v>
          </cell>
          <cell r="P1186">
            <v>0.17</v>
          </cell>
          <cell r="AD1186">
            <v>3</v>
          </cell>
        </row>
        <row r="1187">
          <cell r="D1187" t="str">
            <v>001132_Z11</v>
          </cell>
          <cell r="P1187">
            <v>0.01</v>
          </cell>
          <cell r="AD1187">
            <v>1</v>
          </cell>
        </row>
        <row r="1188">
          <cell r="D1188" t="str">
            <v>001132_Z11</v>
          </cell>
          <cell r="P1188">
            <v>0.01</v>
          </cell>
          <cell r="AD1188">
            <v>2</v>
          </cell>
        </row>
        <row r="1189">
          <cell r="D1189" t="str">
            <v>001132_Z11</v>
          </cell>
          <cell r="P1189">
            <v>0.01</v>
          </cell>
          <cell r="AD1189">
            <v>3</v>
          </cell>
        </row>
        <row r="1190">
          <cell r="D1190" t="str">
            <v>001133_Z11</v>
          </cell>
          <cell r="P1190">
            <v>0.05</v>
          </cell>
          <cell r="AD1190">
            <v>1</v>
          </cell>
        </row>
        <row r="1191">
          <cell r="D1191" t="str">
            <v>001133_Z11</v>
          </cell>
          <cell r="P1191">
            <v>0.05</v>
          </cell>
          <cell r="AD1191">
            <v>2</v>
          </cell>
        </row>
        <row r="1192">
          <cell r="D1192" t="str">
            <v>001133_Z11</v>
          </cell>
          <cell r="P1192">
            <v>0.05</v>
          </cell>
          <cell r="AD1192">
            <v>3</v>
          </cell>
        </row>
        <row r="1193">
          <cell r="D1193" t="str">
            <v>001135_Z11</v>
          </cell>
          <cell r="P1193">
            <v>0.06</v>
          </cell>
          <cell r="AD1193">
            <v>1</v>
          </cell>
        </row>
        <row r="1194">
          <cell r="D1194" t="str">
            <v>001135_Z11</v>
          </cell>
          <cell r="P1194">
            <v>0.06</v>
          </cell>
          <cell r="AD1194">
            <v>2</v>
          </cell>
        </row>
        <row r="1195">
          <cell r="D1195" t="str">
            <v>001135_Z11</v>
          </cell>
          <cell r="P1195">
            <v>0.06</v>
          </cell>
          <cell r="AD1195">
            <v>3</v>
          </cell>
        </row>
        <row r="1196">
          <cell r="D1196" t="str">
            <v>001143_Z11</v>
          </cell>
          <cell r="P1196">
            <v>0.12</v>
          </cell>
          <cell r="AD1196">
            <v>1</v>
          </cell>
        </row>
        <row r="1197">
          <cell r="D1197" t="str">
            <v>001143_Z11</v>
          </cell>
          <cell r="P1197">
            <v>0.12</v>
          </cell>
          <cell r="AD1197">
            <v>2</v>
          </cell>
        </row>
        <row r="1198">
          <cell r="D1198" t="str">
            <v>001143_Z11</v>
          </cell>
          <cell r="P1198">
            <v>0.12</v>
          </cell>
          <cell r="AD1198">
            <v>3</v>
          </cell>
        </row>
        <row r="1199">
          <cell r="D1199" t="str">
            <v>001144_Z11</v>
          </cell>
          <cell r="P1199">
            <v>0.03</v>
          </cell>
          <cell r="AD1199">
            <v>1</v>
          </cell>
        </row>
        <row r="1200">
          <cell r="D1200" t="str">
            <v>001144_Z11</v>
          </cell>
          <cell r="P1200">
            <v>0.03</v>
          </cell>
          <cell r="AD1200">
            <v>2</v>
          </cell>
        </row>
        <row r="1201">
          <cell r="D1201" t="str">
            <v>001144_Z11</v>
          </cell>
          <cell r="P1201">
            <v>0.03</v>
          </cell>
          <cell r="AD1201">
            <v>3</v>
          </cell>
        </row>
        <row r="1202">
          <cell r="D1202" t="str">
            <v>001145_Z11</v>
          </cell>
          <cell r="P1202">
            <v>0.2</v>
          </cell>
          <cell r="AD1202">
            <v>1</v>
          </cell>
        </row>
        <row r="1203">
          <cell r="D1203" t="str">
            <v>001145_Z11</v>
          </cell>
          <cell r="P1203">
            <v>0.2</v>
          </cell>
          <cell r="AD1203">
            <v>2</v>
          </cell>
        </row>
        <row r="1204">
          <cell r="D1204" t="str">
            <v>001145_Z11</v>
          </cell>
          <cell r="P1204">
            <v>0.2</v>
          </cell>
          <cell r="AD1204">
            <v>3</v>
          </cell>
        </row>
        <row r="1205">
          <cell r="D1205" t="str">
            <v>001147_Z11</v>
          </cell>
          <cell r="P1205">
            <v>4.4999999999999998E-2</v>
          </cell>
          <cell r="AD1205">
            <v>1</v>
          </cell>
        </row>
        <row r="1206">
          <cell r="D1206" t="str">
            <v>001147_Z11</v>
          </cell>
          <cell r="P1206">
            <v>4.4999999999999998E-2</v>
          </cell>
          <cell r="AD1206">
            <v>2</v>
          </cell>
        </row>
        <row r="1207">
          <cell r="D1207" t="str">
            <v>001147_Z11</v>
          </cell>
          <cell r="P1207">
            <v>4.4999999999999998E-2</v>
          </cell>
          <cell r="AD1207">
            <v>3</v>
          </cell>
        </row>
        <row r="1208">
          <cell r="D1208" t="str">
            <v>001152_Z11</v>
          </cell>
          <cell r="P1208">
            <v>6.2E-2</v>
          </cell>
          <cell r="AD1208">
            <v>1</v>
          </cell>
        </row>
        <row r="1209">
          <cell r="D1209" t="str">
            <v>001152_Z11</v>
          </cell>
          <cell r="P1209">
            <v>6.2E-2</v>
          </cell>
          <cell r="AD1209">
            <v>2</v>
          </cell>
        </row>
        <row r="1210">
          <cell r="D1210" t="str">
            <v>001152_Z11</v>
          </cell>
          <cell r="P1210">
            <v>6.2E-2</v>
          </cell>
          <cell r="AD1210">
            <v>3</v>
          </cell>
        </row>
        <row r="1211">
          <cell r="D1211" t="str">
            <v>001158_Z11</v>
          </cell>
          <cell r="P1211">
            <v>0.45</v>
          </cell>
          <cell r="AD1211">
            <v>1</v>
          </cell>
        </row>
        <row r="1212">
          <cell r="D1212" t="str">
            <v>001158_Z11</v>
          </cell>
          <cell r="P1212">
            <v>0.45</v>
          </cell>
          <cell r="AD1212">
            <v>2</v>
          </cell>
        </row>
        <row r="1213">
          <cell r="D1213" t="str">
            <v>001158_Z11</v>
          </cell>
          <cell r="P1213">
            <v>0.45</v>
          </cell>
          <cell r="AD1213">
            <v>3</v>
          </cell>
        </row>
        <row r="1214">
          <cell r="D1214" t="str">
            <v>001159_Z11</v>
          </cell>
          <cell r="P1214">
            <v>0.03</v>
          </cell>
          <cell r="AD1214">
            <v>1</v>
          </cell>
        </row>
        <row r="1215">
          <cell r="D1215" t="str">
            <v>001159_Z11</v>
          </cell>
          <cell r="P1215">
            <v>0.03</v>
          </cell>
          <cell r="AD1215">
            <v>2</v>
          </cell>
        </row>
        <row r="1216">
          <cell r="D1216" t="str">
            <v>001159_Z11</v>
          </cell>
          <cell r="P1216">
            <v>0.03</v>
          </cell>
          <cell r="AD1216">
            <v>3</v>
          </cell>
        </row>
        <row r="1217">
          <cell r="D1217" t="str">
            <v>001160_Z11</v>
          </cell>
          <cell r="P1217">
            <v>1.1000000000000001</v>
          </cell>
          <cell r="AD1217">
            <v>1</v>
          </cell>
        </row>
        <row r="1218">
          <cell r="D1218" t="str">
            <v>001160_Z11</v>
          </cell>
          <cell r="P1218">
            <v>1.1000000000000001</v>
          </cell>
          <cell r="AD1218">
            <v>2</v>
          </cell>
        </row>
        <row r="1219">
          <cell r="D1219" t="str">
            <v>001160_Z11</v>
          </cell>
          <cell r="P1219">
            <v>1.1000000000000001</v>
          </cell>
          <cell r="AD1219">
            <v>3</v>
          </cell>
        </row>
        <row r="1220">
          <cell r="D1220" t="str">
            <v>001161_Z11</v>
          </cell>
          <cell r="P1220">
            <v>1.1000000000000001</v>
          </cell>
          <cell r="AD1220">
            <v>1</v>
          </cell>
        </row>
        <row r="1221">
          <cell r="D1221" t="str">
            <v>001161_Z11</v>
          </cell>
          <cell r="P1221">
            <v>1.1000000000000001</v>
          </cell>
          <cell r="AD1221">
            <v>2</v>
          </cell>
        </row>
        <row r="1222">
          <cell r="D1222" t="str">
            <v>001161_Z11</v>
          </cell>
          <cell r="P1222">
            <v>1.1000000000000001</v>
          </cell>
          <cell r="AD1222">
            <v>3</v>
          </cell>
        </row>
        <row r="1223">
          <cell r="D1223" t="str">
            <v>001162_Z11</v>
          </cell>
          <cell r="P1223">
            <v>6.0000000000000001E-3</v>
          </cell>
          <cell r="AD1223">
            <v>1</v>
          </cell>
        </row>
        <row r="1224">
          <cell r="D1224" t="str">
            <v>001162_Z11</v>
          </cell>
          <cell r="P1224">
            <v>6.0000000000000001E-3</v>
          </cell>
          <cell r="AD1224">
            <v>2</v>
          </cell>
        </row>
        <row r="1225">
          <cell r="D1225" t="str">
            <v>001162_Z11</v>
          </cell>
          <cell r="P1225">
            <v>6.0000000000000001E-3</v>
          </cell>
          <cell r="AD1225">
            <v>3</v>
          </cell>
        </row>
        <row r="1226">
          <cell r="D1226" t="str">
            <v>001164_Z11</v>
          </cell>
          <cell r="P1226">
            <v>7.4999999999999997E-2</v>
          </cell>
          <cell r="AD1226">
            <v>1</v>
          </cell>
        </row>
        <row r="1227">
          <cell r="D1227" t="str">
            <v>001164_Z11</v>
          </cell>
          <cell r="P1227">
            <v>7.4999999999999997E-2</v>
          </cell>
          <cell r="AD1227">
            <v>2</v>
          </cell>
        </row>
        <row r="1228">
          <cell r="D1228" t="str">
            <v>001164_Z11</v>
          </cell>
          <cell r="P1228">
            <v>7.4999999999999997E-2</v>
          </cell>
          <cell r="AD1228">
            <v>3</v>
          </cell>
        </row>
        <row r="1229">
          <cell r="D1229" t="str">
            <v>001167_Z11</v>
          </cell>
          <cell r="P1229">
            <v>3.1E-2</v>
          </cell>
          <cell r="AD1229">
            <v>1</v>
          </cell>
        </row>
        <row r="1230">
          <cell r="D1230" t="str">
            <v>001167_Z11</v>
          </cell>
          <cell r="P1230">
            <v>3.1E-2</v>
          </cell>
          <cell r="AD1230">
            <v>2</v>
          </cell>
        </row>
        <row r="1231">
          <cell r="D1231" t="str">
            <v>001167_Z11</v>
          </cell>
          <cell r="P1231">
            <v>3.1E-2</v>
          </cell>
          <cell r="AD1231">
            <v>3</v>
          </cell>
        </row>
        <row r="1232">
          <cell r="D1232" t="str">
            <v>001168_Z11</v>
          </cell>
          <cell r="P1232">
            <v>7.4999999999999997E-2</v>
          </cell>
          <cell r="AD1232">
            <v>1</v>
          </cell>
        </row>
        <row r="1233">
          <cell r="D1233" t="str">
            <v>001168_Z11</v>
          </cell>
          <cell r="P1233">
            <v>7.4999999999999997E-2</v>
          </cell>
          <cell r="AD1233">
            <v>2</v>
          </cell>
        </row>
        <row r="1234">
          <cell r="D1234" t="str">
            <v>001168_Z11</v>
          </cell>
          <cell r="P1234">
            <v>7.4999999999999997E-2</v>
          </cell>
          <cell r="AD1234">
            <v>3</v>
          </cell>
        </row>
        <row r="1235">
          <cell r="D1235" t="str">
            <v>001169_Z11</v>
          </cell>
          <cell r="P1235">
            <v>7.4999999999999997E-2</v>
          </cell>
          <cell r="AD1235">
            <v>1</v>
          </cell>
        </row>
        <row r="1236">
          <cell r="D1236" t="str">
            <v>001169_Z11</v>
          </cell>
          <cell r="P1236">
            <v>7.4999999999999997E-2</v>
          </cell>
          <cell r="AD1236">
            <v>2</v>
          </cell>
        </row>
        <row r="1237">
          <cell r="D1237" t="str">
            <v>001169_Z11</v>
          </cell>
          <cell r="P1237">
            <v>7.4999999999999997E-2</v>
          </cell>
          <cell r="AD1237">
            <v>3</v>
          </cell>
        </row>
        <row r="1238">
          <cell r="D1238" t="str">
            <v>001170_Z11</v>
          </cell>
          <cell r="P1238">
            <v>0.03</v>
          </cell>
          <cell r="AD1238">
            <v>1</v>
          </cell>
        </row>
        <row r="1239">
          <cell r="D1239" t="str">
            <v>001170_Z11</v>
          </cell>
          <cell r="P1239">
            <v>0.03</v>
          </cell>
          <cell r="AD1239">
            <v>2</v>
          </cell>
        </row>
        <row r="1240">
          <cell r="D1240" t="str">
            <v>001171_Z11</v>
          </cell>
          <cell r="P1240">
            <v>0.03</v>
          </cell>
          <cell r="AD1240">
            <v>1</v>
          </cell>
        </row>
        <row r="1241">
          <cell r="D1241" t="str">
            <v>001171_Z11</v>
          </cell>
          <cell r="P1241">
            <v>0.03</v>
          </cell>
          <cell r="AD1241">
            <v>2</v>
          </cell>
        </row>
        <row r="1242">
          <cell r="D1242" t="str">
            <v>001175_Z11</v>
          </cell>
          <cell r="P1242">
            <v>1.0999999999999999E-2</v>
          </cell>
          <cell r="AD1242">
            <v>1</v>
          </cell>
        </row>
        <row r="1243">
          <cell r="D1243" t="str">
            <v>001175_Z11</v>
          </cell>
          <cell r="P1243">
            <v>1.0999999999999999E-2</v>
          </cell>
          <cell r="AD1243">
            <v>2</v>
          </cell>
        </row>
        <row r="1244">
          <cell r="D1244" t="str">
            <v>001175_Z11</v>
          </cell>
          <cell r="P1244">
            <v>1.0999999999999999E-2</v>
          </cell>
          <cell r="AD1244">
            <v>3</v>
          </cell>
        </row>
        <row r="1245">
          <cell r="D1245" t="str">
            <v>001176_Z11</v>
          </cell>
          <cell r="P1245">
            <v>1.0999999999999999E-2</v>
          </cell>
          <cell r="AD1245">
            <v>1</v>
          </cell>
        </row>
        <row r="1246">
          <cell r="D1246" t="str">
            <v>001176_Z11</v>
          </cell>
          <cell r="P1246">
            <v>1.0999999999999999E-2</v>
          </cell>
          <cell r="AD1246">
            <v>2</v>
          </cell>
        </row>
        <row r="1247">
          <cell r="D1247" t="str">
            <v>001176_Z11</v>
          </cell>
          <cell r="P1247">
            <v>1.0999999999999999E-2</v>
          </cell>
          <cell r="AD1247">
            <v>3</v>
          </cell>
        </row>
        <row r="1248">
          <cell r="D1248" t="str">
            <v>001177_Z11</v>
          </cell>
          <cell r="P1248">
            <v>0.98</v>
          </cell>
          <cell r="AD1248">
            <v>1</v>
          </cell>
        </row>
        <row r="1249">
          <cell r="D1249" t="str">
            <v>001177_Z11</v>
          </cell>
          <cell r="P1249">
            <v>0.98</v>
          </cell>
          <cell r="AD1249">
            <v>2</v>
          </cell>
        </row>
        <row r="1250">
          <cell r="D1250" t="str">
            <v>001177_Z11</v>
          </cell>
          <cell r="P1250">
            <v>0.98</v>
          </cell>
          <cell r="AD1250">
            <v>3</v>
          </cell>
        </row>
        <row r="1251">
          <cell r="D1251" t="str">
            <v>001178_Z11</v>
          </cell>
          <cell r="P1251">
            <v>7.0000000000000007E-2</v>
          </cell>
          <cell r="AD1251">
            <v>1</v>
          </cell>
        </row>
        <row r="1252">
          <cell r="D1252" t="str">
            <v>001178_Z11</v>
          </cell>
          <cell r="P1252">
            <v>7.0000000000000007E-2</v>
          </cell>
          <cell r="AD1252">
            <v>2</v>
          </cell>
        </row>
        <row r="1253">
          <cell r="D1253" t="str">
            <v>001178_Z11</v>
          </cell>
          <cell r="P1253">
            <v>7.0000000000000007E-2</v>
          </cell>
          <cell r="AD1253">
            <v>3</v>
          </cell>
        </row>
        <row r="1254">
          <cell r="D1254" t="str">
            <v>001179_Z11</v>
          </cell>
          <cell r="P1254">
            <v>0.315</v>
          </cell>
          <cell r="AD1254">
            <v>1</v>
          </cell>
        </row>
        <row r="1255">
          <cell r="D1255" t="str">
            <v>001179_Z11</v>
          </cell>
          <cell r="P1255">
            <v>0.315</v>
          </cell>
          <cell r="AD1255">
            <v>2</v>
          </cell>
        </row>
        <row r="1256">
          <cell r="D1256" t="str">
            <v>001179_Z11</v>
          </cell>
          <cell r="P1256">
            <v>0.315</v>
          </cell>
          <cell r="AD1256">
            <v>3</v>
          </cell>
        </row>
        <row r="1257">
          <cell r="D1257" t="str">
            <v>001180_Z11</v>
          </cell>
          <cell r="P1257">
            <v>0.315</v>
          </cell>
          <cell r="AD1257">
            <v>1</v>
          </cell>
        </row>
        <row r="1258">
          <cell r="D1258" t="str">
            <v>001180_Z11</v>
          </cell>
          <cell r="P1258">
            <v>0.315</v>
          </cell>
          <cell r="AD1258">
            <v>2</v>
          </cell>
        </row>
        <row r="1259">
          <cell r="D1259" t="str">
            <v>001180_Z11</v>
          </cell>
          <cell r="P1259">
            <v>0.315</v>
          </cell>
          <cell r="AD1259">
            <v>3</v>
          </cell>
        </row>
        <row r="1260">
          <cell r="D1260" t="str">
            <v>001181_Z11</v>
          </cell>
          <cell r="P1260">
            <v>2.1999999999999999E-2</v>
          </cell>
          <cell r="AD1260">
            <v>1</v>
          </cell>
        </row>
        <row r="1261">
          <cell r="D1261" t="str">
            <v>001181_Z11</v>
          </cell>
          <cell r="P1261">
            <v>2.1999999999999999E-2</v>
          </cell>
          <cell r="AD1261">
            <v>2</v>
          </cell>
        </row>
        <row r="1262">
          <cell r="D1262" t="str">
            <v>001181_Z11</v>
          </cell>
          <cell r="P1262">
            <v>2.1999999999999999E-2</v>
          </cell>
          <cell r="AD1262">
            <v>3</v>
          </cell>
        </row>
        <row r="1263">
          <cell r="D1263" t="str">
            <v>001185_Z11</v>
          </cell>
          <cell r="P1263">
            <v>0.125</v>
          </cell>
          <cell r="AD1263">
            <v>1</v>
          </cell>
        </row>
        <row r="1264">
          <cell r="D1264" t="str">
            <v>001185_Z11</v>
          </cell>
          <cell r="P1264">
            <v>0.125</v>
          </cell>
          <cell r="AD1264">
            <v>2</v>
          </cell>
        </row>
        <row r="1265">
          <cell r="D1265" t="str">
            <v>001185_Z11</v>
          </cell>
          <cell r="P1265">
            <v>0.125</v>
          </cell>
          <cell r="AD1265">
            <v>3</v>
          </cell>
        </row>
        <row r="1266">
          <cell r="D1266" t="str">
            <v>001186_Z11</v>
          </cell>
          <cell r="P1266">
            <v>7.4999999999999997E-2</v>
          </cell>
          <cell r="AD1266">
            <v>1</v>
          </cell>
        </row>
        <row r="1267">
          <cell r="D1267" t="str">
            <v>001186_Z11</v>
          </cell>
          <cell r="P1267">
            <v>7.4999999999999997E-2</v>
          </cell>
          <cell r="AD1267">
            <v>2</v>
          </cell>
        </row>
        <row r="1268">
          <cell r="D1268" t="str">
            <v>001186_Z11</v>
          </cell>
          <cell r="P1268">
            <v>7.4999999999999997E-2</v>
          </cell>
          <cell r="AD1268">
            <v>3</v>
          </cell>
        </row>
        <row r="1269">
          <cell r="D1269" t="str">
            <v>001187_Z11</v>
          </cell>
          <cell r="P1269">
            <v>0.03</v>
          </cell>
          <cell r="AD1269">
            <v>1</v>
          </cell>
        </row>
        <row r="1270">
          <cell r="D1270" t="str">
            <v>001187_Z11</v>
          </cell>
          <cell r="P1270">
            <v>0.03</v>
          </cell>
          <cell r="AD1270">
            <v>2</v>
          </cell>
        </row>
        <row r="1271">
          <cell r="D1271" t="str">
            <v>001187_Z11</v>
          </cell>
          <cell r="P1271">
            <v>0.03</v>
          </cell>
          <cell r="AD1271">
            <v>3</v>
          </cell>
        </row>
        <row r="1272">
          <cell r="D1272" t="str">
            <v>001188_Z11</v>
          </cell>
          <cell r="P1272">
            <v>0.04</v>
          </cell>
          <cell r="AD1272">
            <v>1</v>
          </cell>
        </row>
        <row r="1273">
          <cell r="D1273" t="str">
            <v>001188_Z11</v>
          </cell>
          <cell r="P1273">
            <v>0.04</v>
          </cell>
          <cell r="AD1273">
            <v>2</v>
          </cell>
        </row>
        <row r="1274">
          <cell r="D1274" t="str">
            <v>001188_Z11</v>
          </cell>
          <cell r="P1274">
            <v>0.04</v>
          </cell>
          <cell r="AD1274">
            <v>3</v>
          </cell>
        </row>
        <row r="1275">
          <cell r="D1275" t="str">
            <v>001189_Z11</v>
          </cell>
          <cell r="P1275">
            <v>4.4999999999999998E-2</v>
          </cell>
          <cell r="AD1275">
            <v>1</v>
          </cell>
        </row>
        <row r="1276">
          <cell r="D1276" t="str">
            <v>001189_Z11</v>
          </cell>
          <cell r="P1276">
            <v>4.4999999999999998E-2</v>
          </cell>
          <cell r="AD1276">
            <v>2</v>
          </cell>
        </row>
        <row r="1277">
          <cell r="D1277" t="str">
            <v>001189_Z11</v>
          </cell>
          <cell r="P1277">
            <v>4.4999999999999998E-2</v>
          </cell>
          <cell r="AD1277">
            <v>3</v>
          </cell>
        </row>
        <row r="1278">
          <cell r="D1278" t="str">
            <v>001190_Z11</v>
          </cell>
          <cell r="P1278">
            <v>3.6999999999999998E-2</v>
          </cell>
          <cell r="AD1278">
            <v>1</v>
          </cell>
        </row>
        <row r="1279">
          <cell r="D1279" t="str">
            <v>001190_Z11</v>
          </cell>
          <cell r="P1279">
            <v>3.6999999999999998E-2</v>
          </cell>
          <cell r="AD1279">
            <v>2</v>
          </cell>
        </row>
        <row r="1280">
          <cell r="D1280" t="str">
            <v>001190_Z11</v>
          </cell>
          <cell r="P1280">
            <v>3.6999999999999998E-2</v>
          </cell>
          <cell r="AD1280">
            <v>3</v>
          </cell>
        </row>
        <row r="1281">
          <cell r="D1281" t="str">
            <v>001191_Z11</v>
          </cell>
          <cell r="P1281">
            <v>0.03</v>
          </cell>
          <cell r="AD1281">
            <v>1</v>
          </cell>
        </row>
        <row r="1282">
          <cell r="D1282" t="str">
            <v>001191_Z11</v>
          </cell>
          <cell r="P1282">
            <v>0.03</v>
          </cell>
          <cell r="AD1282">
            <v>2</v>
          </cell>
        </row>
        <row r="1283">
          <cell r="D1283" t="str">
            <v>001191_Z11</v>
          </cell>
          <cell r="P1283">
            <v>0.03</v>
          </cell>
          <cell r="AD1283">
            <v>3</v>
          </cell>
        </row>
        <row r="1284">
          <cell r="D1284" t="str">
            <v>001204_Z11</v>
          </cell>
          <cell r="P1284">
            <v>0.2</v>
          </cell>
          <cell r="AD1284">
            <v>1</v>
          </cell>
        </row>
        <row r="1285">
          <cell r="D1285" t="str">
            <v>001204_Z11</v>
          </cell>
          <cell r="P1285">
            <v>0.2</v>
          </cell>
          <cell r="AD1285">
            <v>2</v>
          </cell>
        </row>
        <row r="1286">
          <cell r="D1286" t="str">
            <v>001204_Z11</v>
          </cell>
          <cell r="P1286">
            <v>0.2</v>
          </cell>
          <cell r="AD1286">
            <v>3</v>
          </cell>
        </row>
        <row r="1287">
          <cell r="D1287" t="str">
            <v>001205_Z11</v>
          </cell>
          <cell r="P1287">
            <v>0.16</v>
          </cell>
          <cell r="AD1287">
            <v>1</v>
          </cell>
        </row>
        <row r="1288">
          <cell r="D1288" t="str">
            <v>001205_Z11</v>
          </cell>
          <cell r="P1288">
            <v>0.16</v>
          </cell>
          <cell r="AD1288">
            <v>2</v>
          </cell>
        </row>
        <row r="1289">
          <cell r="D1289" t="str">
            <v>001205_Z11</v>
          </cell>
          <cell r="P1289">
            <v>0.16</v>
          </cell>
          <cell r="AD1289">
            <v>3</v>
          </cell>
        </row>
        <row r="1290">
          <cell r="D1290" t="str">
            <v>001207_Z11</v>
          </cell>
          <cell r="P1290">
            <v>0.11</v>
          </cell>
          <cell r="AD1290">
            <v>1</v>
          </cell>
        </row>
        <row r="1291">
          <cell r="D1291" t="str">
            <v>001207_Z11</v>
          </cell>
          <cell r="P1291">
            <v>0.11</v>
          </cell>
          <cell r="AD1291">
            <v>2</v>
          </cell>
        </row>
        <row r="1292">
          <cell r="D1292" t="str">
            <v>001207_Z11</v>
          </cell>
          <cell r="P1292">
            <v>0.11</v>
          </cell>
          <cell r="AD1292">
            <v>3</v>
          </cell>
        </row>
        <row r="1293">
          <cell r="D1293" t="str">
            <v>001208_Z11</v>
          </cell>
          <cell r="P1293">
            <v>0.13200000000000001</v>
          </cell>
          <cell r="AD1293">
            <v>1</v>
          </cell>
        </row>
        <row r="1294">
          <cell r="D1294" t="str">
            <v>001208_Z11</v>
          </cell>
          <cell r="P1294">
            <v>0.13200000000000001</v>
          </cell>
          <cell r="AD1294">
            <v>2</v>
          </cell>
        </row>
        <row r="1295">
          <cell r="D1295" t="str">
            <v>001208_Z11</v>
          </cell>
          <cell r="P1295">
            <v>0.13200000000000001</v>
          </cell>
          <cell r="AD1295">
            <v>3</v>
          </cell>
        </row>
        <row r="1296">
          <cell r="D1296" t="str">
            <v>001209_Z11</v>
          </cell>
          <cell r="P1296">
            <v>0.13200000000000001</v>
          </cell>
          <cell r="AD1296">
            <v>1</v>
          </cell>
        </row>
        <row r="1297">
          <cell r="D1297" t="str">
            <v>001209_Z11</v>
          </cell>
          <cell r="P1297">
            <v>0.13200000000000001</v>
          </cell>
          <cell r="AD1297">
            <v>2</v>
          </cell>
        </row>
        <row r="1298">
          <cell r="D1298" t="str">
            <v>001209_Z11</v>
          </cell>
          <cell r="P1298">
            <v>0.13200000000000001</v>
          </cell>
          <cell r="AD1298">
            <v>3</v>
          </cell>
        </row>
        <row r="1299">
          <cell r="D1299" t="str">
            <v>001210_Z11</v>
          </cell>
          <cell r="P1299">
            <v>5.5E-2</v>
          </cell>
          <cell r="AD1299">
            <v>1</v>
          </cell>
        </row>
        <row r="1300">
          <cell r="D1300" t="str">
            <v>001210_Z11</v>
          </cell>
          <cell r="P1300">
            <v>5.5E-2</v>
          </cell>
          <cell r="AD1300">
            <v>2</v>
          </cell>
        </row>
        <row r="1301">
          <cell r="D1301" t="str">
            <v>001210_Z11</v>
          </cell>
          <cell r="P1301">
            <v>5.5E-2</v>
          </cell>
          <cell r="AD1301">
            <v>3</v>
          </cell>
        </row>
        <row r="1302">
          <cell r="D1302" t="str">
            <v>001213_Z11</v>
          </cell>
          <cell r="P1302">
            <v>0.21</v>
          </cell>
          <cell r="AD1302">
            <v>1</v>
          </cell>
        </row>
        <row r="1303">
          <cell r="D1303" t="str">
            <v>001213_Z11</v>
          </cell>
          <cell r="P1303">
            <v>0.21</v>
          </cell>
          <cell r="AD1303">
            <v>2</v>
          </cell>
        </row>
        <row r="1304">
          <cell r="D1304" t="str">
            <v>001213_Z11</v>
          </cell>
          <cell r="P1304">
            <v>0.21</v>
          </cell>
          <cell r="AD1304">
            <v>3</v>
          </cell>
        </row>
        <row r="1305">
          <cell r="D1305" t="str">
            <v>001216_Z11</v>
          </cell>
          <cell r="P1305">
            <v>5.5E-2</v>
          </cell>
          <cell r="AD1305">
            <v>1</v>
          </cell>
        </row>
        <row r="1306">
          <cell r="D1306" t="str">
            <v>001216_Z11</v>
          </cell>
          <cell r="P1306">
            <v>5.5E-2</v>
          </cell>
          <cell r="AD1306">
            <v>2</v>
          </cell>
        </row>
        <row r="1307">
          <cell r="D1307" t="str">
            <v>001216_Z11</v>
          </cell>
          <cell r="P1307">
            <v>5.5E-2</v>
          </cell>
          <cell r="AD1307">
            <v>3</v>
          </cell>
        </row>
        <row r="1308">
          <cell r="D1308" t="str">
            <v>001218_Z11</v>
          </cell>
          <cell r="P1308">
            <v>1.0999999999999999E-2</v>
          </cell>
          <cell r="AD1308">
            <v>1</v>
          </cell>
        </row>
        <row r="1309">
          <cell r="D1309" t="str">
            <v>001218_Z11</v>
          </cell>
          <cell r="P1309">
            <v>1.0999999999999999E-2</v>
          </cell>
          <cell r="AD1309">
            <v>2</v>
          </cell>
        </row>
        <row r="1310">
          <cell r="D1310" t="str">
            <v>001218_Z11</v>
          </cell>
          <cell r="P1310">
            <v>1.0999999999999999E-2</v>
          </cell>
          <cell r="AD1310">
            <v>3</v>
          </cell>
        </row>
        <row r="1311">
          <cell r="D1311" t="str">
            <v>001223_Z11</v>
          </cell>
          <cell r="P1311">
            <v>1.8499999999999999E-2</v>
          </cell>
          <cell r="AD1311">
            <v>1</v>
          </cell>
        </row>
        <row r="1312">
          <cell r="D1312" t="str">
            <v>001223_Z11</v>
          </cell>
          <cell r="P1312">
            <v>1.8499999999999999E-2</v>
          </cell>
          <cell r="AD1312">
            <v>2</v>
          </cell>
        </row>
        <row r="1313">
          <cell r="D1313" t="str">
            <v>001223_Z11</v>
          </cell>
          <cell r="P1313">
            <v>1.8499999999999999E-2</v>
          </cell>
          <cell r="AD1313">
            <v>3</v>
          </cell>
        </row>
        <row r="1314">
          <cell r="D1314" t="str">
            <v>001224_Z11</v>
          </cell>
          <cell r="P1314">
            <v>1.8499999999999999E-2</v>
          </cell>
          <cell r="AD1314">
            <v>1</v>
          </cell>
        </row>
        <row r="1315">
          <cell r="D1315" t="str">
            <v>001224_Z11</v>
          </cell>
          <cell r="P1315">
            <v>1.8499999999999999E-2</v>
          </cell>
          <cell r="AD1315">
            <v>2</v>
          </cell>
        </row>
        <row r="1316">
          <cell r="D1316" t="str">
            <v>001224_Z11</v>
          </cell>
          <cell r="P1316">
            <v>1.8499999999999999E-2</v>
          </cell>
          <cell r="AD1316">
            <v>3</v>
          </cell>
        </row>
        <row r="1317">
          <cell r="D1317" t="str">
            <v>001228_Z11</v>
          </cell>
          <cell r="P1317">
            <v>0.04</v>
          </cell>
          <cell r="AD1317">
            <v>1</v>
          </cell>
        </row>
        <row r="1318">
          <cell r="D1318" t="str">
            <v>001228_Z11</v>
          </cell>
          <cell r="P1318">
            <v>0.04</v>
          </cell>
          <cell r="AD1318">
            <v>2</v>
          </cell>
        </row>
        <row r="1319">
          <cell r="D1319" t="str">
            <v>001228_Z11</v>
          </cell>
          <cell r="P1319">
            <v>0.04</v>
          </cell>
          <cell r="AD1319">
            <v>3</v>
          </cell>
        </row>
        <row r="1320">
          <cell r="D1320" t="str">
            <v>001229_Z11</v>
          </cell>
          <cell r="P1320">
            <v>2.1999999999999999E-2</v>
          </cell>
          <cell r="AD1320">
            <v>1</v>
          </cell>
        </row>
        <row r="1321">
          <cell r="D1321" t="str">
            <v>001229_Z11</v>
          </cell>
          <cell r="P1321">
            <v>2.1999999999999999E-2</v>
          </cell>
          <cell r="AD1321">
            <v>2</v>
          </cell>
        </row>
        <row r="1322">
          <cell r="D1322" t="str">
            <v>001229_Z11</v>
          </cell>
          <cell r="P1322">
            <v>2.1999999999999999E-2</v>
          </cell>
          <cell r="AD1322">
            <v>3</v>
          </cell>
        </row>
        <row r="1323">
          <cell r="D1323" t="str">
            <v>001230_Z11</v>
          </cell>
          <cell r="P1323">
            <v>2.1999999999999999E-2</v>
          </cell>
          <cell r="AD1323">
            <v>1</v>
          </cell>
        </row>
        <row r="1324">
          <cell r="D1324" t="str">
            <v>001230_Z11</v>
          </cell>
          <cell r="P1324">
            <v>2.1999999999999999E-2</v>
          </cell>
          <cell r="AD1324">
            <v>2</v>
          </cell>
        </row>
        <row r="1325">
          <cell r="D1325" t="str">
            <v>001230_Z11</v>
          </cell>
          <cell r="P1325">
            <v>2.1999999999999999E-2</v>
          </cell>
          <cell r="AD1325">
            <v>3</v>
          </cell>
        </row>
        <row r="1326">
          <cell r="D1326" t="str">
            <v>001236_Z11</v>
          </cell>
          <cell r="P1326">
            <v>0.11</v>
          </cell>
          <cell r="AD1326">
            <v>1</v>
          </cell>
        </row>
        <row r="1327">
          <cell r="D1327" t="str">
            <v>001236_Z11</v>
          </cell>
          <cell r="P1327">
            <v>0.11</v>
          </cell>
          <cell r="AD1327">
            <v>2</v>
          </cell>
        </row>
        <row r="1328">
          <cell r="D1328" t="str">
            <v>001236_Z11</v>
          </cell>
          <cell r="P1328">
            <v>0.11</v>
          </cell>
          <cell r="AD1328">
            <v>3</v>
          </cell>
        </row>
        <row r="1329">
          <cell r="D1329" t="str">
            <v>001244_Z11</v>
          </cell>
          <cell r="P1329">
            <v>7.4999999999999997E-2</v>
          </cell>
          <cell r="AD1329">
            <v>1</v>
          </cell>
        </row>
        <row r="1330">
          <cell r="D1330" t="str">
            <v>001244_Z11</v>
          </cell>
          <cell r="P1330">
            <v>7.4999999999999997E-2</v>
          </cell>
          <cell r="AD1330">
            <v>2</v>
          </cell>
        </row>
        <row r="1331">
          <cell r="D1331" t="str">
            <v>001244_Z11</v>
          </cell>
          <cell r="P1331">
            <v>7.4999999999999997E-2</v>
          </cell>
          <cell r="AD1331">
            <v>3</v>
          </cell>
        </row>
        <row r="1332">
          <cell r="D1332" t="str">
            <v>001245_Z11</v>
          </cell>
          <cell r="P1332">
            <v>8.0000000000000002E-3</v>
          </cell>
          <cell r="AD1332">
            <v>1</v>
          </cell>
        </row>
        <row r="1333">
          <cell r="D1333" t="str">
            <v>001245_Z11</v>
          </cell>
          <cell r="P1333">
            <v>8.0000000000000002E-3</v>
          </cell>
          <cell r="AD1333">
            <v>2</v>
          </cell>
        </row>
        <row r="1334">
          <cell r="D1334" t="str">
            <v>001245_Z11</v>
          </cell>
          <cell r="P1334">
            <v>8.0000000000000002E-3</v>
          </cell>
          <cell r="AD1334">
            <v>3</v>
          </cell>
        </row>
        <row r="1335">
          <cell r="D1335" t="str">
            <v>001246_Z11</v>
          </cell>
          <cell r="P1335">
            <v>4.4999999999999998E-2</v>
          </cell>
          <cell r="AD1335">
            <v>1</v>
          </cell>
        </row>
        <row r="1336">
          <cell r="D1336" t="str">
            <v>001246_Z11</v>
          </cell>
          <cell r="P1336">
            <v>4.4999999999999998E-2</v>
          </cell>
          <cell r="AD1336">
            <v>2</v>
          </cell>
        </row>
        <row r="1337">
          <cell r="D1337" t="str">
            <v>001246_Z11</v>
          </cell>
          <cell r="P1337">
            <v>4.4999999999999998E-2</v>
          </cell>
          <cell r="AD1337">
            <v>3</v>
          </cell>
        </row>
        <row r="1338">
          <cell r="D1338" t="str">
            <v>001256_Z11</v>
          </cell>
          <cell r="P1338">
            <v>1.8499999999999999E-2</v>
          </cell>
          <cell r="AD1338">
            <v>1</v>
          </cell>
        </row>
        <row r="1339">
          <cell r="D1339" t="str">
            <v>001256_Z11</v>
          </cell>
          <cell r="P1339">
            <v>1.8499999999999999E-2</v>
          </cell>
          <cell r="AD1339">
            <v>2</v>
          </cell>
        </row>
        <row r="1340">
          <cell r="D1340" t="str">
            <v>001256_Z11</v>
          </cell>
          <cell r="P1340">
            <v>1.8499999999999999E-2</v>
          </cell>
          <cell r="AD1340">
            <v>3</v>
          </cell>
        </row>
        <row r="1341">
          <cell r="D1341" t="str">
            <v>001263_Z11</v>
          </cell>
          <cell r="P1341">
            <v>8.9999999999999993E-3</v>
          </cell>
          <cell r="AD1341">
            <v>1</v>
          </cell>
        </row>
        <row r="1342">
          <cell r="D1342" t="str">
            <v>001263_Z11</v>
          </cell>
          <cell r="P1342">
            <v>8.9999999999999993E-3</v>
          </cell>
          <cell r="AD1342">
            <v>2</v>
          </cell>
        </row>
        <row r="1343">
          <cell r="D1343" t="str">
            <v>001263_Z11</v>
          </cell>
          <cell r="P1343">
            <v>8.9999999999999993E-3</v>
          </cell>
          <cell r="AD1343">
            <v>3</v>
          </cell>
        </row>
        <row r="1344">
          <cell r="D1344" t="str">
            <v>001265_Z11</v>
          </cell>
          <cell r="P1344">
            <v>0.09</v>
          </cell>
          <cell r="AD1344">
            <v>1</v>
          </cell>
        </row>
        <row r="1345">
          <cell r="D1345" t="str">
            <v>001265_Z11</v>
          </cell>
          <cell r="P1345">
            <v>0.09</v>
          </cell>
          <cell r="AD1345">
            <v>2</v>
          </cell>
        </row>
        <row r="1346">
          <cell r="D1346" t="str">
            <v>001265_Z11</v>
          </cell>
          <cell r="P1346">
            <v>0.09</v>
          </cell>
          <cell r="AD1346">
            <v>3</v>
          </cell>
        </row>
        <row r="1347">
          <cell r="D1347" t="str">
            <v>001266_Z11</v>
          </cell>
          <cell r="P1347">
            <v>0.09</v>
          </cell>
          <cell r="AD1347">
            <v>1</v>
          </cell>
        </row>
        <row r="1348">
          <cell r="D1348" t="str">
            <v>001266_Z11</v>
          </cell>
          <cell r="P1348">
            <v>0.09</v>
          </cell>
          <cell r="AD1348">
            <v>2</v>
          </cell>
        </row>
        <row r="1349">
          <cell r="D1349" t="str">
            <v>001266_Z11</v>
          </cell>
          <cell r="P1349">
            <v>0.09</v>
          </cell>
          <cell r="AD1349">
            <v>3</v>
          </cell>
        </row>
        <row r="1350">
          <cell r="D1350" t="str">
            <v>001267_Z11</v>
          </cell>
          <cell r="P1350">
            <v>1.4999999999999999E-2</v>
          </cell>
          <cell r="AD1350">
            <v>1</v>
          </cell>
        </row>
        <row r="1351">
          <cell r="D1351" t="str">
            <v>001267_Z11</v>
          </cell>
          <cell r="P1351">
            <v>1.4999999999999999E-2</v>
          </cell>
          <cell r="AD1351">
            <v>2</v>
          </cell>
        </row>
        <row r="1352">
          <cell r="D1352" t="str">
            <v>001267_Z11</v>
          </cell>
          <cell r="P1352">
            <v>1.4999999999999999E-2</v>
          </cell>
          <cell r="AD1352">
            <v>3</v>
          </cell>
        </row>
        <row r="1353">
          <cell r="D1353" t="str">
            <v>001268_Z11</v>
          </cell>
          <cell r="P1353">
            <v>8.0000000000000002E-3</v>
          </cell>
          <cell r="AD1353">
            <v>1</v>
          </cell>
        </row>
        <row r="1354">
          <cell r="D1354" t="str">
            <v>001268_Z11</v>
          </cell>
          <cell r="P1354">
            <v>8.0000000000000002E-3</v>
          </cell>
          <cell r="AD1354">
            <v>2</v>
          </cell>
        </row>
        <row r="1355">
          <cell r="D1355" t="str">
            <v>001268_Z11</v>
          </cell>
          <cell r="P1355">
            <v>8.0000000000000002E-3</v>
          </cell>
          <cell r="AD1355">
            <v>3</v>
          </cell>
        </row>
        <row r="1356">
          <cell r="D1356" t="str">
            <v>001269_Z11</v>
          </cell>
          <cell r="P1356">
            <v>4.4999999999999998E-2</v>
          </cell>
          <cell r="AD1356">
            <v>1</v>
          </cell>
        </row>
        <row r="1357">
          <cell r="D1357" t="str">
            <v>001269_Z11</v>
          </cell>
          <cell r="P1357">
            <v>4.4999999999999998E-2</v>
          </cell>
          <cell r="AD1357">
            <v>2</v>
          </cell>
        </row>
        <row r="1358">
          <cell r="D1358" t="str">
            <v>001269_Z11</v>
          </cell>
          <cell r="P1358">
            <v>4.4999999999999998E-2</v>
          </cell>
          <cell r="AD1358">
            <v>3</v>
          </cell>
        </row>
        <row r="1359">
          <cell r="D1359" t="str">
            <v>001270_Z11</v>
          </cell>
          <cell r="P1359">
            <v>1.8499999999999999E-2</v>
          </cell>
          <cell r="AD1359">
            <v>1</v>
          </cell>
        </row>
        <row r="1360">
          <cell r="D1360" t="str">
            <v>001270_Z11</v>
          </cell>
          <cell r="P1360">
            <v>1.8499999999999999E-2</v>
          </cell>
          <cell r="AD1360">
            <v>2</v>
          </cell>
        </row>
        <row r="1361">
          <cell r="D1361" t="str">
            <v>001270_Z11</v>
          </cell>
          <cell r="P1361">
            <v>1.8499999999999999E-2</v>
          </cell>
          <cell r="AD1361">
            <v>3</v>
          </cell>
        </row>
        <row r="1362">
          <cell r="D1362" t="str">
            <v>001271_Z11</v>
          </cell>
          <cell r="P1362">
            <v>1.4999999999999999E-2</v>
          </cell>
          <cell r="AD1362">
            <v>1</v>
          </cell>
        </row>
        <row r="1363">
          <cell r="D1363" t="str">
            <v>001271_Z11</v>
          </cell>
          <cell r="P1363">
            <v>1.4999999999999999E-2</v>
          </cell>
          <cell r="AD1363">
            <v>2</v>
          </cell>
        </row>
        <row r="1364">
          <cell r="D1364" t="str">
            <v>001271_Z11</v>
          </cell>
          <cell r="P1364">
            <v>1.4999999999999999E-2</v>
          </cell>
          <cell r="AD1364">
            <v>3</v>
          </cell>
        </row>
        <row r="1365">
          <cell r="D1365" t="str">
            <v>001279_Z11</v>
          </cell>
          <cell r="P1365">
            <v>2.1999999999999999E-2</v>
          </cell>
          <cell r="AD1365">
            <v>1</v>
          </cell>
        </row>
        <row r="1366">
          <cell r="D1366" t="str">
            <v>001279_Z11</v>
          </cell>
          <cell r="P1366">
            <v>2.1999999999999999E-2</v>
          </cell>
          <cell r="AD1366">
            <v>2</v>
          </cell>
        </row>
        <row r="1367">
          <cell r="D1367" t="str">
            <v>001279_Z11</v>
          </cell>
          <cell r="P1367">
            <v>2.1999999999999999E-2</v>
          </cell>
          <cell r="AD1367">
            <v>3</v>
          </cell>
        </row>
        <row r="1368">
          <cell r="D1368" t="str">
            <v>001280_Z11</v>
          </cell>
          <cell r="P1368">
            <v>0.04</v>
          </cell>
          <cell r="AD1368">
            <v>1</v>
          </cell>
        </row>
        <row r="1369">
          <cell r="D1369" t="str">
            <v>001280_Z11</v>
          </cell>
          <cell r="P1369">
            <v>0.04</v>
          </cell>
          <cell r="AD1369">
            <v>2</v>
          </cell>
        </row>
        <row r="1370">
          <cell r="D1370" t="str">
            <v>001280_Z11</v>
          </cell>
          <cell r="P1370">
            <v>0.04</v>
          </cell>
          <cell r="AD1370">
            <v>3</v>
          </cell>
        </row>
        <row r="1371">
          <cell r="D1371" t="str">
            <v>001281_Z11</v>
          </cell>
          <cell r="P1371">
            <v>7.2999999999999995E-2</v>
          </cell>
          <cell r="AD1371">
            <v>1</v>
          </cell>
        </row>
        <row r="1372">
          <cell r="D1372" t="str">
            <v>001281_Z11</v>
          </cell>
          <cell r="P1372">
            <v>7.2999999999999995E-2</v>
          </cell>
          <cell r="AD1372">
            <v>2</v>
          </cell>
        </row>
        <row r="1373">
          <cell r="D1373" t="str">
            <v>001281_Z11</v>
          </cell>
          <cell r="P1373">
            <v>7.2999999999999995E-2</v>
          </cell>
          <cell r="AD1373">
            <v>3</v>
          </cell>
        </row>
        <row r="1374">
          <cell r="D1374" t="str">
            <v>001284_Z11</v>
          </cell>
          <cell r="P1374">
            <v>5.5E-2</v>
          </cell>
          <cell r="AD1374">
            <v>1</v>
          </cell>
        </row>
        <row r="1375">
          <cell r="D1375" t="str">
            <v>001284_Z11</v>
          </cell>
          <cell r="P1375">
            <v>5.5E-2</v>
          </cell>
          <cell r="AD1375">
            <v>2</v>
          </cell>
        </row>
        <row r="1376">
          <cell r="D1376" t="str">
            <v>001284_Z11</v>
          </cell>
          <cell r="P1376">
            <v>5.5E-2</v>
          </cell>
          <cell r="AD1376">
            <v>3</v>
          </cell>
        </row>
        <row r="1377">
          <cell r="D1377" t="str">
            <v>001285_Z11</v>
          </cell>
          <cell r="P1377">
            <v>2.1999999999999999E-2</v>
          </cell>
          <cell r="AD1377">
            <v>1</v>
          </cell>
        </row>
        <row r="1378">
          <cell r="D1378" t="str">
            <v>001285_Z11</v>
          </cell>
          <cell r="P1378">
            <v>2.1999999999999999E-2</v>
          </cell>
          <cell r="AD1378">
            <v>2</v>
          </cell>
        </row>
        <row r="1379">
          <cell r="D1379" t="str">
            <v>001285_Z11</v>
          </cell>
          <cell r="P1379">
            <v>2.1999999999999999E-2</v>
          </cell>
          <cell r="AD1379">
            <v>3</v>
          </cell>
        </row>
        <row r="1380">
          <cell r="D1380" t="str">
            <v>001287_Z11</v>
          </cell>
          <cell r="P1380">
            <v>0.06</v>
          </cell>
          <cell r="AD1380">
            <v>1</v>
          </cell>
        </row>
        <row r="1381">
          <cell r="D1381" t="str">
            <v>001287_Z11</v>
          </cell>
          <cell r="P1381">
            <v>0.06</v>
          </cell>
          <cell r="AD1381">
            <v>2</v>
          </cell>
        </row>
        <row r="1382">
          <cell r="D1382" t="str">
            <v>001287_Z11</v>
          </cell>
          <cell r="P1382">
            <v>0.06</v>
          </cell>
          <cell r="AD1382">
            <v>3</v>
          </cell>
        </row>
        <row r="1383">
          <cell r="D1383" t="str">
            <v>001288_Z11</v>
          </cell>
          <cell r="P1383">
            <v>0.11</v>
          </cell>
          <cell r="AD1383">
            <v>1</v>
          </cell>
        </row>
        <row r="1384">
          <cell r="D1384" t="str">
            <v>001288_Z11</v>
          </cell>
          <cell r="P1384">
            <v>0.11</v>
          </cell>
          <cell r="AD1384">
            <v>2</v>
          </cell>
        </row>
        <row r="1385">
          <cell r="D1385" t="str">
            <v>001288_Z11</v>
          </cell>
          <cell r="P1385">
            <v>0.11</v>
          </cell>
          <cell r="AD1385">
            <v>3</v>
          </cell>
        </row>
        <row r="1386">
          <cell r="D1386" t="str">
            <v>001289_Z11</v>
          </cell>
          <cell r="P1386">
            <v>2.1999999999999999E-2</v>
          </cell>
          <cell r="AD1386">
            <v>1</v>
          </cell>
        </row>
        <row r="1387">
          <cell r="D1387" t="str">
            <v>001289_Z11</v>
          </cell>
          <cell r="P1387">
            <v>2.1999999999999999E-2</v>
          </cell>
          <cell r="AD1387">
            <v>2</v>
          </cell>
        </row>
        <row r="1388">
          <cell r="D1388" t="str">
            <v>001289_Z11</v>
          </cell>
          <cell r="P1388">
            <v>2.1999999999999999E-2</v>
          </cell>
          <cell r="AD1388">
            <v>3</v>
          </cell>
        </row>
        <row r="1389">
          <cell r="D1389" t="str">
            <v>001290_Z11</v>
          </cell>
          <cell r="P1389">
            <v>2.1999999999999999E-2</v>
          </cell>
          <cell r="AD1389">
            <v>1</v>
          </cell>
        </row>
        <row r="1390">
          <cell r="D1390" t="str">
            <v>001290_Z11</v>
          </cell>
          <cell r="P1390">
            <v>2.1999999999999999E-2</v>
          </cell>
          <cell r="AD1390">
            <v>2</v>
          </cell>
        </row>
        <row r="1391">
          <cell r="D1391" t="str">
            <v>001290_Z11</v>
          </cell>
          <cell r="P1391">
            <v>2.1999999999999999E-2</v>
          </cell>
          <cell r="AD1391">
            <v>3</v>
          </cell>
        </row>
        <row r="1392">
          <cell r="D1392" t="str">
            <v>001291_Z11</v>
          </cell>
          <cell r="P1392">
            <v>1.4999999999999999E-2</v>
          </cell>
          <cell r="AD1392">
            <v>1</v>
          </cell>
        </row>
        <row r="1393">
          <cell r="D1393" t="str">
            <v>001291_Z11</v>
          </cell>
          <cell r="P1393">
            <v>1.4999999999999999E-2</v>
          </cell>
          <cell r="AD1393">
            <v>2</v>
          </cell>
        </row>
        <row r="1394">
          <cell r="D1394" t="str">
            <v>001291_Z11</v>
          </cell>
          <cell r="P1394">
            <v>1.4999999999999999E-2</v>
          </cell>
          <cell r="AD1394">
            <v>3</v>
          </cell>
        </row>
        <row r="1395">
          <cell r="D1395" t="str">
            <v>001292_Z11</v>
          </cell>
          <cell r="P1395">
            <v>3.5000000000000003E-2</v>
          </cell>
          <cell r="AD1395">
            <v>1</v>
          </cell>
        </row>
        <row r="1396">
          <cell r="D1396" t="str">
            <v>001292_Z11</v>
          </cell>
          <cell r="P1396">
            <v>3.5000000000000003E-2</v>
          </cell>
          <cell r="AD1396">
            <v>2</v>
          </cell>
        </row>
        <row r="1397">
          <cell r="D1397" t="str">
            <v>001292_Z11</v>
          </cell>
          <cell r="P1397">
            <v>3.5000000000000003E-2</v>
          </cell>
          <cell r="AD1397">
            <v>3</v>
          </cell>
        </row>
        <row r="1398">
          <cell r="D1398" t="str">
            <v>001294_Z11</v>
          </cell>
          <cell r="P1398">
            <v>3.2000000000000001E-2</v>
          </cell>
          <cell r="AD1398">
            <v>1</v>
          </cell>
        </row>
        <row r="1399">
          <cell r="D1399" t="str">
            <v>001294_Z11</v>
          </cell>
          <cell r="P1399">
            <v>3.2000000000000001E-2</v>
          </cell>
          <cell r="AD1399">
            <v>2</v>
          </cell>
        </row>
        <row r="1400">
          <cell r="D1400" t="str">
            <v>001294_Z11</v>
          </cell>
          <cell r="P1400">
            <v>3.2000000000000001E-2</v>
          </cell>
          <cell r="AD1400">
            <v>3</v>
          </cell>
        </row>
        <row r="1401">
          <cell r="D1401" t="str">
            <v>001296_Z11</v>
          </cell>
          <cell r="P1401">
            <v>1.4E-2</v>
          </cell>
          <cell r="AD1401">
            <v>1</v>
          </cell>
        </row>
        <row r="1402">
          <cell r="D1402" t="str">
            <v>001296_Z11</v>
          </cell>
          <cell r="P1402">
            <v>1.4E-2</v>
          </cell>
          <cell r="AD1402">
            <v>2</v>
          </cell>
        </row>
        <row r="1403">
          <cell r="D1403" t="str">
            <v>001296_Z11</v>
          </cell>
          <cell r="P1403">
            <v>1.4E-2</v>
          </cell>
          <cell r="AD1403">
            <v>3</v>
          </cell>
        </row>
        <row r="1404">
          <cell r="D1404" t="str">
            <v>001297_Z11</v>
          </cell>
          <cell r="P1404">
            <v>5.5E-2</v>
          </cell>
          <cell r="AD1404">
            <v>1</v>
          </cell>
        </row>
        <row r="1405">
          <cell r="D1405" t="str">
            <v>001297_Z11</v>
          </cell>
          <cell r="P1405">
            <v>5.5E-2</v>
          </cell>
          <cell r="AD1405">
            <v>2</v>
          </cell>
        </row>
        <row r="1406">
          <cell r="D1406" t="str">
            <v>001297_Z11</v>
          </cell>
          <cell r="P1406">
            <v>5.5E-2</v>
          </cell>
          <cell r="AD1406">
            <v>3</v>
          </cell>
        </row>
        <row r="1407">
          <cell r="D1407" t="str">
            <v>001298_Z11</v>
          </cell>
          <cell r="P1407">
            <v>0.03</v>
          </cell>
          <cell r="AD1407">
            <v>1</v>
          </cell>
        </row>
        <row r="1408">
          <cell r="D1408" t="str">
            <v>001298_Z11</v>
          </cell>
          <cell r="P1408">
            <v>0.03</v>
          </cell>
          <cell r="AD1408">
            <v>2</v>
          </cell>
        </row>
        <row r="1409">
          <cell r="D1409" t="str">
            <v>001298_Z11</v>
          </cell>
          <cell r="P1409">
            <v>0.03</v>
          </cell>
          <cell r="AD1409">
            <v>3</v>
          </cell>
        </row>
        <row r="1410">
          <cell r="D1410" t="str">
            <v>001302_Z11</v>
          </cell>
          <cell r="P1410">
            <v>0.11</v>
          </cell>
          <cell r="AD1410">
            <v>1</v>
          </cell>
        </row>
        <row r="1411">
          <cell r="D1411" t="str">
            <v>001302_Z11</v>
          </cell>
          <cell r="P1411">
            <v>0.11</v>
          </cell>
          <cell r="AD1411">
            <v>2</v>
          </cell>
        </row>
        <row r="1412">
          <cell r="D1412" t="str">
            <v>001302_Z11</v>
          </cell>
          <cell r="P1412">
            <v>0.11</v>
          </cell>
          <cell r="AD1412">
            <v>3</v>
          </cell>
        </row>
        <row r="1413">
          <cell r="D1413" t="str">
            <v>001303_Z11</v>
          </cell>
          <cell r="P1413">
            <v>0.11</v>
          </cell>
          <cell r="AD1413">
            <v>1</v>
          </cell>
        </row>
        <row r="1414">
          <cell r="D1414" t="str">
            <v>001303_Z11</v>
          </cell>
          <cell r="P1414">
            <v>0.11</v>
          </cell>
          <cell r="AD1414">
            <v>2</v>
          </cell>
        </row>
        <row r="1415">
          <cell r="D1415" t="str">
            <v>001303_Z11</v>
          </cell>
          <cell r="P1415">
            <v>0.11</v>
          </cell>
          <cell r="AD1415">
            <v>3</v>
          </cell>
        </row>
        <row r="1416">
          <cell r="D1416" t="str">
            <v>001304_Z11</v>
          </cell>
          <cell r="P1416">
            <v>3.5000000000000003E-2</v>
          </cell>
          <cell r="AD1416">
            <v>1</v>
          </cell>
        </row>
        <row r="1417">
          <cell r="D1417" t="str">
            <v>001304_Z11</v>
          </cell>
          <cell r="P1417">
            <v>3.5000000000000003E-2</v>
          </cell>
          <cell r="AD1417">
            <v>2</v>
          </cell>
        </row>
        <row r="1418">
          <cell r="D1418" t="str">
            <v>001304_Z11</v>
          </cell>
          <cell r="P1418">
            <v>3.5000000000000003E-2</v>
          </cell>
          <cell r="AD1418">
            <v>3</v>
          </cell>
        </row>
        <row r="1419">
          <cell r="D1419" t="str">
            <v>001307_Z11</v>
          </cell>
          <cell r="P1419">
            <v>0.02</v>
          </cell>
          <cell r="AD1419">
            <v>1</v>
          </cell>
        </row>
        <row r="1420">
          <cell r="D1420" t="str">
            <v>001307_Z11</v>
          </cell>
          <cell r="P1420">
            <v>0.02</v>
          </cell>
          <cell r="AD1420">
            <v>2</v>
          </cell>
        </row>
        <row r="1421">
          <cell r="D1421" t="str">
            <v>001307_Z11</v>
          </cell>
          <cell r="P1421">
            <v>0.02</v>
          </cell>
          <cell r="AD1421">
            <v>3</v>
          </cell>
        </row>
        <row r="1422">
          <cell r="D1422" t="str">
            <v>001308_Z11</v>
          </cell>
          <cell r="P1422">
            <v>0.01</v>
          </cell>
          <cell r="AD1422">
            <v>1</v>
          </cell>
        </row>
        <row r="1423">
          <cell r="D1423" t="str">
            <v>001308_Z11</v>
          </cell>
          <cell r="P1423">
            <v>0.01</v>
          </cell>
          <cell r="AD1423">
            <v>2</v>
          </cell>
        </row>
        <row r="1424">
          <cell r="D1424" t="str">
            <v>001308_Z11</v>
          </cell>
          <cell r="P1424">
            <v>0.01</v>
          </cell>
          <cell r="AD1424">
            <v>3</v>
          </cell>
        </row>
        <row r="1425">
          <cell r="D1425" t="str">
            <v>001309_Z11</v>
          </cell>
          <cell r="P1425">
            <v>2.1999999999999999E-2</v>
          </cell>
          <cell r="AD1425">
            <v>1</v>
          </cell>
        </row>
        <row r="1426">
          <cell r="D1426" t="str">
            <v>001309_Z11</v>
          </cell>
          <cell r="P1426">
            <v>2.1999999999999999E-2</v>
          </cell>
          <cell r="AD1426">
            <v>2</v>
          </cell>
        </row>
        <row r="1427">
          <cell r="D1427" t="str">
            <v>001309_Z11</v>
          </cell>
          <cell r="P1427">
            <v>2.1999999999999999E-2</v>
          </cell>
          <cell r="AD1427">
            <v>3</v>
          </cell>
        </row>
        <row r="1428">
          <cell r="D1428" t="str">
            <v>001310_Z11</v>
          </cell>
          <cell r="P1428">
            <v>2.1999999999999999E-2</v>
          </cell>
          <cell r="AD1428">
            <v>1</v>
          </cell>
        </row>
        <row r="1429">
          <cell r="D1429" t="str">
            <v>001310_Z11</v>
          </cell>
          <cell r="P1429">
            <v>2.1999999999999999E-2</v>
          </cell>
          <cell r="AD1429">
            <v>2</v>
          </cell>
        </row>
        <row r="1430">
          <cell r="D1430" t="str">
            <v>001311_Z11</v>
          </cell>
          <cell r="P1430">
            <v>3.5000000000000003E-2</v>
          </cell>
          <cell r="AD1430">
            <v>1</v>
          </cell>
        </row>
        <row r="1431">
          <cell r="D1431" t="str">
            <v>001311_Z11</v>
          </cell>
          <cell r="P1431">
            <v>3.5000000000000003E-2</v>
          </cell>
          <cell r="AD1431">
            <v>2</v>
          </cell>
        </row>
        <row r="1432">
          <cell r="D1432" t="str">
            <v>001311_Z11</v>
          </cell>
          <cell r="P1432">
            <v>3.5000000000000003E-2</v>
          </cell>
          <cell r="AD1432">
            <v>3</v>
          </cell>
        </row>
        <row r="1433">
          <cell r="D1433" t="str">
            <v>001312_Z11</v>
          </cell>
          <cell r="P1433">
            <v>7.4999999999999997E-2</v>
          </cell>
          <cell r="AD1433">
            <v>1</v>
          </cell>
        </row>
        <row r="1434">
          <cell r="D1434" t="str">
            <v>001312_Z11</v>
          </cell>
          <cell r="P1434">
            <v>7.4999999999999997E-2</v>
          </cell>
          <cell r="AD1434">
            <v>2</v>
          </cell>
        </row>
        <row r="1435">
          <cell r="D1435" t="str">
            <v>001312_Z11</v>
          </cell>
          <cell r="P1435">
            <v>7.4999999999999997E-2</v>
          </cell>
          <cell r="AD1435">
            <v>3</v>
          </cell>
        </row>
        <row r="1436">
          <cell r="D1436" t="str">
            <v>001313_Z11</v>
          </cell>
          <cell r="P1436">
            <v>3.065E-2</v>
          </cell>
          <cell r="AD1436">
            <v>1</v>
          </cell>
        </row>
        <row r="1437">
          <cell r="D1437" t="str">
            <v>001313_Z11</v>
          </cell>
          <cell r="P1437">
            <v>3.065E-2</v>
          </cell>
          <cell r="AD1437">
            <v>2</v>
          </cell>
        </row>
        <row r="1438">
          <cell r="D1438" t="str">
            <v>001313_Z11</v>
          </cell>
          <cell r="P1438">
            <v>3.065E-2</v>
          </cell>
          <cell r="AD1438">
            <v>3</v>
          </cell>
        </row>
        <row r="1439">
          <cell r="D1439" t="str">
            <v>001318_Z11</v>
          </cell>
          <cell r="P1439">
            <v>0.04</v>
          </cell>
          <cell r="AD1439">
            <v>1</v>
          </cell>
        </row>
        <row r="1440">
          <cell r="D1440" t="str">
            <v>001318_Z11</v>
          </cell>
          <cell r="P1440">
            <v>0.04</v>
          </cell>
          <cell r="AD1440">
            <v>2</v>
          </cell>
        </row>
        <row r="1441">
          <cell r="D1441" t="str">
            <v>001318_Z11</v>
          </cell>
          <cell r="P1441">
            <v>0.04</v>
          </cell>
          <cell r="AD1441">
            <v>3</v>
          </cell>
        </row>
        <row r="1442">
          <cell r="D1442" t="str">
            <v>001319_Z11</v>
          </cell>
          <cell r="P1442">
            <v>0.19700000000000001</v>
          </cell>
          <cell r="AD1442">
            <v>1</v>
          </cell>
        </row>
        <row r="1443">
          <cell r="D1443" t="str">
            <v>001319_Z11</v>
          </cell>
          <cell r="P1443">
            <v>0.19700000000000001</v>
          </cell>
          <cell r="AD1443">
            <v>2</v>
          </cell>
        </row>
        <row r="1444">
          <cell r="D1444" t="str">
            <v>001319_Z11</v>
          </cell>
          <cell r="P1444">
            <v>0.19700000000000001</v>
          </cell>
          <cell r="AD1444">
            <v>3</v>
          </cell>
        </row>
        <row r="1445">
          <cell r="D1445" t="str">
            <v>001320_Z11</v>
          </cell>
          <cell r="P1445">
            <v>0.19700000000000001</v>
          </cell>
          <cell r="AD1445">
            <v>1</v>
          </cell>
        </row>
        <row r="1446">
          <cell r="D1446" t="str">
            <v>001320_Z11</v>
          </cell>
          <cell r="P1446">
            <v>0.19700000000000001</v>
          </cell>
          <cell r="AD1446">
            <v>2</v>
          </cell>
        </row>
        <row r="1447">
          <cell r="D1447" t="str">
            <v>001320_Z11</v>
          </cell>
          <cell r="P1447">
            <v>0.19700000000000001</v>
          </cell>
          <cell r="AD1447">
            <v>3</v>
          </cell>
        </row>
        <row r="1448">
          <cell r="D1448" t="str">
            <v>001323_Z11</v>
          </cell>
          <cell r="P1448">
            <v>7.4999999999999997E-2</v>
          </cell>
          <cell r="AD1448">
            <v>1</v>
          </cell>
        </row>
        <row r="1449">
          <cell r="D1449" t="str">
            <v>001323_Z11</v>
          </cell>
          <cell r="P1449">
            <v>7.4999999999999997E-2</v>
          </cell>
          <cell r="AD1449">
            <v>2</v>
          </cell>
        </row>
        <row r="1450">
          <cell r="D1450" t="str">
            <v>001323_Z11</v>
          </cell>
          <cell r="P1450">
            <v>7.4999999999999997E-2</v>
          </cell>
          <cell r="AD1450">
            <v>3</v>
          </cell>
        </row>
        <row r="1451">
          <cell r="D1451" t="str">
            <v>001324_Z11</v>
          </cell>
          <cell r="P1451">
            <v>0.11</v>
          </cell>
          <cell r="AD1451">
            <v>1</v>
          </cell>
        </row>
        <row r="1452">
          <cell r="D1452" t="str">
            <v>001324_Z11</v>
          </cell>
          <cell r="P1452">
            <v>0.11</v>
          </cell>
          <cell r="AD1452">
            <v>2</v>
          </cell>
        </row>
        <row r="1453">
          <cell r="D1453" t="str">
            <v>001324_Z11</v>
          </cell>
          <cell r="P1453">
            <v>0.11</v>
          </cell>
          <cell r="AD1453">
            <v>3</v>
          </cell>
        </row>
        <row r="1454">
          <cell r="D1454" t="str">
            <v>001327_Z11</v>
          </cell>
          <cell r="P1454">
            <v>0.05</v>
          </cell>
          <cell r="AD1454">
            <v>1</v>
          </cell>
        </row>
        <row r="1455">
          <cell r="D1455" t="str">
            <v>001327_Z11</v>
          </cell>
          <cell r="P1455">
            <v>0.05</v>
          </cell>
          <cell r="AD1455">
            <v>2</v>
          </cell>
        </row>
        <row r="1456">
          <cell r="D1456" t="str">
            <v>001327_Z11</v>
          </cell>
          <cell r="P1456">
            <v>0.05</v>
          </cell>
          <cell r="AD1456">
            <v>3</v>
          </cell>
        </row>
        <row r="1457">
          <cell r="D1457" t="str">
            <v>001328_Z11</v>
          </cell>
          <cell r="P1457">
            <v>7.4999999999999997E-2</v>
          </cell>
          <cell r="AD1457">
            <v>1</v>
          </cell>
        </row>
        <row r="1458">
          <cell r="D1458" t="str">
            <v>001328_Z11</v>
          </cell>
          <cell r="P1458">
            <v>7.4999999999999997E-2</v>
          </cell>
          <cell r="AD1458">
            <v>2</v>
          </cell>
        </row>
        <row r="1459">
          <cell r="D1459" t="str">
            <v>001328_Z11</v>
          </cell>
          <cell r="P1459">
            <v>7.4999999999999997E-2</v>
          </cell>
          <cell r="AD1459">
            <v>3</v>
          </cell>
        </row>
        <row r="1460">
          <cell r="D1460" t="str">
            <v>001329_Z11</v>
          </cell>
          <cell r="P1460">
            <v>6.5000000000000002E-2</v>
          </cell>
          <cell r="AD1460">
            <v>1</v>
          </cell>
        </row>
        <row r="1461">
          <cell r="D1461" t="str">
            <v>001329_Z11</v>
          </cell>
          <cell r="P1461">
            <v>6.5000000000000002E-2</v>
          </cell>
          <cell r="AD1461">
            <v>2</v>
          </cell>
        </row>
        <row r="1462">
          <cell r="D1462" t="str">
            <v>001329_Z11</v>
          </cell>
          <cell r="P1462">
            <v>6.5000000000000002E-2</v>
          </cell>
          <cell r="AD1462">
            <v>3</v>
          </cell>
        </row>
        <row r="1463">
          <cell r="D1463" t="str">
            <v>001330_Z11</v>
          </cell>
          <cell r="P1463">
            <v>4.4999999999999998E-2</v>
          </cell>
          <cell r="AD1463">
            <v>1</v>
          </cell>
        </row>
        <row r="1464">
          <cell r="D1464" t="str">
            <v>001330_Z11</v>
          </cell>
          <cell r="P1464">
            <v>4.4999999999999998E-2</v>
          </cell>
          <cell r="AD1464">
            <v>2</v>
          </cell>
        </row>
        <row r="1465">
          <cell r="D1465" t="str">
            <v>001330_Z11</v>
          </cell>
          <cell r="P1465">
            <v>4.4999999999999998E-2</v>
          </cell>
          <cell r="AD1465">
            <v>3</v>
          </cell>
        </row>
        <row r="1466">
          <cell r="D1466" t="str">
            <v>001332_Z11</v>
          </cell>
          <cell r="P1466">
            <v>5.5E-2</v>
          </cell>
          <cell r="AD1466">
            <v>1</v>
          </cell>
        </row>
        <row r="1467">
          <cell r="D1467" t="str">
            <v>001332_Z11</v>
          </cell>
          <cell r="P1467">
            <v>5.5E-2</v>
          </cell>
          <cell r="AD1467">
            <v>2</v>
          </cell>
        </row>
        <row r="1468">
          <cell r="D1468" t="str">
            <v>001332_Z11</v>
          </cell>
          <cell r="P1468">
            <v>5.5E-2</v>
          </cell>
          <cell r="AD1468">
            <v>3</v>
          </cell>
        </row>
        <row r="1469">
          <cell r="D1469" t="str">
            <v>001333_Z11</v>
          </cell>
          <cell r="P1469">
            <v>0.04</v>
          </cell>
          <cell r="AD1469">
            <v>1</v>
          </cell>
        </row>
        <row r="1470">
          <cell r="D1470" t="str">
            <v>001333_Z11</v>
          </cell>
          <cell r="P1470">
            <v>0.04</v>
          </cell>
          <cell r="AD1470">
            <v>2</v>
          </cell>
        </row>
        <row r="1471">
          <cell r="D1471" t="str">
            <v>001333_Z11</v>
          </cell>
          <cell r="P1471">
            <v>0.04</v>
          </cell>
          <cell r="AD1471">
            <v>3</v>
          </cell>
        </row>
        <row r="1472">
          <cell r="D1472" t="str">
            <v>001335_Z11</v>
          </cell>
          <cell r="P1472">
            <v>0.17</v>
          </cell>
          <cell r="AD1472">
            <v>1</v>
          </cell>
        </row>
        <row r="1473">
          <cell r="D1473" t="str">
            <v>001335_Z11</v>
          </cell>
          <cell r="P1473">
            <v>0.17</v>
          </cell>
          <cell r="AD1473">
            <v>2</v>
          </cell>
        </row>
        <row r="1474">
          <cell r="D1474" t="str">
            <v>001335_Z11</v>
          </cell>
          <cell r="P1474">
            <v>0.17</v>
          </cell>
          <cell r="AD1474">
            <v>3</v>
          </cell>
        </row>
        <row r="1475">
          <cell r="D1475" t="str">
            <v>001336_Z11</v>
          </cell>
          <cell r="P1475">
            <v>0.09</v>
          </cell>
          <cell r="AD1475">
            <v>1</v>
          </cell>
        </row>
        <row r="1476">
          <cell r="D1476" t="str">
            <v>001336_Z11</v>
          </cell>
          <cell r="P1476">
            <v>0.09</v>
          </cell>
          <cell r="AD1476">
            <v>2</v>
          </cell>
        </row>
        <row r="1477">
          <cell r="D1477" t="str">
            <v>001336_Z11</v>
          </cell>
          <cell r="P1477">
            <v>0.09</v>
          </cell>
          <cell r="AD1477">
            <v>3</v>
          </cell>
        </row>
        <row r="1478">
          <cell r="D1478" t="str">
            <v>001337_Z11</v>
          </cell>
          <cell r="P1478">
            <v>5.5E-2</v>
          </cell>
          <cell r="AD1478">
            <v>1</v>
          </cell>
        </row>
        <row r="1479">
          <cell r="D1479" t="str">
            <v>001337_Z11</v>
          </cell>
          <cell r="P1479">
            <v>5.5E-2</v>
          </cell>
          <cell r="AD1479">
            <v>2</v>
          </cell>
        </row>
        <row r="1480">
          <cell r="D1480" t="str">
            <v>001337_Z11</v>
          </cell>
          <cell r="P1480">
            <v>5.5E-2</v>
          </cell>
          <cell r="AD1480">
            <v>3</v>
          </cell>
        </row>
        <row r="1481">
          <cell r="D1481" t="str">
            <v>001338_Z11</v>
          </cell>
          <cell r="P1481">
            <v>0.17499999999999999</v>
          </cell>
          <cell r="AD1481">
            <v>1</v>
          </cell>
        </row>
        <row r="1482">
          <cell r="D1482" t="str">
            <v>001338_Z11</v>
          </cell>
          <cell r="P1482">
            <v>0.17499999999999999</v>
          </cell>
          <cell r="AD1482">
            <v>2</v>
          </cell>
        </row>
        <row r="1483">
          <cell r="D1483" t="str">
            <v>001338_Z11</v>
          </cell>
          <cell r="P1483">
            <v>0.17499999999999999</v>
          </cell>
          <cell r="AD1483">
            <v>3</v>
          </cell>
        </row>
        <row r="1484">
          <cell r="D1484" t="str">
            <v>001339_Z11</v>
          </cell>
          <cell r="P1484">
            <v>3.5999999999999997E-2</v>
          </cell>
          <cell r="AD1484">
            <v>1</v>
          </cell>
        </row>
        <row r="1485">
          <cell r="D1485" t="str">
            <v>001339_Z11</v>
          </cell>
          <cell r="P1485">
            <v>3.5999999999999997E-2</v>
          </cell>
          <cell r="AD1485">
            <v>2</v>
          </cell>
        </row>
        <row r="1486">
          <cell r="D1486" t="str">
            <v>001339_Z11</v>
          </cell>
          <cell r="P1486">
            <v>3.5999999999999997E-2</v>
          </cell>
          <cell r="AD1486">
            <v>3</v>
          </cell>
        </row>
        <row r="1487">
          <cell r="D1487" t="str">
            <v>001342_Z11</v>
          </cell>
          <cell r="P1487">
            <v>0.26</v>
          </cell>
          <cell r="AD1487">
            <v>1</v>
          </cell>
        </row>
        <row r="1488">
          <cell r="D1488" t="str">
            <v>001342_Z11</v>
          </cell>
          <cell r="P1488">
            <v>0.26</v>
          </cell>
          <cell r="AD1488">
            <v>2</v>
          </cell>
        </row>
        <row r="1489">
          <cell r="D1489" t="str">
            <v>001342_Z11</v>
          </cell>
          <cell r="P1489">
            <v>0.26</v>
          </cell>
          <cell r="AD1489">
            <v>3</v>
          </cell>
        </row>
        <row r="1490">
          <cell r="D1490" t="str">
            <v>001343_Z11</v>
          </cell>
          <cell r="P1490">
            <v>0.04</v>
          </cell>
          <cell r="AD1490">
            <v>1</v>
          </cell>
        </row>
        <row r="1491">
          <cell r="D1491" t="str">
            <v>001343_Z11</v>
          </cell>
          <cell r="P1491">
            <v>0.04</v>
          </cell>
          <cell r="AD1491">
            <v>2</v>
          </cell>
        </row>
        <row r="1492">
          <cell r="D1492" t="str">
            <v>001343_Z11</v>
          </cell>
          <cell r="P1492">
            <v>0.04</v>
          </cell>
          <cell r="AD1492">
            <v>3</v>
          </cell>
        </row>
        <row r="1493">
          <cell r="D1493" t="str">
            <v>001353_Z11</v>
          </cell>
          <cell r="P1493">
            <v>0.16</v>
          </cell>
          <cell r="AD1493">
            <v>1</v>
          </cell>
        </row>
        <row r="1494">
          <cell r="D1494" t="str">
            <v>001353_Z11</v>
          </cell>
          <cell r="P1494">
            <v>0.16</v>
          </cell>
          <cell r="AD1494">
            <v>2</v>
          </cell>
        </row>
        <row r="1495">
          <cell r="D1495" t="str">
            <v>001353_Z11</v>
          </cell>
          <cell r="P1495">
            <v>0.16</v>
          </cell>
          <cell r="AD1495">
            <v>3</v>
          </cell>
        </row>
        <row r="1496">
          <cell r="D1496" t="str">
            <v>001354_Z11</v>
          </cell>
          <cell r="P1496">
            <v>0.41</v>
          </cell>
          <cell r="AD1496">
            <v>1</v>
          </cell>
        </row>
        <row r="1497">
          <cell r="D1497" t="str">
            <v>001354_Z11</v>
          </cell>
          <cell r="P1497">
            <v>0.41</v>
          </cell>
          <cell r="AD1497">
            <v>2</v>
          </cell>
        </row>
        <row r="1498">
          <cell r="D1498" t="str">
            <v>001354_Z11</v>
          </cell>
          <cell r="P1498">
            <v>0.41</v>
          </cell>
          <cell r="AD1498">
            <v>3</v>
          </cell>
        </row>
        <row r="1499">
          <cell r="D1499" t="str">
            <v>001362_Z11</v>
          </cell>
          <cell r="P1499">
            <v>3.6999999999999998E-2</v>
          </cell>
          <cell r="AD1499">
            <v>1</v>
          </cell>
        </row>
        <row r="1500">
          <cell r="D1500" t="str">
            <v>001362_Z11</v>
          </cell>
          <cell r="P1500">
            <v>3.6999999999999998E-2</v>
          </cell>
          <cell r="AD1500">
            <v>2</v>
          </cell>
        </row>
        <row r="1501">
          <cell r="D1501" t="str">
            <v>001362_Z11</v>
          </cell>
          <cell r="P1501">
            <v>3.6999999999999998E-2</v>
          </cell>
          <cell r="AD1501">
            <v>3</v>
          </cell>
        </row>
        <row r="1502">
          <cell r="D1502" t="str">
            <v>001365_Z11</v>
          </cell>
          <cell r="P1502">
            <v>5.5E-2</v>
          </cell>
          <cell r="AD1502">
            <v>1</v>
          </cell>
        </row>
        <row r="1503">
          <cell r="D1503" t="str">
            <v>001365_Z11</v>
          </cell>
          <cell r="P1503">
            <v>5.5E-2</v>
          </cell>
          <cell r="AD1503">
            <v>2</v>
          </cell>
        </row>
        <row r="1504">
          <cell r="D1504" t="str">
            <v>001365_Z11</v>
          </cell>
          <cell r="P1504">
            <v>5.5E-2</v>
          </cell>
          <cell r="AD1504">
            <v>3</v>
          </cell>
        </row>
        <row r="1505">
          <cell r="D1505" t="str">
            <v>001369_Z11</v>
          </cell>
          <cell r="P1505">
            <v>2.1999999999999999E-2</v>
          </cell>
          <cell r="AD1505">
            <v>1</v>
          </cell>
        </row>
        <row r="1506">
          <cell r="D1506" t="str">
            <v>001369_Z11</v>
          </cell>
          <cell r="P1506">
            <v>2.1999999999999999E-2</v>
          </cell>
          <cell r="AD1506">
            <v>2</v>
          </cell>
        </row>
        <row r="1507">
          <cell r="D1507" t="str">
            <v>001369_Z11</v>
          </cell>
          <cell r="P1507">
            <v>2.1999999999999999E-2</v>
          </cell>
          <cell r="AD1507">
            <v>3</v>
          </cell>
        </row>
        <row r="1508">
          <cell r="D1508" t="str">
            <v>001370_Z11</v>
          </cell>
          <cell r="P1508">
            <v>3.5000000000000003E-2</v>
          </cell>
          <cell r="AD1508">
            <v>1</v>
          </cell>
        </row>
        <row r="1509">
          <cell r="D1509" t="str">
            <v>001370_Z11</v>
          </cell>
          <cell r="P1509">
            <v>3.5000000000000003E-2</v>
          </cell>
          <cell r="AD1509">
            <v>2</v>
          </cell>
        </row>
        <row r="1510">
          <cell r="D1510" t="str">
            <v>001370_Z11</v>
          </cell>
          <cell r="P1510">
            <v>3.5000000000000003E-2</v>
          </cell>
          <cell r="AD1510">
            <v>3</v>
          </cell>
        </row>
        <row r="1511">
          <cell r="D1511" t="str">
            <v>001378_Z11</v>
          </cell>
          <cell r="P1511">
            <v>0.03</v>
          </cell>
          <cell r="AD1511">
            <v>1</v>
          </cell>
        </row>
        <row r="1512">
          <cell r="D1512" t="str">
            <v>001378_Z11</v>
          </cell>
          <cell r="P1512">
            <v>0.03</v>
          </cell>
          <cell r="AD1512">
            <v>2</v>
          </cell>
        </row>
        <row r="1513">
          <cell r="D1513" t="str">
            <v>001378_Z11</v>
          </cell>
          <cell r="P1513">
            <v>0.03</v>
          </cell>
          <cell r="AD1513">
            <v>3</v>
          </cell>
        </row>
        <row r="1514">
          <cell r="D1514" t="str">
            <v>001379_Z11</v>
          </cell>
          <cell r="P1514">
            <v>0.03</v>
          </cell>
          <cell r="AD1514">
            <v>1</v>
          </cell>
        </row>
        <row r="1515">
          <cell r="D1515" t="str">
            <v>001379_Z11</v>
          </cell>
          <cell r="P1515">
            <v>0.03</v>
          </cell>
          <cell r="AD1515">
            <v>2</v>
          </cell>
        </row>
        <row r="1516">
          <cell r="D1516" t="str">
            <v>001379_Z11</v>
          </cell>
          <cell r="P1516">
            <v>0.03</v>
          </cell>
          <cell r="AD1516">
            <v>3</v>
          </cell>
        </row>
        <row r="1517">
          <cell r="D1517" t="str">
            <v>001383_Z11</v>
          </cell>
          <cell r="P1517">
            <v>0.25</v>
          </cell>
          <cell r="AD1517">
            <v>1</v>
          </cell>
        </row>
        <row r="1518">
          <cell r="D1518" t="str">
            <v>001383_Z11</v>
          </cell>
          <cell r="P1518">
            <v>0.25</v>
          </cell>
          <cell r="AD1518">
            <v>2</v>
          </cell>
        </row>
        <row r="1519">
          <cell r="D1519" t="str">
            <v>001383_Z11</v>
          </cell>
          <cell r="P1519">
            <v>0.25</v>
          </cell>
          <cell r="AD1519">
            <v>3</v>
          </cell>
        </row>
        <row r="1520">
          <cell r="D1520" t="str">
            <v>001384_Z11</v>
          </cell>
          <cell r="P1520">
            <v>3.5000000000000003E-2</v>
          </cell>
          <cell r="AD1520">
            <v>1</v>
          </cell>
        </row>
        <row r="1521">
          <cell r="D1521" t="str">
            <v>001384_Z11</v>
          </cell>
          <cell r="P1521">
            <v>3.5000000000000003E-2</v>
          </cell>
          <cell r="AD1521">
            <v>2</v>
          </cell>
        </row>
        <row r="1522">
          <cell r="D1522" t="str">
            <v>001384_Z11</v>
          </cell>
          <cell r="P1522">
            <v>3.5000000000000003E-2</v>
          </cell>
          <cell r="AD1522">
            <v>3</v>
          </cell>
        </row>
        <row r="1523">
          <cell r="D1523" t="str">
            <v>001385_Z11</v>
          </cell>
          <cell r="P1523">
            <v>2.5000000000000001E-2</v>
          </cell>
          <cell r="AD1523">
            <v>1</v>
          </cell>
        </row>
        <row r="1524">
          <cell r="D1524" t="str">
            <v>001385_Z11</v>
          </cell>
          <cell r="P1524">
            <v>2.5000000000000001E-2</v>
          </cell>
          <cell r="AD1524">
            <v>2</v>
          </cell>
        </row>
        <row r="1525">
          <cell r="D1525" t="str">
            <v>001385_Z11</v>
          </cell>
          <cell r="P1525">
            <v>2.5000000000000001E-2</v>
          </cell>
          <cell r="AD1525">
            <v>3</v>
          </cell>
        </row>
        <row r="1526">
          <cell r="D1526" t="str">
            <v>001386_Z11</v>
          </cell>
          <cell r="P1526">
            <v>4.4999999999999998E-2</v>
          </cell>
          <cell r="AD1526">
            <v>1</v>
          </cell>
        </row>
        <row r="1527">
          <cell r="D1527" t="str">
            <v>001386_Z11</v>
          </cell>
          <cell r="P1527">
            <v>4.4999999999999998E-2</v>
          </cell>
          <cell r="AD1527">
            <v>2</v>
          </cell>
        </row>
        <row r="1528">
          <cell r="D1528" t="str">
            <v>001386_Z11</v>
          </cell>
          <cell r="P1528">
            <v>4.4999999999999998E-2</v>
          </cell>
          <cell r="AD1528">
            <v>3</v>
          </cell>
        </row>
        <row r="1529">
          <cell r="D1529" t="str">
            <v>001388_Z11</v>
          </cell>
          <cell r="P1529">
            <v>5.5E-2</v>
          </cell>
          <cell r="AD1529">
            <v>1</v>
          </cell>
        </row>
        <row r="1530">
          <cell r="D1530" t="str">
            <v>001388_Z11</v>
          </cell>
          <cell r="P1530">
            <v>5.5E-2</v>
          </cell>
          <cell r="AD1530">
            <v>2</v>
          </cell>
        </row>
        <row r="1531">
          <cell r="D1531" t="str">
            <v>001388_Z11</v>
          </cell>
          <cell r="P1531">
            <v>5.5E-2</v>
          </cell>
          <cell r="AD1531">
            <v>3</v>
          </cell>
        </row>
        <row r="1532">
          <cell r="D1532" t="str">
            <v>001391_Z11</v>
          </cell>
          <cell r="P1532">
            <v>7.4999999999999997E-2</v>
          </cell>
          <cell r="AD1532">
            <v>1</v>
          </cell>
        </row>
        <row r="1533">
          <cell r="D1533" t="str">
            <v>001391_Z11</v>
          </cell>
          <cell r="P1533">
            <v>7.4999999999999997E-2</v>
          </cell>
          <cell r="AD1533">
            <v>2</v>
          </cell>
        </row>
        <row r="1534">
          <cell r="D1534" t="str">
            <v>001391_Z11</v>
          </cell>
          <cell r="P1534">
            <v>7.4999999999999997E-2</v>
          </cell>
          <cell r="AD1534">
            <v>3</v>
          </cell>
        </row>
        <row r="1535">
          <cell r="D1535" t="str">
            <v>001395_Z11</v>
          </cell>
          <cell r="P1535">
            <v>2.1999999999999999E-2</v>
          </cell>
          <cell r="AD1535">
            <v>1</v>
          </cell>
        </row>
        <row r="1536">
          <cell r="D1536" t="str">
            <v>001395_Z11</v>
          </cell>
          <cell r="P1536">
            <v>2.1999999999999999E-2</v>
          </cell>
          <cell r="AD1536">
            <v>2</v>
          </cell>
        </row>
        <row r="1537">
          <cell r="D1537" t="str">
            <v>001395_Z11</v>
          </cell>
          <cell r="P1537">
            <v>2.1999999999999999E-2</v>
          </cell>
          <cell r="AD1537">
            <v>3</v>
          </cell>
        </row>
        <row r="1538">
          <cell r="D1538" t="str">
            <v>001399_Z11</v>
          </cell>
          <cell r="P1538">
            <v>0.03</v>
          </cell>
          <cell r="AD1538">
            <v>1</v>
          </cell>
        </row>
        <row r="1539">
          <cell r="D1539" t="str">
            <v>001399_Z11</v>
          </cell>
          <cell r="P1539">
            <v>0.03</v>
          </cell>
          <cell r="AD1539">
            <v>2</v>
          </cell>
        </row>
        <row r="1540">
          <cell r="D1540" t="str">
            <v>001399_Z11</v>
          </cell>
          <cell r="P1540">
            <v>0.03</v>
          </cell>
          <cell r="AD1540">
            <v>3</v>
          </cell>
        </row>
        <row r="1541">
          <cell r="D1541" t="str">
            <v>001400_Z11</v>
          </cell>
          <cell r="P1541">
            <v>0.03</v>
          </cell>
          <cell r="AD1541">
            <v>1</v>
          </cell>
        </row>
        <row r="1542">
          <cell r="D1542" t="str">
            <v>001400_Z11</v>
          </cell>
          <cell r="P1542">
            <v>0.03</v>
          </cell>
          <cell r="AD1542">
            <v>2</v>
          </cell>
        </row>
        <row r="1543">
          <cell r="D1543" t="str">
            <v>001400_Z11</v>
          </cell>
          <cell r="P1543">
            <v>0.03</v>
          </cell>
          <cell r="AD1543">
            <v>3</v>
          </cell>
        </row>
        <row r="1544">
          <cell r="D1544" t="str">
            <v>001407_Z11</v>
          </cell>
          <cell r="P1544">
            <v>0.24</v>
          </cell>
          <cell r="AD1544">
            <v>1</v>
          </cell>
        </row>
        <row r="1545">
          <cell r="D1545" t="str">
            <v>001407_Z11</v>
          </cell>
          <cell r="P1545">
            <v>0.24</v>
          </cell>
          <cell r="AD1545">
            <v>2</v>
          </cell>
        </row>
        <row r="1546">
          <cell r="D1546" t="str">
            <v>001407_Z11</v>
          </cell>
          <cell r="P1546">
            <v>0.24</v>
          </cell>
          <cell r="AD1546">
            <v>3</v>
          </cell>
        </row>
        <row r="1547">
          <cell r="D1547" t="str">
            <v>001408_Z11</v>
          </cell>
          <cell r="P1547">
            <v>0.24</v>
          </cell>
          <cell r="AD1547">
            <v>1</v>
          </cell>
        </row>
        <row r="1548">
          <cell r="D1548" t="str">
            <v>001408_Z11</v>
          </cell>
          <cell r="P1548">
            <v>0.24</v>
          </cell>
          <cell r="AD1548">
            <v>2</v>
          </cell>
        </row>
        <row r="1549">
          <cell r="D1549" t="str">
            <v>001408_Z11</v>
          </cell>
          <cell r="P1549">
            <v>0.24</v>
          </cell>
          <cell r="AD1549">
            <v>3</v>
          </cell>
        </row>
        <row r="1550">
          <cell r="D1550" t="str">
            <v>001409_Z11</v>
          </cell>
          <cell r="P1550">
            <v>0.24</v>
          </cell>
          <cell r="AD1550">
            <v>1</v>
          </cell>
        </row>
        <row r="1551">
          <cell r="D1551" t="str">
            <v>001409_Z11</v>
          </cell>
          <cell r="P1551">
            <v>0.24</v>
          </cell>
          <cell r="AD1551">
            <v>2</v>
          </cell>
        </row>
        <row r="1552">
          <cell r="D1552" t="str">
            <v>001409_Z11</v>
          </cell>
          <cell r="P1552">
            <v>0.24</v>
          </cell>
          <cell r="AD1552">
            <v>3</v>
          </cell>
        </row>
        <row r="1553">
          <cell r="D1553" t="str">
            <v>001410_Z11</v>
          </cell>
          <cell r="P1553">
            <v>0.24</v>
          </cell>
          <cell r="AD1553">
            <v>1</v>
          </cell>
        </row>
        <row r="1554">
          <cell r="D1554" t="str">
            <v>001410_Z11</v>
          </cell>
          <cell r="P1554">
            <v>0.24</v>
          </cell>
          <cell r="AD1554">
            <v>2</v>
          </cell>
        </row>
        <row r="1555">
          <cell r="D1555" t="str">
            <v>001410_Z11</v>
          </cell>
          <cell r="P1555">
            <v>0.24</v>
          </cell>
          <cell r="AD1555">
            <v>3</v>
          </cell>
        </row>
        <row r="1556">
          <cell r="D1556" t="str">
            <v>001413_Z11</v>
          </cell>
          <cell r="P1556">
            <v>0.28000000000000003</v>
          </cell>
          <cell r="AD1556">
            <v>1</v>
          </cell>
        </row>
        <row r="1557">
          <cell r="D1557" t="str">
            <v>001413_Z11</v>
          </cell>
          <cell r="P1557">
            <v>0.28000000000000003</v>
          </cell>
          <cell r="AD1557">
            <v>2</v>
          </cell>
        </row>
        <row r="1558">
          <cell r="D1558" t="str">
            <v>001413_Z11</v>
          </cell>
          <cell r="P1558">
            <v>0.28000000000000003</v>
          </cell>
          <cell r="AD1558">
            <v>3</v>
          </cell>
        </row>
        <row r="1559">
          <cell r="D1559" t="str">
            <v>001414_Z11</v>
          </cell>
          <cell r="P1559">
            <v>0.68</v>
          </cell>
          <cell r="AD1559">
            <v>1</v>
          </cell>
        </row>
        <row r="1560">
          <cell r="D1560" t="str">
            <v>001414_Z11</v>
          </cell>
          <cell r="P1560">
            <v>0.68</v>
          </cell>
          <cell r="AD1560">
            <v>2</v>
          </cell>
        </row>
        <row r="1561">
          <cell r="D1561" t="str">
            <v>001414_Z11</v>
          </cell>
          <cell r="P1561">
            <v>0.68</v>
          </cell>
          <cell r="AD1561">
            <v>3</v>
          </cell>
        </row>
        <row r="1562">
          <cell r="D1562" t="str">
            <v>001415_Z11</v>
          </cell>
          <cell r="P1562">
            <v>1.2</v>
          </cell>
          <cell r="AD1562">
            <v>1</v>
          </cell>
        </row>
        <row r="1563">
          <cell r="D1563" t="str">
            <v>001415_Z11</v>
          </cell>
          <cell r="P1563">
            <v>1.2</v>
          </cell>
          <cell r="AD1563">
            <v>2</v>
          </cell>
        </row>
        <row r="1564">
          <cell r="D1564" t="str">
            <v>001415_Z11</v>
          </cell>
          <cell r="P1564">
            <v>1.2</v>
          </cell>
          <cell r="AD1564">
            <v>3</v>
          </cell>
        </row>
        <row r="1565">
          <cell r="D1565" t="str">
            <v>001423_Z11</v>
          </cell>
          <cell r="P1565">
            <v>0.06</v>
          </cell>
          <cell r="AD1565">
            <v>1</v>
          </cell>
        </row>
        <row r="1566">
          <cell r="D1566" t="str">
            <v>001423_Z11</v>
          </cell>
          <cell r="P1566">
            <v>0.06</v>
          </cell>
          <cell r="AD1566">
            <v>2</v>
          </cell>
        </row>
        <row r="1567">
          <cell r="D1567" t="str">
            <v>001423_Z11</v>
          </cell>
          <cell r="P1567">
            <v>0.06</v>
          </cell>
          <cell r="AD1567">
            <v>3</v>
          </cell>
        </row>
        <row r="1568">
          <cell r="D1568" t="str">
            <v>001424_Z11</v>
          </cell>
          <cell r="P1568">
            <v>1.0999999999999999E-2</v>
          </cell>
          <cell r="AD1568">
            <v>1</v>
          </cell>
        </row>
        <row r="1569">
          <cell r="D1569" t="str">
            <v>001424_Z11</v>
          </cell>
          <cell r="P1569">
            <v>1.0999999999999999E-2</v>
          </cell>
          <cell r="AD1569">
            <v>2</v>
          </cell>
        </row>
        <row r="1570">
          <cell r="D1570" t="str">
            <v>001424_Z11</v>
          </cell>
          <cell r="P1570">
            <v>1.0999999999999999E-2</v>
          </cell>
          <cell r="AD1570">
            <v>3</v>
          </cell>
        </row>
        <row r="1571">
          <cell r="D1571" t="str">
            <v>001425_Z11</v>
          </cell>
          <cell r="P1571">
            <v>5.4999999999999997E-3</v>
          </cell>
          <cell r="AD1571">
            <v>1</v>
          </cell>
        </row>
        <row r="1572">
          <cell r="D1572" t="str">
            <v>001425_Z11</v>
          </cell>
          <cell r="P1572">
            <v>5.4999999999999997E-3</v>
          </cell>
          <cell r="AD1572">
            <v>2</v>
          </cell>
        </row>
        <row r="1573">
          <cell r="D1573" t="str">
            <v>001425_Z11</v>
          </cell>
          <cell r="P1573">
            <v>5.4999999999999997E-3</v>
          </cell>
          <cell r="AD1573">
            <v>3</v>
          </cell>
        </row>
        <row r="1574">
          <cell r="D1574" t="str">
            <v>001426_Z11</v>
          </cell>
          <cell r="P1574">
            <v>0.03</v>
          </cell>
          <cell r="AD1574">
            <v>1</v>
          </cell>
        </row>
        <row r="1575">
          <cell r="D1575" t="str">
            <v>001426_Z11</v>
          </cell>
          <cell r="P1575">
            <v>0.03</v>
          </cell>
          <cell r="AD1575">
            <v>2</v>
          </cell>
        </row>
        <row r="1576">
          <cell r="D1576" t="str">
            <v>001426_Z11</v>
          </cell>
          <cell r="P1576">
            <v>0.03</v>
          </cell>
          <cell r="AD1576">
            <v>3</v>
          </cell>
        </row>
        <row r="1577">
          <cell r="D1577" t="str">
            <v>001429_Z11</v>
          </cell>
          <cell r="P1577">
            <v>1.4999999999999999E-2</v>
          </cell>
          <cell r="AD1577">
            <v>1</v>
          </cell>
        </row>
        <row r="1578">
          <cell r="D1578" t="str">
            <v>001429_Z11</v>
          </cell>
          <cell r="P1578">
            <v>1.4999999999999999E-2</v>
          </cell>
          <cell r="AD1578">
            <v>2</v>
          </cell>
        </row>
        <row r="1579">
          <cell r="D1579" t="str">
            <v>001429_Z11</v>
          </cell>
          <cell r="P1579">
            <v>1.4999999999999999E-2</v>
          </cell>
          <cell r="AD1579">
            <v>3</v>
          </cell>
        </row>
        <row r="1580">
          <cell r="D1580" t="str">
            <v>001430_Z11</v>
          </cell>
          <cell r="P1580">
            <v>1.8499999999999999E-2</v>
          </cell>
          <cell r="AD1580">
            <v>1</v>
          </cell>
        </row>
        <row r="1581">
          <cell r="D1581" t="str">
            <v>001430_Z11</v>
          </cell>
          <cell r="P1581">
            <v>1.8499999999999999E-2</v>
          </cell>
          <cell r="AD1581">
            <v>2</v>
          </cell>
        </row>
        <row r="1582">
          <cell r="D1582" t="str">
            <v>001430_Z11</v>
          </cell>
          <cell r="P1582">
            <v>1.8499999999999999E-2</v>
          </cell>
          <cell r="AD1582">
            <v>3</v>
          </cell>
        </row>
        <row r="1583">
          <cell r="D1583" t="str">
            <v>001431_Z11</v>
          </cell>
          <cell r="P1583">
            <v>5.4999999999999997E-3</v>
          </cell>
          <cell r="AD1583">
            <v>1</v>
          </cell>
        </row>
        <row r="1584">
          <cell r="D1584" t="str">
            <v>001431_Z11</v>
          </cell>
          <cell r="P1584">
            <v>5.4999999999999997E-3</v>
          </cell>
          <cell r="AD1584">
            <v>2</v>
          </cell>
        </row>
        <row r="1585">
          <cell r="D1585" t="str">
            <v>001431_Z11</v>
          </cell>
          <cell r="P1585">
            <v>5.4999999999999997E-3</v>
          </cell>
          <cell r="AD1585">
            <v>3</v>
          </cell>
        </row>
        <row r="1586">
          <cell r="D1586" t="str">
            <v>001432_Z11</v>
          </cell>
          <cell r="P1586">
            <v>7.4999999999999997E-3</v>
          </cell>
          <cell r="AD1586">
            <v>1</v>
          </cell>
        </row>
        <row r="1587">
          <cell r="D1587" t="str">
            <v>001432_Z11</v>
          </cell>
          <cell r="P1587">
            <v>7.4999999999999997E-3</v>
          </cell>
          <cell r="AD1587">
            <v>2</v>
          </cell>
        </row>
        <row r="1588">
          <cell r="D1588" t="str">
            <v>001432_Z11</v>
          </cell>
          <cell r="P1588">
            <v>7.4999999999999997E-3</v>
          </cell>
          <cell r="AD1588">
            <v>3</v>
          </cell>
        </row>
        <row r="1589">
          <cell r="D1589" t="str">
            <v>001433_Z11</v>
          </cell>
          <cell r="P1589">
            <v>0.04</v>
          </cell>
          <cell r="AD1589">
            <v>1</v>
          </cell>
        </row>
        <row r="1590">
          <cell r="D1590" t="str">
            <v>001433_Z11</v>
          </cell>
          <cell r="P1590">
            <v>0.04</v>
          </cell>
          <cell r="AD1590">
            <v>2</v>
          </cell>
        </row>
        <row r="1591">
          <cell r="D1591" t="str">
            <v>001433_Z11</v>
          </cell>
          <cell r="P1591">
            <v>0.04</v>
          </cell>
          <cell r="AD1591">
            <v>3</v>
          </cell>
        </row>
        <row r="1592">
          <cell r="D1592" t="str">
            <v>001434_Z11</v>
          </cell>
          <cell r="P1592">
            <v>2.1999999999999999E-2</v>
          </cell>
          <cell r="AD1592">
            <v>1</v>
          </cell>
        </row>
        <row r="1593">
          <cell r="D1593" t="str">
            <v>001434_Z11</v>
          </cell>
          <cell r="P1593">
            <v>2.1999999999999999E-2</v>
          </cell>
          <cell r="AD1593">
            <v>2</v>
          </cell>
        </row>
        <row r="1594">
          <cell r="D1594" t="str">
            <v>001434_Z11</v>
          </cell>
          <cell r="P1594">
            <v>2.1999999999999999E-2</v>
          </cell>
          <cell r="AD1594">
            <v>3</v>
          </cell>
        </row>
        <row r="1595">
          <cell r="D1595" t="str">
            <v>001435_Z11</v>
          </cell>
          <cell r="P1595">
            <v>0.03</v>
          </cell>
          <cell r="AD1595">
            <v>1</v>
          </cell>
        </row>
        <row r="1596">
          <cell r="D1596" t="str">
            <v>001435_Z11</v>
          </cell>
          <cell r="P1596">
            <v>0.03</v>
          </cell>
          <cell r="AD1596">
            <v>2</v>
          </cell>
        </row>
        <row r="1597">
          <cell r="D1597" t="str">
            <v>001435_Z11</v>
          </cell>
          <cell r="P1597">
            <v>0.03</v>
          </cell>
          <cell r="AD1597">
            <v>3</v>
          </cell>
        </row>
        <row r="1598">
          <cell r="D1598" t="str">
            <v>001436_Z11</v>
          </cell>
          <cell r="P1598">
            <v>7.4999999999999997E-2</v>
          </cell>
          <cell r="AD1598">
            <v>3</v>
          </cell>
        </row>
        <row r="1599">
          <cell r="D1599" t="str">
            <v>001437_Z11</v>
          </cell>
          <cell r="P1599">
            <v>2.1999999999999999E-2</v>
          </cell>
          <cell r="AD1599">
            <v>3</v>
          </cell>
        </row>
        <row r="1600">
          <cell r="D1600" t="str">
            <v>001441_Z11</v>
          </cell>
          <cell r="P1600">
            <v>0.25</v>
          </cell>
          <cell r="AD1600">
            <v>3</v>
          </cell>
        </row>
        <row r="1601">
          <cell r="D1601" t="str">
            <v>001442_Z11</v>
          </cell>
          <cell r="P1601">
            <v>0.25</v>
          </cell>
          <cell r="AD1601">
            <v>3</v>
          </cell>
        </row>
        <row r="1602">
          <cell r="D1602" t="str">
            <v>001443_Z11</v>
          </cell>
          <cell r="P1602">
            <v>0.03</v>
          </cell>
          <cell r="AD1602">
            <v>3</v>
          </cell>
        </row>
        <row r="1603">
          <cell r="D1603" t="str">
            <v>001444_Z11</v>
          </cell>
          <cell r="P1603">
            <v>6.0000000000000001E-3</v>
          </cell>
          <cell r="AD1603">
            <v>1</v>
          </cell>
        </row>
        <row r="1604">
          <cell r="D1604" t="str">
            <v>001444_Z11</v>
          </cell>
          <cell r="P1604">
            <v>6.0000000000000001E-3</v>
          </cell>
          <cell r="AD1604">
            <v>2</v>
          </cell>
        </row>
        <row r="1605">
          <cell r="D1605" t="str">
            <v>001445_Z11</v>
          </cell>
          <cell r="P1605">
            <v>5.0000000000000001E-3</v>
          </cell>
          <cell r="AD1605">
            <v>1</v>
          </cell>
        </row>
        <row r="1606">
          <cell r="D1606" t="str">
            <v>001445_Z11</v>
          </cell>
          <cell r="P1606">
            <v>5.0000000000000001E-3</v>
          </cell>
          <cell r="AD1606">
            <v>2</v>
          </cell>
        </row>
        <row r="1607">
          <cell r="D1607" t="str">
            <v>001445_Z11</v>
          </cell>
          <cell r="P1607">
            <v>5.0000000000000001E-3</v>
          </cell>
          <cell r="AD1607">
            <v>3</v>
          </cell>
        </row>
        <row r="1608">
          <cell r="D1608" t="str">
            <v>001446_Z11</v>
          </cell>
          <cell r="P1608">
            <v>0.04</v>
          </cell>
          <cell r="AD1608">
            <v>1</v>
          </cell>
        </row>
        <row r="1609">
          <cell r="D1609" t="str">
            <v>001446_Z11</v>
          </cell>
          <cell r="P1609">
            <v>0.04</v>
          </cell>
          <cell r="AD1609">
            <v>2</v>
          </cell>
        </row>
        <row r="1610">
          <cell r="D1610" t="str">
            <v>001446_Z11</v>
          </cell>
          <cell r="P1610">
            <v>0.04</v>
          </cell>
          <cell r="AD1610">
            <v>3</v>
          </cell>
        </row>
        <row r="1611">
          <cell r="D1611" t="str">
            <v>001447_Z11</v>
          </cell>
          <cell r="P1611">
            <v>1.0999999999999999E-2</v>
          </cell>
          <cell r="AD1611">
            <v>1</v>
          </cell>
        </row>
        <row r="1612">
          <cell r="D1612" t="str">
            <v>001447_Z11</v>
          </cell>
          <cell r="P1612">
            <v>1.0999999999999999E-2</v>
          </cell>
          <cell r="AD1612">
            <v>2</v>
          </cell>
        </row>
        <row r="1613">
          <cell r="D1613" t="str">
            <v>001447_Z11</v>
          </cell>
          <cell r="P1613">
            <v>1.0999999999999999E-2</v>
          </cell>
          <cell r="AD1613">
            <v>3</v>
          </cell>
        </row>
        <row r="1614">
          <cell r="D1614" t="str">
            <v>001448_Z11</v>
          </cell>
          <cell r="P1614">
            <v>7.4999999999999997E-2</v>
          </cell>
          <cell r="AD1614">
            <v>1</v>
          </cell>
        </row>
        <row r="1615">
          <cell r="D1615" t="str">
            <v>001448_Z11</v>
          </cell>
          <cell r="P1615">
            <v>7.4999999999999997E-2</v>
          </cell>
          <cell r="AD1615">
            <v>2</v>
          </cell>
        </row>
        <row r="1616">
          <cell r="D1616" t="str">
            <v>001448_Z11</v>
          </cell>
          <cell r="P1616">
            <v>7.4999999999999997E-2</v>
          </cell>
          <cell r="AD1616">
            <v>3</v>
          </cell>
        </row>
        <row r="1617">
          <cell r="D1617" t="str">
            <v>001449_Z11</v>
          </cell>
          <cell r="P1617">
            <v>7.4999999999999997E-3</v>
          </cell>
          <cell r="AD1617">
            <v>1</v>
          </cell>
        </row>
        <row r="1618">
          <cell r="D1618" t="str">
            <v>001449_Z11</v>
          </cell>
          <cell r="P1618">
            <v>7.4999999999999997E-3</v>
          </cell>
          <cell r="AD1618">
            <v>2</v>
          </cell>
        </row>
        <row r="1619">
          <cell r="D1619" t="str">
            <v>001449_Z11</v>
          </cell>
          <cell r="P1619">
            <v>7.4999999999999997E-3</v>
          </cell>
          <cell r="AD1619">
            <v>3</v>
          </cell>
        </row>
        <row r="1620">
          <cell r="D1620" t="str">
            <v>001452_Z11</v>
          </cell>
          <cell r="P1620">
            <v>1.7999999999999999E-2</v>
          </cell>
          <cell r="AD1620">
            <v>1</v>
          </cell>
        </row>
        <row r="1621">
          <cell r="D1621" t="str">
            <v>001452_Z11</v>
          </cell>
          <cell r="P1621">
            <v>1.7999999999999999E-2</v>
          </cell>
          <cell r="AD1621">
            <v>2</v>
          </cell>
        </row>
        <row r="1622">
          <cell r="D1622" t="str">
            <v>001452_Z11</v>
          </cell>
          <cell r="P1622">
            <v>1.7999999999999999E-2</v>
          </cell>
          <cell r="AD1622">
            <v>3</v>
          </cell>
        </row>
        <row r="1623">
          <cell r="D1623" t="str">
            <v>001453_Z11</v>
          </cell>
          <cell r="P1623">
            <v>5.0000000000000001E-3</v>
          </cell>
          <cell r="AD1623">
            <v>1</v>
          </cell>
        </row>
        <row r="1624">
          <cell r="D1624" t="str">
            <v>001453_Z11</v>
          </cell>
          <cell r="P1624">
            <v>5.0000000000000001E-3</v>
          </cell>
          <cell r="AD1624">
            <v>2</v>
          </cell>
        </row>
        <row r="1625">
          <cell r="D1625" t="str">
            <v>001453_Z11</v>
          </cell>
          <cell r="P1625">
            <v>5.0000000000000001E-3</v>
          </cell>
          <cell r="AD1625">
            <v>3</v>
          </cell>
        </row>
        <row r="1626">
          <cell r="D1626" t="str">
            <v>001454_Z11</v>
          </cell>
          <cell r="P1626">
            <v>1.4999999999999999E-2</v>
          </cell>
          <cell r="AD1626">
            <v>1</v>
          </cell>
        </row>
        <row r="1627">
          <cell r="D1627" t="str">
            <v>001454_Z11</v>
          </cell>
          <cell r="P1627">
            <v>1.4999999999999999E-2</v>
          </cell>
          <cell r="AD1627">
            <v>2</v>
          </cell>
        </row>
        <row r="1628">
          <cell r="D1628" t="str">
            <v>001454_Z11</v>
          </cell>
          <cell r="P1628">
            <v>1.4999999999999999E-2</v>
          </cell>
          <cell r="AD1628">
            <v>3</v>
          </cell>
        </row>
        <row r="1629">
          <cell r="D1629" t="str">
            <v>001455_Z11</v>
          </cell>
          <cell r="P1629">
            <v>1.0999999999999999E-2</v>
          </cell>
          <cell r="AD1629">
            <v>1</v>
          </cell>
        </row>
        <row r="1630">
          <cell r="D1630" t="str">
            <v>001455_Z11</v>
          </cell>
          <cell r="P1630">
            <v>1.0999999999999999E-2</v>
          </cell>
          <cell r="AD1630">
            <v>2</v>
          </cell>
        </row>
        <row r="1631">
          <cell r="D1631" t="str">
            <v>001455_Z11</v>
          </cell>
          <cell r="P1631">
            <v>1.0999999999999999E-2</v>
          </cell>
          <cell r="AD1631">
            <v>3</v>
          </cell>
        </row>
        <row r="1632">
          <cell r="D1632" t="str">
            <v>001456_Z11</v>
          </cell>
          <cell r="P1632">
            <v>6.0000000000000001E-3</v>
          </cell>
          <cell r="AD1632">
            <v>1</v>
          </cell>
        </row>
        <row r="1633">
          <cell r="D1633" t="str">
            <v>001456_Z11</v>
          </cell>
          <cell r="P1633">
            <v>6.0000000000000001E-3</v>
          </cell>
          <cell r="AD1633">
            <v>2</v>
          </cell>
        </row>
        <row r="1634">
          <cell r="D1634" t="str">
            <v>001456_Z11</v>
          </cell>
          <cell r="P1634">
            <v>6.0000000000000001E-3</v>
          </cell>
          <cell r="AD1634">
            <v>3</v>
          </cell>
        </row>
        <row r="1635">
          <cell r="D1635" t="str">
            <v>001458_Z11</v>
          </cell>
          <cell r="P1635">
            <v>7.4999999999999997E-3</v>
          </cell>
          <cell r="AD1635">
            <v>1</v>
          </cell>
        </row>
        <row r="1636">
          <cell r="D1636" t="str">
            <v>001458_Z11</v>
          </cell>
          <cell r="P1636">
            <v>7.4999999999999997E-3</v>
          </cell>
          <cell r="AD1636">
            <v>2</v>
          </cell>
        </row>
        <row r="1637">
          <cell r="D1637" t="str">
            <v>001458_Z11</v>
          </cell>
          <cell r="P1637">
            <v>7.4999999999999997E-3</v>
          </cell>
          <cell r="AD1637">
            <v>3</v>
          </cell>
        </row>
        <row r="1638">
          <cell r="D1638" t="str">
            <v>001459_Z11</v>
          </cell>
          <cell r="P1638">
            <v>7.4999999999999997E-3</v>
          </cell>
          <cell r="AD1638">
            <v>1</v>
          </cell>
        </row>
        <row r="1639">
          <cell r="D1639" t="str">
            <v>001459_Z11</v>
          </cell>
          <cell r="P1639">
            <v>7.4999999999999997E-3</v>
          </cell>
          <cell r="AD1639">
            <v>2</v>
          </cell>
        </row>
        <row r="1640">
          <cell r="D1640" t="str">
            <v>001459_Z11</v>
          </cell>
          <cell r="P1640">
            <v>7.4999999999999997E-3</v>
          </cell>
          <cell r="AD1640">
            <v>3</v>
          </cell>
        </row>
        <row r="1641">
          <cell r="D1641" t="str">
            <v>001460_Z11</v>
          </cell>
          <cell r="P1641">
            <v>7.0000000000000001E-3</v>
          </cell>
          <cell r="AD1641">
            <v>1</v>
          </cell>
        </row>
        <row r="1642">
          <cell r="D1642" t="str">
            <v>001460_Z11</v>
          </cell>
          <cell r="P1642">
            <v>7.0000000000000001E-3</v>
          </cell>
          <cell r="AD1642">
            <v>2</v>
          </cell>
        </row>
        <row r="1643">
          <cell r="D1643" t="str">
            <v>001460_Z11</v>
          </cell>
          <cell r="P1643">
            <v>7.0000000000000001E-3</v>
          </cell>
          <cell r="AD1643">
            <v>3</v>
          </cell>
        </row>
        <row r="1644">
          <cell r="D1644" t="str">
            <v>001461_Z11</v>
          </cell>
          <cell r="P1644">
            <v>5.0000000000000001E-3</v>
          </cell>
          <cell r="AD1644">
            <v>1</v>
          </cell>
        </row>
        <row r="1645">
          <cell r="D1645" t="str">
            <v>001461_Z11</v>
          </cell>
          <cell r="P1645">
            <v>5.0000000000000001E-3</v>
          </cell>
          <cell r="AD1645">
            <v>2</v>
          </cell>
        </row>
        <row r="1646">
          <cell r="D1646" t="str">
            <v>001461_Z11</v>
          </cell>
          <cell r="P1646">
            <v>5.0000000000000001E-3</v>
          </cell>
          <cell r="AD1646">
            <v>3</v>
          </cell>
        </row>
        <row r="1647">
          <cell r="D1647" t="str">
            <v>001464_Z11</v>
          </cell>
          <cell r="P1647">
            <v>0.04</v>
          </cell>
          <cell r="AD1647">
            <v>1</v>
          </cell>
        </row>
        <row r="1648">
          <cell r="D1648" t="str">
            <v>001464_Z11</v>
          </cell>
          <cell r="P1648">
            <v>0.04</v>
          </cell>
          <cell r="AD1648">
            <v>2</v>
          </cell>
        </row>
        <row r="1649">
          <cell r="D1649" t="str">
            <v>001464_Z11</v>
          </cell>
          <cell r="P1649">
            <v>0.04</v>
          </cell>
          <cell r="AD1649">
            <v>3</v>
          </cell>
        </row>
        <row r="1650">
          <cell r="D1650" t="str">
            <v>001465_Z11</v>
          </cell>
          <cell r="P1650">
            <v>3.9E-2</v>
          </cell>
          <cell r="AD1650">
            <v>1</v>
          </cell>
        </row>
        <row r="1651">
          <cell r="D1651" t="str">
            <v>001465_Z11</v>
          </cell>
          <cell r="P1651">
            <v>3.9E-2</v>
          </cell>
          <cell r="AD1651">
            <v>2</v>
          </cell>
        </row>
        <row r="1652">
          <cell r="D1652" t="str">
            <v>001465_Z11</v>
          </cell>
          <cell r="P1652">
            <v>3.9E-2</v>
          </cell>
          <cell r="AD1652">
            <v>3</v>
          </cell>
        </row>
        <row r="1653">
          <cell r="D1653" t="str">
            <v>001466_Z11</v>
          </cell>
          <cell r="P1653">
            <v>7.0000000000000007E-2</v>
          </cell>
          <cell r="AD1653">
            <v>3</v>
          </cell>
        </row>
        <row r="1654">
          <cell r="D1654" t="str">
            <v>001467_Z11</v>
          </cell>
          <cell r="P1654">
            <v>5.5E-2</v>
          </cell>
          <cell r="AD1654">
            <v>3</v>
          </cell>
        </row>
        <row r="1655">
          <cell r="D1655" t="str">
            <v>001470_Z11</v>
          </cell>
          <cell r="P1655">
            <v>8.9999999999999993E-3</v>
          </cell>
          <cell r="AD1655">
            <v>1</v>
          </cell>
        </row>
        <row r="1656">
          <cell r="D1656" t="str">
            <v>001470_Z11</v>
          </cell>
          <cell r="P1656">
            <v>8.9999999999999993E-3</v>
          </cell>
          <cell r="AD1656">
            <v>2</v>
          </cell>
        </row>
        <row r="1657">
          <cell r="D1657" t="str">
            <v>001470_Z11</v>
          </cell>
          <cell r="P1657">
            <v>8.9999999999999993E-3</v>
          </cell>
          <cell r="AD1657">
            <v>3</v>
          </cell>
        </row>
        <row r="1658">
          <cell r="D1658" t="str">
            <v>001471_Z11</v>
          </cell>
          <cell r="P1658">
            <v>2.1999999999999999E-2</v>
          </cell>
          <cell r="AD1658">
            <v>1</v>
          </cell>
        </row>
        <row r="1659">
          <cell r="D1659" t="str">
            <v>001471_Z11</v>
          </cell>
          <cell r="P1659">
            <v>2.1999999999999999E-2</v>
          </cell>
          <cell r="AD1659">
            <v>2</v>
          </cell>
        </row>
        <row r="1660">
          <cell r="D1660" t="str">
            <v>001471_Z11</v>
          </cell>
          <cell r="P1660">
            <v>2.1999999999999999E-2</v>
          </cell>
          <cell r="AD1660">
            <v>3</v>
          </cell>
        </row>
        <row r="1661">
          <cell r="D1661" t="str">
            <v>001479_Z11</v>
          </cell>
          <cell r="P1661">
            <v>0.13200000000000001</v>
          </cell>
          <cell r="AD1661">
            <v>1</v>
          </cell>
        </row>
        <row r="1662">
          <cell r="D1662" t="str">
            <v>001479_Z11</v>
          </cell>
          <cell r="P1662">
            <v>0.13200000000000001</v>
          </cell>
          <cell r="AD1662">
            <v>2</v>
          </cell>
        </row>
        <row r="1663">
          <cell r="D1663" t="str">
            <v>001479_Z11</v>
          </cell>
          <cell r="P1663">
            <v>0.13200000000000001</v>
          </cell>
          <cell r="AD1663">
            <v>3</v>
          </cell>
        </row>
        <row r="1664">
          <cell r="D1664" t="str">
            <v>001480_Z11</v>
          </cell>
          <cell r="P1664">
            <v>4.4999999999999998E-2</v>
          </cell>
          <cell r="AD1664">
            <v>1</v>
          </cell>
        </row>
        <row r="1665">
          <cell r="D1665" t="str">
            <v>001480_Z11</v>
          </cell>
          <cell r="P1665">
            <v>4.4999999999999998E-2</v>
          </cell>
          <cell r="AD1665">
            <v>2</v>
          </cell>
        </row>
        <row r="1666">
          <cell r="D1666" t="str">
            <v>001480_Z11</v>
          </cell>
          <cell r="P1666">
            <v>4.4999999999999998E-2</v>
          </cell>
          <cell r="AD1666">
            <v>3</v>
          </cell>
        </row>
        <row r="1667">
          <cell r="D1667" t="str">
            <v>001481_Z11</v>
          </cell>
          <cell r="P1667">
            <v>3.6999999999999998E-2</v>
          </cell>
          <cell r="AD1667">
            <v>1</v>
          </cell>
        </row>
        <row r="1668">
          <cell r="D1668" t="str">
            <v>001481_Z11</v>
          </cell>
          <cell r="P1668">
            <v>3.6999999999999998E-2</v>
          </cell>
          <cell r="AD1668">
            <v>2</v>
          </cell>
        </row>
        <row r="1669">
          <cell r="D1669" t="str">
            <v>001481_Z11</v>
          </cell>
          <cell r="P1669">
            <v>3.6999999999999998E-2</v>
          </cell>
          <cell r="AD1669">
            <v>3</v>
          </cell>
        </row>
        <row r="1670">
          <cell r="D1670" t="str">
            <v>001487_Z11</v>
          </cell>
          <cell r="P1670">
            <v>0.63</v>
          </cell>
          <cell r="AD1670">
            <v>1</v>
          </cell>
        </row>
        <row r="1671">
          <cell r="D1671" t="str">
            <v>001487_Z11</v>
          </cell>
          <cell r="P1671">
            <v>0.63</v>
          </cell>
          <cell r="AD1671">
            <v>2</v>
          </cell>
        </row>
        <row r="1672">
          <cell r="D1672" t="str">
            <v>001487_Z11</v>
          </cell>
          <cell r="P1672">
            <v>0.63</v>
          </cell>
          <cell r="AD1672">
            <v>3</v>
          </cell>
        </row>
        <row r="1673">
          <cell r="D1673" t="str">
            <v>001488_Z11</v>
          </cell>
          <cell r="P1673">
            <v>0.16</v>
          </cell>
          <cell r="AD1673">
            <v>1</v>
          </cell>
        </row>
        <row r="1674">
          <cell r="D1674" t="str">
            <v>001488_Z11</v>
          </cell>
          <cell r="P1674">
            <v>0.16</v>
          </cell>
          <cell r="AD1674">
            <v>2</v>
          </cell>
        </row>
        <row r="1675">
          <cell r="D1675" t="str">
            <v>001488_Z11</v>
          </cell>
          <cell r="P1675">
            <v>0.16</v>
          </cell>
          <cell r="AD1675">
            <v>3</v>
          </cell>
        </row>
        <row r="1676">
          <cell r="D1676" t="str">
            <v>001489_Z11</v>
          </cell>
          <cell r="P1676">
            <v>7.4999999999999997E-2</v>
          </cell>
          <cell r="AD1676">
            <v>1</v>
          </cell>
        </row>
        <row r="1677">
          <cell r="D1677" t="str">
            <v>001489_Z11</v>
          </cell>
          <cell r="P1677">
            <v>7.4999999999999997E-2</v>
          </cell>
          <cell r="AD1677">
            <v>2</v>
          </cell>
        </row>
        <row r="1678">
          <cell r="D1678" t="str">
            <v>001489_Z11</v>
          </cell>
          <cell r="P1678">
            <v>7.4999999999999997E-2</v>
          </cell>
          <cell r="AD1678">
            <v>3</v>
          </cell>
        </row>
        <row r="1679">
          <cell r="D1679" t="str">
            <v>001490_Z11</v>
          </cell>
          <cell r="P1679">
            <v>1.4999999999999999E-2</v>
          </cell>
          <cell r="AD1679">
            <v>1</v>
          </cell>
        </row>
        <row r="1680">
          <cell r="D1680" t="str">
            <v>001490_Z11</v>
          </cell>
          <cell r="P1680">
            <v>1.4999999999999999E-2</v>
          </cell>
          <cell r="AD1680">
            <v>2</v>
          </cell>
        </row>
        <row r="1681">
          <cell r="D1681" t="str">
            <v>001490_Z11</v>
          </cell>
          <cell r="P1681">
            <v>1.4999999999999999E-2</v>
          </cell>
          <cell r="AD1681">
            <v>3</v>
          </cell>
        </row>
        <row r="1682">
          <cell r="D1682" t="str">
            <v>001492_Z11</v>
          </cell>
          <cell r="P1682">
            <v>0.115</v>
          </cell>
          <cell r="AD1682">
            <v>1</v>
          </cell>
        </row>
        <row r="1683">
          <cell r="D1683" t="str">
            <v>001492_Z11</v>
          </cell>
          <cell r="P1683">
            <v>0.115</v>
          </cell>
          <cell r="AD1683">
            <v>2</v>
          </cell>
        </row>
        <row r="1684">
          <cell r="D1684" t="str">
            <v>001492_Z11</v>
          </cell>
          <cell r="P1684">
            <v>0.115</v>
          </cell>
          <cell r="AD1684">
            <v>3</v>
          </cell>
        </row>
        <row r="1685">
          <cell r="D1685" t="str">
            <v>001500_Z11</v>
          </cell>
          <cell r="P1685">
            <v>1.4999999999999999E-2</v>
          </cell>
          <cell r="AD1685">
            <v>1</v>
          </cell>
        </row>
        <row r="1686">
          <cell r="D1686" t="str">
            <v>001500_Z11</v>
          </cell>
          <cell r="P1686">
            <v>1.4999999999999999E-2</v>
          </cell>
          <cell r="AD1686">
            <v>2</v>
          </cell>
        </row>
        <row r="1687">
          <cell r="D1687" t="str">
            <v>001500_Z11</v>
          </cell>
          <cell r="P1687">
            <v>1.4999999999999999E-2</v>
          </cell>
          <cell r="AD1687">
            <v>3</v>
          </cell>
        </row>
        <row r="1688">
          <cell r="D1688" t="str">
            <v>001503_Z11</v>
          </cell>
          <cell r="P1688">
            <v>3.6999999999999998E-2</v>
          </cell>
          <cell r="AD1688">
            <v>1</v>
          </cell>
        </row>
        <row r="1689">
          <cell r="D1689" t="str">
            <v>001503_Z11</v>
          </cell>
          <cell r="P1689">
            <v>3.6999999999999998E-2</v>
          </cell>
          <cell r="AD1689">
            <v>2</v>
          </cell>
        </row>
        <row r="1690">
          <cell r="D1690" t="str">
            <v>001503_Z11</v>
          </cell>
          <cell r="P1690">
            <v>3.6999999999999998E-2</v>
          </cell>
          <cell r="AD1690">
            <v>3</v>
          </cell>
        </row>
        <row r="1691">
          <cell r="D1691" t="str">
            <v>001504_Z11</v>
          </cell>
          <cell r="P1691">
            <v>5.8000000000000003E-2</v>
          </cell>
          <cell r="AD1691">
            <v>1</v>
          </cell>
        </row>
        <row r="1692">
          <cell r="D1692" t="str">
            <v>001504_Z11</v>
          </cell>
          <cell r="P1692">
            <v>5.8000000000000003E-2</v>
          </cell>
          <cell r="AD1692">
            <v>2</v>
          </cell>
        </row>
        <row r="1693">
          <cell r="D1693" t="str">
            <v>001504_Z11</v>
          </cell>
          <cell r="P1693">
            <v>5.8000000000000003E-2</v>
          </cell>
          <cell r="AD1693">
            <v>3</v>
          </cell>
        </row>
        <row r="1694">
          <cell r="D1694" t="str">
            <v>001505_Z11</v>
          </cell>
          <cell r="P1694">
            <v>8.5000000000000006E-2</v>
          </cell>
          <cell r="AD1694">
            <v>1</v>
          </cell>
        </row>
        <row r="1695">
          <cell r="D1695" t="str">
            <v>001505_Z11</v>
          </cell>
          <cell r="P1695">
            <v>8.5000000000000006E-2</v>
          </cell>
          <cell r="AD1695">
            <v>2</v>
          </cell>
        </row>
        <row r="1696">
          <cell r="D1696" t="str">
            <v>001505_Z11</v>
          </cell>
          <cell r="P1696">
            <v>8.5000000000000006E-2</v>
          </cell>
          <cell r="AD1696">
            <v>3</v>
          </cell>
        </row>
        <row r="1697">
          <cell r="D1697" t="str">
            <v>001506_Z11</v>
          </cell>
          <cell r="P1697">
            <v>0.03</v>
          </cell>
          <cell r="AD1697">
            <v>1</v>
          </cell>
        </row>
        <row r="1698">
          <cell r="D1698" t="str">
            <v>001506_Z11</v>
          </cell>
          <cell r="P1698">
            <v>0.03</v>
          </cell>
          <cell r="AD1698">
            <v>2</v>
          </cell>
        </row>
        <row r="1699">
          <cell r="D1699" t="str">
            <v>001506_Z11</v>
          </cell>
          <cell r="P1699">
            <v>0.03</v>
          </cell>
          <cell r="AD1699">
            <v>3</v>
          </cell>
        </row>
        <row r="1700">
          <cell r="D1700" t="str">
            <v>001507_Z11</v>
          </cell>
          <cell r="P1700">
            <v>7.0000000000000001E-3</v>
          </cell>
          <cell r="AD1700">
            <v>1</v>
          </cell>
        </row>
        <row r="1701">
          <cell r="D1701" t="str">
            <v>001507_Z11</v>
          </cell>
          <cell r="P1701">
            <v>7.0000000000000001E-3</v>
          </cell>
          <cell r="AD1701">
            <v>2</v>
          </cell>
        </row>
        <row r="1702">
          <cell r="D1702" t="str">
            <v>001507_Z11</v>
          </cell>
          <cell r="P1702">
            <v>7.0000000000000001E-3</v>
          </cell>
          <cell r="AD1702">
            <v>3</v>
          </cell>
        </row>
        <row r="1703">
          <cell r="D1703" t="str">
            <v>001515_Z11</v>
          </cell>
          <cell r="P1703">
            <v>0.15</v>
          </cell>
          <cell r="AD1703">
            <v>1</v>
          </cell>
        </row>
        <row r="1704">
          <cell r="D1704" t="str">
            <v>001515_Z11</v>
          </cell>
          <cell r="P1704">
            <v>0.15</v>
          </cell>
          <cell r="AD1704">
            <v>2</v>
          </cell>
        </row>
        <row r="1705">
          <cell r="D1705" t="str">
            <v>001515_Z11</v>
          </cell>
          <cell r="P1705">
            <v>0.15</v>
          </cell>
          <cell r="AD1705">
            <v>3</v>
          </cell>
        </row>
        <row r="1706">
          <cell r="D1706" t="str">
            <v>001516_Z11</v>
          </cell>
          <cell r="P1706">
            <v>0.35</v>
          </cell>
          <cell r="AD1706">
            <v>1</v>
          </cell>
        </row>
        <row r="1707">
          <cell r="D1707" t="str">
            <v>001516_Z11</v>
          </cell>
          <cell r="P1707">
            <v>0.35</v>
          </cell>
          <cell r="AD1707">
            <v>2</v>
          </cell>
        </row>
        <row r="1708">
          <cell r="D1708" t="str">
            <v>001516_Z11</v>
          </cell>
          <cell r="P1708">
            <v>0.35</v>
          </cell>
          <cell r="AD1708">
            <v>3</v>
          </cell>
        </row>
        <row r="1709">
          <cell r="D1709" t="str">
            <v>001521_Z11</v>
          </cell>
          <cell r="P1709">
            <v>0.15</v>
          </cell>
          <cell r="AD1709">
            <v>1</v>
          </cell>
        </row>
        <row r="1710">
          <cell r="D1710" t="str">
            <v>001521_Z11</v>
          </cell>
          <cell r="P1710">
            <v>0.15</v>
          </cell>
          <cell r="AD1710">
            <v>2</v>
          </cell>
        </row>
        <row r="1711">
          <cell r="D1711" t="str">
            <v>001521_Z11</v>
          </cell>
          <cell r="P1711">
            <v>0.15</v>
          </cell>
          <cell r="AD1711">
            <v>3</v>
          </cell>
        </row>
        <row r="1712">
          <cell r="D1712" t="str">
            <v>001522_Z11</v>
          </cell>
          <cell r="P1712">
            <v>0.15</v>
          </cell>
          <cell r="AD1712">
            <v>1</v>
          </cell>
        </row>
        <row r="1713">
          <cell r="D1713" t="str">
            <v>001522_Z11</v>
          </cell>
          <cell r="P1713">
            <v>0.15</v>
          </cell>
          <cell r="AD1713">
            <v>2</v>
          </cell>
        </row>
        <row r="1714">
          <cell r="D1714" t="str">
            <v>001522_Z11</v>
          </cell>
          <cell r="P1714">
            <v>0.15</v>
          </cell>
          <cell r="AD1714">
            <v>3</v>
          </cell>
        </row>
        <row r="1715">
          <cell r="D1715" t="str">
            <v>001528_Z11</v>
          </cell>
          <cell r="P1715">
            <v>0.09</v>
          </cell>
          <cell r="AD1715">
            <v>1</v>
          </cell>
        </row>
        <row r="1716">
          <cell r="D1716" t="str">
            <v>001528_Z11</v>
          </cell>
          <cell r="P1716">
            <v>0.09</v>
          </cell>
          <cell r="AD1716">
            <v>2</v>
          </cell>
        </row>
        <row r="1717">
          <cell r="D1717" t="str">
            <v>001528_Z11</v>
          </cell>
          <cell r="P1717">
            <v>0.09</v>
          </cell>
          <cell r="AD1717">
            <v>3</v>
          </cell>
        </row>
        <row r="1718">
          <cell r="D1718" t="str">
            <v>001531_Z11</v>
          </cell>
          <cell r="P1718">
            <v>1.2E-2</v>
          </cell>
          <cell r="AD1718">
            <v>1</v>
          </cell>
        </row>
        <row r="1719">
          <cell r="D1719" t="str">
            <v>001531_Z11</v>
          </cell>
          <cell r="P1719">
            <v>1.2E-2</v>
          </cell>
          <cell r="AD1719">
            <v>2</v>
          </cell>
        </row>
        <row r="1720">
          <cell r="D1720" t="str">
            <v>001531_Z11</v>
          </cell>
          <cell r="P1720">
            <v>1.2E-2</v>
          </cell>
          <cell r="AD1720">
            <v>3</v>
          </cell>
        </row>
        <row r="1721">
          <cell r="D1721" t="str">
            <v>001534_Z11</v>
          </cell>
          <cell r="P1721">
            <v>0.35</v>
          </cell>
          <cell r="AD1721">
            <v>1</v>
          </cell>
        </row>
        <row r="1722">
          <cell r="D1722" t="str">
            <v>001534_Z11</v>
          </cell>
          <cell r="P1722">
            <v>0.35</v>
          </cell>
          <cell r="AD1722">
            <v>2</v>
          </cell>
        </row>
        <row r="1723">
          <cell r="D1723" t="str">
            <v>001534_Z11</v>
          </cell>
          <cell r="P1723">
            <v>0.35</v>
          </cell>
          <cell r="AD1723">
            <v>3</v>
          </cell>
        </row>
        <row r="1724">
          <cell r="D1724" t="str">
            <v>001538_Z11</v>
          </cell>
          <cell r="P1724">
            <v>7.4999999999999997E-3</v>
          </cell>
          <cell r="AD1724">
            <v>1</v>
          </cell>
        </row>
        <row r="1725">
          <cell r="D1725" t="str">
            <v>001538_Z11</v>
          </cell>
          <cell r="P1725">
            <v>7.4999999999999997E-3</v>
          </cell>
          <cell r="AD1725">
            <v>2</v>
          </cell>
        </row>
        <row r="1726">
          <cell r="D1726" t="str">
            <v>001538_Z11</v>
          </cell>
          <cell r="P1726">
            <v>7.4999999999999997E-3</v>
          </cell>
          <cell r="AD1726">
            <v>3</v>
          </cell>
        </row>
        <row r="1727">
          <cell r="D1727" t="str">
            <v>001539_Z11</v>
          </cell>
          <cell r="P1727">
            <v>0.27500000000000002</v>
          </cell>
          <cell r="AD1727">
            <v>1</v>
          </cell>
        </row>
        <row r="1728">
          <cell r="D1728" t="str">
            <v>001539_Z11</v>
          </cell>
          <cell r="P1728">
            <v>0.27500000000000002</v>
          </cell>
          <cell r="AD1728">
            <v>2</v>
          </cell>
        </row>
        <row r="1729">
          <cell r="D1729" t="str">
            <v>001539_Z11</v>
          </cell>
          <cell r="P1729">
            <v>0.27500000000000002</v>
          </cell>
          <cell r="AD1729">
            <v>3</v>
          </cell>
        </row>
        <row r="1730">
          <cell r="D1730" t="str">
            <v>001540_Z11</v>
          </cell>
          <cell r="P1730">
            <v>0.15</v>
          </cell>
          <cell r="AD1730">
            <v>1</v>
          </cell>
        </row>
        <row r="1731">
          <cell r="D1731" t="str">
            <v>001540_Z11</v>
          </cell>
          <cell r="P1731">
            <v>0.15</v>
          </cell>
          <cell r="AD1731">
            <v>2</v>
          </cell>
        </row>
        <row r="1732">
          <cell r="D1732" t="str">
            <v>001540_Z11</v>
          </cell>
          <cell r="P1732">
            <v>0.15</v>
          </cell>
          <cell r="AD1732">
            <v>3</v>
          </cell>
        </row>
        <row r="1733">
          <cell r="D1733" t="str">
            <v>001541_Z11</v>
          </cell>
          <cell r="P1733">
            <v>1.4E-2</v>
          </cell>
          <cell r="AD1733">
            <v>1</v>
          </cell>
        </row>
        <row r="1734">
          <cell r="D1734" t="str">
            <v>001541_Z11</v>
          </cell>
          <cell r="P1734">
            <v>1.4E-2</v>
          </cell>
          <cell r="AD1734">
            <v>2</v>
          </cell>
        </row>
        <row r="1735">
          <cell r="D1735" t="str">
            <v>001541_Z11</v>
          </cell>
          <cell r="P1735">
            <v>1.4E-2</v>
          </cell>
          <cell r="AD1735">
            <v>3</v>
          </cell>
        </row>
        <row r="1736">
          <cell r="D1736" t="str">
            <v>001548_Z11</v>
          </cell>
          <cell r="P1736">
            <v>0.01</v>
          </cell>
          <cell r="AD1736">
            <v>1</v>
          </cell>
        </row>
        <row r="1737">
          <cell r="D1737" t="str">
            <v>001548_Z11</v>
          </cell>
          <cell r="P1737">
            <v>0.01</v>
          </cell>
          <cell r="AD1737">
            <v>2</v>
          </cell>
        </row>
        <row r="1738">
          <cell r="D1738" t="str">
            <v>001548_Z11</v>
          </cell>
          <cell r="P1738">
            <v>0.01</v>
          </cell>
          <cell r="AD1738">
            <v>3</v>
          </cell>
        </row>
        <row r="1739">
          <cell r="D1739" t="str">
            <v>001551_Z11</v>
          </cell>
          <cell r="P1739">
            <v>0.03</v>
          </cell>
          <cell r="AD1739">
            <v>1</v>
          </cell>
        </row>
        <row r="1740">
          <cell r="D1740" t="str">
            <v>001551_Z11</v>
          </cell>
          <cell r="P1740">
            <v>0.03</v>
          </cell>
          <cell r="AD1740">
            <v>2</v>
          </cell>
        </row>
        <row r="1741">
          <cell r="D1741" t="str">
            <v>001551_Z11</v>
          </cell>
          <cell r="P1741">
            <v>0.03</v>
          </cell>
          <cell r="AD1741">
            <v>3</v>
          </cell>
        </row>
        <row r="1742">
          <cell r="D1742" t="str">
            <v>001552_Z11</v>
          </cell>
          <cell r="P1742">
            <v>3.6999999999999998E-2</v>
          </cell>
          <cell r="AD1742">
            <v>1</v>
          </cell>
        </row>
        <row r="1743">
          <cell r="D1743" t="str">
            <v>001552_Z11</v>
          </cell>
          <cell r="P1743">
            <v>3.6999999999999998E-2</v>
          </cell>
          <cell r="AD1743">
            <v>2</v>
          </cell>
        </row>
        <row r="1744">
          <cell r="D1744" t="str">
            <v>001552_Z11</v>
          </cell>
          <cell r="P1744">
            <v>3.6999999999999998E-2</v>
          </cell>
          <cell r="AD1744">
            <v>3</v>
          </cell>
        </row>
        <row r="1745">
          <cell r="D1745" t="str">
            <v>001553_Z11</v>
          </cell>
          <cell r="P1745">
            <v>0.08</v>
          </cell>
          <cell r="AD1745">
            <v>1</v>
          </cell>
        </row>
        <row r="1746">
          <cell r="D1746" t="str">
            <v>001553_Z11</v>
          </cell>
          <cell r="P1746">
            <v>0.08</v>
          </cell>
          <cell r="AD1746">
            <v>2</v>
          </cell>
        </row>
        <row r="1747">
          <cell r="D1747" t="str">
            <v>001553_Z11</v>
          </cell>
          <cell r="P1747">
            <v>0.08</v>
          </cell>
          <cell r="AD1747">
            <v>3</v>
          </cell>
        </row>
        <row r="1748">
          <cell r="D1748" t="str">
            <v>001554_Z11</v>
          </cell>
          <cell r="P1748">
            <v>1.0999999999999999E-2</v>
          </cell>
          <cell r="AD1748">
            <v>1</v>
          </cell>
        </row>
        <row r="1749">
          <cell r="D1749" t="str">
            <v>001554_Z11</v>
          </cell>
          <cell r="P1749">
            <v>1.0999999999999999E-2</v>
          </cell>
          <cell r="AD1749">
            <v>2</v>
          </cell>
        </row>
        <row r="1750">
          <cell r="D1750" t="str">
            <v>001554_Z11</v>
          </cell>
          <cell r="P1750">
            <v>1.0999999999999999E-2</v>
          </cell>
          <cell r="AD1750">
            <v>3</v>
          </cell>
        </row>
        <row r="1751">
          <cell r="D1751" t="str">
            <v>001559_Z11</v>
          </cell>
          <cell r="P1751">
            <v>0.02</v>
          </cell>
          <cell r="AD1751">
            <v>1</v>
          </cell>
        </row>
        <row r="1752">
          <cell r="D1752" t="str">
            <v>001559_Z11</v>
          </cell>
          <cell r="P1752">
            <v>0.02</v>
          </cell>
          <cell r="AD1752">
            <v>2</v>
          </cell>
        </row>
        <row r="1753">
          <cell r="D1753" t="str">
            <v>001559_Z11</v>
          </cell>
          <cell r="P1753">
            <v>0.02</v>
          </cell>
          <cell r="AD1753">
            <v>3</v>
          </cell>
        </row>
        <row r="1754">
          <cell r="D1754" t="str">
            <v>001560_Z11</v>
          </cell>
          <cell r="P1754">
            <v>3.6999999999999998E-2</v>
          </cell>
          <cell r="AD1754">
            <v>1</v>
          </cell>
        </row>
        <row r="1755">
          <cell r="D1755" t="str">
            <v>001560_Z11</v>
          </cell>
          <cell r="P1755">
            <v>3.6999999999999998E-2</v>
          </cell>
          <cell r="AD1755">
            <v>2</v>
          </cell>
        </row>
        <row r="1756">
          <cell r="D1756" t="str">
            <v>001560_Z11</v>
          </cell>
          <cell r="P1756">
            <v>3.6999999999999998E-2</v>
          </cell>
          <cell r="AD1756">
            <v>3</v>
          </cell>
        </row>
        <row r="1757">
          <cell r="D1757" t="str">
            <v>001563_Z11</v>
          </cell>
          <cell r="P1757">
            <v>0.16</v>
          </cell>
          <cell r="AD1757">
            <v>1</v>
          </cell>
        </row>
        <row r="1758">
          <cell r="D1758" t="str">
            <v>001563_Z11</v>
          </cell>
          <cell r="P1758">
            <v>0.16</v>
          </cell>
          <cell r="AD1758">
            <v>2</v>
          </cell>
        </row>
        <row r="1759">
          <cell r="D1759" t="str">
            <v>001563_Z11</v>
          </cell>
          <cell r="P1759">
            <v>0.16</v>
          </cell>
          <cell r="AD1759">
            <v>3</v>
          </cell>
        </row>
        <row r="1760">
          <cell r="D1760" t="str">
            <v>001564_Z11</v>
          </cell>
          <cell r="P1760">
            <v>0.1</v>
          </cell>
          <cell r="AD1760">
            <v>1</v>
          </cell>
        </row>
        <row r="1761">
          <cell r="D1761" t="str">
            <v>001564_Z11</v>
          </cell>
          <cell r="P1761">
            <v>0.1</v>
          </cell>
          <cell r="AD1761">
            <v>2</v>
          </cell>
        </row>
        <row r="1762">
          <cell r="D1762" t="str">
            <v>001564_Z11</v>
          </cell>
          <cell r="P1762">
            <v>0.1</v>
          </cell>
          <cell r="AD1762">
            <v>3</v>
          </cell>
        </row>
        <row r="1763">
          <cell r="D1763" t="str">
            <v>001565_Z11</v>
          </cell>
          <cell r="P1763">
            <v>4.8000000000000001E-2</v>
          </cell>
          <cell r="AD1763">
            <v>1</v>
          </cell>
        </row>
        <row r="1764">
          <cell r="D1764" t="str">
            <v>001565_Z11</v>
          </cell>
          <cell r="P1764">
            <v>4.8000000000000001E-2</v>
          </cell>
          <cell r="AD1764">
            <v>2</v>
          </cell>
        </row>
        <row r="1765">
          <cell r="D1765" t="str">
            <v>001565_Z11</v>
          </cell>
          <cell r="P1765">
            <v>4.8000000000000001E-2</v>
          </cell>
          <cell r="AD1765">
            <v>3</v>
          </cell>
        </row>
        <row r="1766">
          <cell r="D1766" t="str">
            <v>001568_Z11</v>
          </cell>
          <cell r="P1766">
            <v>4.4999999999999998E-2</v>
          </cell>
          <cell r="AD1766">
            <v>1</v>
          </cell>
        </row>
        <row r="1767">
          <cell r="D1767" t="str">
            <v>001568_Z11</v>
          </cell>
          <cell r="P1767">
            <v>4.4999999999999998E-2</v>
          </cell>
          <cell r="AD1767">
            <v>2</v>
          </cell>
        </row>
        <row r="1768">
          <cell r="D1768" t="str">
            <v>001568_Z11</v>
          </cell>
          <cell r="P1768">
            <v>4.4999999999999998E-2</v>
          </cell>
          <cell r="AD1768">
            <v>3</v>
          </cell>
        </row>
        <row r="1769">
          <cell r="D1769" t="str">
            <v>001571_Z11</v>
          </cell>
          <cell r="P1769">
            <v>1.78E-2</v>
          </cell>
          <cell r="AD1769">
            <v>1</v>
          </cell>
        </row>
        <row r="1770">
          <cell r="D1770" t="str">
            <v>001571_Z11</v>
          </cell>
          <cell r="P1770">
            <v>1.78E-2</v>
          </cell>
          <cell r="AD1770">
            <v>2</v>
          </cell>
        </row>
        <row r="1771">
          <cell r="D1771" t="str">
            <v>001571_Z11</v>
          </cell>
          <cell r="P1771">
            <v>1.78E-2</v>
          </cell>
          <cell r="AD1771">
            <v>3</v>
          </cell>
        </row>
        <row r="1772">
          <cell r="D1772" t="str">
            <v>001572_Z11</v>
          </cell>
          <cell r="P1772">
            <v>1.78E-2</v>
          </cell>
          <cell r="AD1772">
            <v>1</v>
          </cell>
        </row>
        <row r="1773">
          <cell r="D1773" t="str">
            <v>001572_Z11</v>
          </cell>
          <cell r="P1773">
            <v>1.78E-2</v>
          </cell>
          <cell r="AD1773">
            <v>2</v>
          </cell>
        </row>
        <row r="1774">
          <cell r="D1774" t="str">
            <v>001572_Z11</v>
          </cell>
          <cell r="P1774">
            <v>1.78E-2</v>
          </cell>
          <cell r="AD1774">
            <v>3</v>
          </cell>
        </row>
        <row r="1775">
          <cell r="D1775" t="str">
            <v>001573_Z11</v>
          </cell>
          <cell r="P1775">
            <v>1.8499999999999999E-2</v>
          </cell>
          <cell r="AD1775">
            <v>1</v>
          </cell>
        </row>
        <row r="1776">
          <cell r="D1776" t="str">
            <v>001573_Z11</v>
          </cell>
          <cell r="P1776">
            <v>1.8499999999999999E-2</v>
          </cell>
          <cell r="AD1776">
            <v>2</v>
          </cell>
        </row>
        <row r="1777">
          <cell r="D1777" t="str">
            <v>001573_Z11</v>
          </cell>
          <cell r="P1777">
            <v>1.8499999999999999E-2</v>
          </cell>
          <cell r="AD1777">
            <v>3</v>
          </cell>
        </row>
        <row r="1778">
          <cell r="D1778" t="str">
            <v>001574_Z11</v>
          </cell>
          <cell r="P1778">
            <v>2.1999999999999999E-2</v>
          </cell>
          <cell r="AD1778">
            <v>1</v>
          </cell>
        </row>
        <row r="1779">
          <cell r="D1779" t="str">
            <v>001574_Z11</v>
          </cell>
          <cell r="P1779">
            <v>2.1999999999999999E-2</v>
          </cell>
          <cell r="AD1779">
            <v>2</v>
          </cell>
        </row>
        <row r="1780">
          <cell r="D1780" t="str">
            <v>001574_Z11</v>
          </cell>
          <cell r="P1780">
            <v>2.1999999999999999E-2</v>
          </cell>
          <cell r="AD1780">
            <v>3</v>
          </cell>
        </row>
        <row r="1781">
          <cell r="D1781" t="str">
            <v>001577_Z11</v>
          </cell>
          <cell r="P1781">
            <v>0.04</v>
          </cell>
          <cell r="AD1781">
            <v>3</v>
          </cell>
        </row>
        <row r="1782">
          <cell r="D1782" t="str">
            <v>001578_Z11</v>
          </cell>
          <cell r="P1782">
            <v>5.5E-2</v>
          </cell>
          <cell r="AD1782">
            <v>3</v>
          </cell>
        </row>
        <row r="1783">
          <cell r="D1783" t="str">
            <v>001581_Z11</v>
          </cell>
          <cell r="P1783">
            <v>3.6999999999999998E-2</v>
          </cell>
          <cell r="AD1783">
            <v>1</v>
          </cell>
        </row>
        <row r="1784">
          <cell r="D1784" t="str">
            <v>001581_Z11</v>
          </cell>
          <cell r="P1784">
            <v>3.6999999999999998E-2</v>
          </cell>
          <cell r="AD1784">
            <v>2</v>
          </cell>
        </row>
        <row r="1785">
          <cell r="D1785" t="str">
            <v>001581_Z11</v>
          </cell>
          <cell r="P1785">
            <v>3.6999999999999998E-2</v>
          </cell>
          <cell r="AD1785">
            <v>3</v>
          </cell>
        </row>
        <row r="1786">
          <cell r="D1786" t="str">
            <v>001582_Z11</v>
          </cell>
          <cell r="P1786">
            <v>3.6999999999999998E-2</v>
          </cell>
          <cell r="AD1786">
            <v>1</v>
          </cell>
        </row>
        <row r="1787">
          <cell r="D1787" t="str">
            <v>001582_Z11</v>
          </cell>
          <cell r="P1787">
            <v>3.6999999999999998E-2</v>
          </cell>
          <cell r="AD1787">
            <v>2</v>
          </cell>
        </row>
        <row r="1788">
          <cell r="D1788" t="str">
            <v>001582_Z11</v>
          </cell>
          <cell r="P1788">
            <v>3.6999999999999998E-2</v>
          </cell>
          <cell r="AD1788">
            <v>3</v>
          </cell>
        </row>
        <row r="1789">
          <cell r="D1789" t="str">
            <v>001583_Z11</v>
          </cell>
          <cell r="P1789">
            <v>3.6999999999999998E-2</v>
          </cell>
          <cell r="AD1789">
            <v>1</v>
          </cell>
        </row>
        <row r="1790">
          <cell r="D1790" t="str">
            <v>001583_Z11</v>
          </cell>
          <cell r="P1790">
            <v>3.6999999999999998E-2</v>
          </cell>
          <cell r="AD1790">
            <v>2</v>
          </cell>
        </row>
        <row r="1791">
          <cell r="D1791" t="str">
            <v>001583_Z11</v>
          </cell>
          <cell r="P1791">
            <v>3.6999999999999998E-2</v>
          </cell>
          <cell r="AD1791">
            <v>3</v>
          </cell>
        </row>
        <row r="1792">
          <cell r="D1792" t="str">
            <v>001585_Z11</v>
          </cell>
          <cell r="P1792">
            <v>2E-3</v>
          </cell>
          <cell r="AD1792">
            <v>1</v>
          </cell>
        </row>
        <row r="1793">
          <cell r="D1793" t="str">
            <v>001585_Z11</v>
          </cell>
          <cell r="P1793">
            <v>2E-3</v>
          </cell>
          <cell r="AD1793">
            <v>2</v>
          </cell>
        </row>
        <row r="1794">
          <cell r="D1794" t="str">
            <v>001585_Z11</v>
          </cell>
          <cell r="P1794">
            <v>2E-3</v>
          </cell>
          <cell r="AD1794">
            <v>3</v>
          </cell>
        </row>
        <row r="1795">
          <cell r="D1795" t="str">
            <v>001589_Z11</v>
          </cell>
          <cell r="P1795">
            <v>5.0000000000000001E-3</v>
          </cell>
          <cell r="AD1795">
            <v>1</v>
          </cell>
        </row>
        <row r="1796">
          <cell r="D1796" t="str">
            <v>001589_Z11</v>
          </cell>
          <cell r="P1796">
            <v>5.0000000000000001E-3</v>
          </cell>
          <cell r="AD1796">
            <v>2</v>
          </cell>
        </row>
        <row r="1797">
          <cell r="D1797" t="str">
            <v>001589_Z11</v>
          </cell>
          <cell r="P1797">
            <v>5.0000000000000001E-3</v>
          </cell>
          <cell r="AD1797">
            <v>3</v>
          </cell>
        </row>
        <row r="1798">
          <cell r="D1798" t="str">
            <v>001598_Z11</v>
          </cell>
          <cell r="P1798">
            <v>1.7999999999999999E-2</v>
          </cell>
          <cell r="AD1798">
            <v>1</v>
          </cell>
        </row>
        <row r="1799">
          <cell r="D1799" t="str">
            <v>001598_Z11</v>
          </cell>
          <cell r="P1799">
            <v>1.7999999999999999E-2</v>
          </cell>
          <cell r="AD1799">
            <v>2</v>
          </cell>
        </row>
        <row r="1800">
          <cell r="D1800" t="str">
            <v>001598_Z11</v>
          </cell>
          <cell r="P1800">
            <v>1.7999999999999999E-2</v>
          </cell>
          <cell r="AD1800">
            <v>3</v>
          </cell>
        </row>
        <row r="1801">
          <cell r="D1801" t="str">
            <v>001600_Z11</v>
          </cell>
          <cell r="P1801">
            <v>7.4999999999999997E-2</v>
          </cell>
          <cell r="AD1801">
            <v>1</v>
          </cell>
        </row>
        <row r="1802">
          <cell r="D1802" t="str">
            <v>001600_Z11</v>
          </cell>
          <cell r="P1802">
            <v>7.4999999999999997E-2</v>
          </cell>
          <cell r="AD1802">
            <v>2</v>
          </cell>
        </row>
        <row r="1803">
          <cell r="D1803" t="str">
            <v>001600_Z11</v>
          </cell>
          <cell r="P1803">
            <v>7.4999999999999997E-2</v>
          </cell>
          <cell r="AD1803">
            <v>3</v>
          </cell>
        </row>
        <row r="1804">
          <cell r="D1804" t="str">
            <v>001601_Z11</v>
          </cell>
          <cell r="P1804">
            <v>0.4</v>
          </cell>
          <cell r="AD1804">
            <v>1</v>
          </cell>
        </row>
        <row r="1805">
          <cell r="D1805" t="str">
            <v>001601_Z11</v>
          </cell>
          <cell r="P1805">
            <v>0.4</v>
          </cell>
          <cell r="AD1805">
            <v>2</v>
          </cell>
        </row>
        <row r="1806">
          <cell r="D1806" t="str">
            <v>001601_Z11</v>
          </cell>
          <cell r="P1806">
            <v>0.4</v>
          </cell>
          <cell r="AD1806">
            <v>3</v>
          </cell>
        </row>
        <row r="1807">
          <cell r="D1807" t="str">
            <v>001612_Z11</v>
          </cell>
          <cell r="P1807">
            <v>6.0000000000000001E-3</v>
          </cell>
          <cell r="AD1807">
            <v>1</v>
          </cell>
        </row>
        <row r="1808">
          <cell r="D1808" t="str">
            <v>001612_Z11</v>
          </cell>
          <cell r="P1808">
            <v>6.0000000000000001E-3</v>
          </cell>
          <cell r="AD1808">
            <v>2</v>
          </cell>
        </row>
        <row r="1809">
          <cell r="D1809" t="str">
            <v>001612_Z11</v>
          </cell>
          <cell r="P1809">
            <v>6.0000000000000001E-3</v>
          </cell>
          <cell r="AD1809">
            <v>3</v>
          </cell>
        </row>
        <row r="1810">
          <cell r="D1810" t="str">
            <v>001616_Z11</v>
          </cell>
          <cell r="P1810">
            <v>5.0000000000000001E-3</v>
          </cell>
          <cell r="AD1810">
            <v>1</v>
          </cell>
        </row>
        <row r="1811">
          <cell r="D1811" t="str">
            <v>001616_Z11</v>
          </cell>
          <cell r="P1811">
            <v>5.0000000000000001E-3</v>
          </cell>
          <cell r="AD1811">
            <v>2</v>
          </cell>
        </row>
        <row r="1812">
          <cell r="D1812" t="str">
            <v>001616_Z11</v>
          </cell>
          <cell r="P1812">
            <v>5.0000000000000001E-3</v>
          </cell>
          <cell r="AD1812">
            <v>3</v>
          </cell>
        </row>
        <row r="1813">
          <cell r="D1813" t="str">
            <v>001632_Z11</v>
          </cell>
          <cell r="P1813">
            <v>0.1</v>
          </cell>
          <cell r="AD1813">
            <v>1</v>
          </cell>
        </row>
        <row r="1814">
          <cell r="D1814" t="str">
            <v>001632_Z11</v>
          </cell>
          <cell r="P1814">
            <v>0.1</v>
          </cell>
          <cell r="AD1814">
            <v>2</v>
          </cell>
        </row>
        <row r="1815">
          <cell r="D1815" t="str">
            <v>001632_Z11</v>
          </cell>
          <cell r="P1815">
            <v>0.1</v>
          </cell>
          <cell r="AD1815">
            <v>3</v>
          </cell>
        </row>
        <row r="1816">
          <cell r="D1816" t="str">
            <v>001633_Z11</v>
          </cell>
          <cell r="P1816">
            <v>0.09</v>
          </cell>
          <cell r="AD1816">
            <v>1</v>
          </cell>
        </row>
        <row r="1817">
          <cell r="D1817" t="str">
            <v>001633_Z11</v>
          </cell>
          <cell r="P1817">
            <v>0.09</v>
          </cell>
          <cell r="AD1817">
            <v>2</v>
          </cell>
        </row>
        <row r="1818">
          <cell r="D1818" t="str">
            <v>001633_Z11</v>
          </cell>
          <cell r="P1818">
            <v>0.09</v>
          </cell>
          <cell r="AD1818">
            <v>3</v>
          </cell>
        </row>
        <row r="1819">
          <cell r="D1819" t="str">
            <v>001634_Z11</v>
          </cell>
          <cell r="P1819">
            <v>2.4E-2</v>
          </cell>
          <cell r="AD1819">
            <v>1</v>
          </cell>
        </row>
        <row r="1820">
          <cell r="D1820" t="str">
            <v>001634_Z11</v>
          </cell>
          <cell r="P1820">
            <v>2.4E-2</v>
          </cell>
          <cell r="AD1820">
            <v>2</v>
          </cell>
        </row>
        <row r="1821">
          <cell r="D1821" t="str">
            <v>001634_Z11</v>
          </cell>
          <cell r="P1821">
            <v>2.4E-2</v>
          </cell>
          <cell r="AD1821">
            <v>3</v>
          </cell>
        </row>
        <row r="1822">
          <cell r="D1822" t="str">
            <v>001637_Z11</v>
          </cell>
          <cell r="P1822">
            <v>3.3000000000000002E-2</v>
          </cell>
          <cell r="AD1822">
            <v>1</v>
          </cell>
        </row>
        <row r="1823">
          <cell r="D1823" t="str">
            <v>001637_Z11</v>
          </cell>
          <cell r="P1823">
            <v>3.3000000000000002E-2</v>
          </cell>
          <cell r="AD1823">
            <v>2</v>
          </cell>
        </row>
        <row r="1824">
          <cell r="D1824" t="str">
            <v>001637_Z11</v>
          </cell>
          <cell r="P1824">
            <v>3.3000000000000002E-2</v>
          </cell>
          <cell r="AD1824">
            <v>3</v>
          </cell>
        </row>
        <row r="1825">
          <cell r="D1825" t="str">
            <v>001647_Z11</v>
          </cell>
          <cell r="P1825">
            <v>0.03</v>
          </cell>
          <cell r="AD1825">
            <v>1</v>
          </cell>
        </row>
        <row r="1826">
          <cell r="D1826" t="str">
            <v>001647_Z11</v>
          </cell>
          <cell r="P1826">
            <v>0.03</v>
          </cell>
          <cell r="AD1826">
            <v>2</v>
          </cell>
        </row>
        <row r="1827">
          <cell r="D1827" t="str">
            <v>001647_Z11</v>
          </cell>
          <cell r="P1827">
            <v>0.03</v>
          </cell>
          <cell r="AD1827">
            <v>3</v>
          </cell>
        </row>
        <row r="1828">
          <cell r="D1828" t="str">
            <v>001648_Z11</v>
          </cell>
          <cell r="P1828">
            <v>2.5999999999999999E-2</v>
          </cell>
          <cell r="AD1828">
            <v>1</v>
          </cell>
        </row>
        <row r="1829">
          <cell r="D1829" t="str">
            <v>001648_Z11</v>
          </cell>
          <cell r="P1829">
            <v>2.5999999999999999E-2</v>
          </cell>
          <cell r="AD1829">
            <v>2</v>
          </cell>
        </row>
        <row r="1830">
          <cell r="D1830" t="str">
            <v>001648_Z11</v>
          </cell>
          <cell r="P1830">
            <v>2.5999999999999999E-2</v>
          </cell>
          <cell r="AD1830">
            <v>3</v>
          </cell>
        </row>
        <row r="1831">
          <cell r="D1831" t="str">
            <v>001651_Z11</v>
          </cell>
          <cell r="P1831">
            <v>1.7000000000000001E-2</v>
          </cell>
          <cell r="AD1831">
            <v>1</v>
          </cell>
        </row>
        <row r="1832">
          <cell r="D1832" t="str">
            <v>001651_Z11</v>
          </cell>
          <cell r="P1832">
            <v>1.7000000000000001E-2</v>
          </cell>
          <cell r="AD1832">
            <v>2</v>
          </cell>
        </row>
        <row r="1833">
          <cell r="D1833" t="str">
            <v>001651_Z11</v>
          </cell>
          <cell r="P1833">
            <v>1.7000000000000001E-2</v>
          </cell>
          <cell r="AD1833">
            <v>3</v>
          </cell>
        </row>
        <row r="1834">
          <cell r="D1834" t="str">
            <v>001652_Z11</v>
          </cell>
          <cell r="P1834">
            <v>1.7000000000000001E-2</v>
          </cell>
          <cell r="AD1834">
            <v>1</v>
          </cell>
        </row>
        <row r="1835">
          <cell r="D1835" t="str">
            <v>001652_Z11</v>
          </cell>
          <cell r="P1835">
            <v>1.7000000000000001E-2</v>
          </cell>
          <cell r="AD1835">
            <v>2</v>
          </cell>
        </row>
        <row r="1836">
          <cell r="D1836" t="str">
            <v>001652_Z11</v>
          </cell>
          <cell r="P1836">
            <v>1.7000000000000001E-2</v>
          </cell>
          <cell r="AD1836">
            <v>3</v>
          </cell>
        </row>
        <row r="1837">
          <cell r="D1837" t="str">
            <v>001660_Z11</v>
          </cell>
          <cell r="P1837">
            <v>0.03</v>
          </cell>
          <cell r="AD1837">
            <v>1</v>
          </cell>
        </row>
        <row r="1838">
          <cell r="D1838" t="str">
            <v>001660_Z11</v>
          </cell>
          <cell r="P1838">
            <v>0.03</v>
          </cell>
          <cell r="AD1838">
            <v>2</v>
          </cell>
        </row>
        <row r="1839">
          <cell r="D1839" t="str">
            <v>001660_Z11</v>
          </cell>
          <cell r="P1839">
            <v>0.03</v>
          </cell>
          <cell r="AD1839">
            <v>3</v>
          </cell>
        </row>
        <row r="1840">
          <cell r="D1840" t="str">
            <v>001665_Z11</v>
          </cell>
          <cell r="P1840">
            <v>1.0999999999999999E-2</v>
          </cell>
          <cell r="AD1840">
            <v>1</v>
          </cell>
        </row>
        <row r="1841">
          <cell r="D1841" t="str">
            <v>001665_Z11</v>
          </cell>
          <cell r="P1841">
            <v>1.0999999999999999E-2</v>
          </cell>
          <cell r="AD1841">
            <v>2</v>
          </cell>
        </row>
        <row r="1842">
          <cell r="D1842" t="str">
            <v>001665_Z11</v>
          </cell>
          <cell r="P1842">
            <v>1.0999999999999999E-2</v>
          </cell>
          <cell r="AD1842">
            <v>3</v>
          </cell>
        </row>
        <row r="1843">
          <cell r="D1843" t="str">
            <v>001671_Z11</v>
          </cell>
          <cell r="P1843">
            <v>2.1999999999999999E-2</v>
          </cell>
          <cell r="AD1843">
            <v>1</v>
          </cell>
        </row>
        <row r="1844">
          <cell r="D1844" t="str">
            <v>001671_Z11</v>
          </cell>
          <cell r="P1844">
            <v>2.1999999999999999E-2</v>
          </cell>
          <cell r="AD1844">
            <v>2</v>
          </cell>
        </row>
        <row r="1845">
          <cell r="D1845" t="str">
            <v>001671_Z11</v>
          </cell>
          <cell r="P1845">
            <v>2.1999999999999999E-2</v>
          </cell>
          <cell r="AD1845">
            <v>3</v>
          </cell>
        </row>
        <row r="1846">
          <cell r="D1846" t="str">
            <v>001672_Z11</v>
          </cell>
          <cell r="P1846">
            <v>1.8499999999999999E-2</v>
          </cell>
          <cell r="AD1846">
            <v>1</v>
          </cell>
        </row>
        <row r="1847">
          <cell r="D1847" t="str">
            <v>001672_Z11</v>
          </cell>
          <cell r="P1847">
            <v>1.8499999999999999E-2</v>
          </cell>
          <cell r="AD1847">
            <v>2</v>
          </cell>
        </row>
        <row r="1848">
          <cell r="D1848" t="str">
            <v>001672_Z11</v>
          </cell>
          <cell r="P1848">
            <v>1.8499999999999999E-2</v>
          </cell>
          <cell r="AD1848">
            <v>3</v>
          </cell>
        </row>
        <row r="1849">
          <cell r="D1849" t="str">
            <v>001673_Z11</v>
          </cell>
          <cell r="P1849">
            <v>0.09</v>
          </cell>
          <cell r="AD1849">
            <v>3</v>
          </cell>
        </row>
        <row r="1850">
          <cell r="D1850" t="str">
            <v>001674_Z11</v>
          </cell>
          <cell r="P1850">
            <v>0.04</v>
          </cell>
          <cell r="AD1850">
            <v>3</v>
          </cell>
        </row>
        <row r="1851">
          <cell r="D1851" t="str">
            <v>001679_Z11</v>
          </cell>
          <cell r="P1851">
            <v>0.03</v>
          </cell>
          <cell r="AD1851">
            <v>1</v>
          </cell>
        </row>
        <row r="1852">
          <cell r="D1852" t="str">
            <v>001679_Z11</v>
          </cell>
          <cell r="P1852">
            <v>0.03</v>
          </cell>
          <cell r="AD1852">
            <v>2</v>
          </cell>
        </row>
        <row r="1853">
          <cell r="D1853" t="str">
            <v>001679_Z11</v>
          </cell>
          <cell r="P1853">
            <v>0.03</v>
          </cell>
          <cell r="AD1853">
            <v>3</v>
          </cell>
        </row>
        <row r="1854">
          <cell r="D1854" t="str">
            <v>001685_Z11</v>
          </cell>
          <cell r="P1854">
            <v>4.4999999999999998E-2</v>
          </cell>
          <cell r="AD1854">
            <v>1</v>
          </cell>
        </row>
        <row r="1855">
          <cell r="D1855" t="str">
            <v>001685_Z11</v>
          </cell>
          <cell r="P1855">
            <v>4.4999999999999998E-2</v>
          </cell>
          <cell r="AD1855">
            <v>2</v>
          </cell>
        </row>
        <row r="1856">
          <cell r="D1856" t="str">
            <v>001685_Z11</v>
          </cell>
          <cell r="P1856">
            <v>4.4999999999999998E-2</v>
          </cell>
          <cell r="AD1856">
            <v>3</v>
          </cell>
        </row>
        <row r="1857">
          <cell r="D1857" t="str">
            <v>001687_Z11</v>
          </cell>
          <cell r="P1857">
            <v>5.5E-2</v>
          </cell>
          <cell r="AD1857">
            <v>1</v>
          </cell>
        </row>
        <row r="1858">
          <cell r="D1858" t="str">
            <v>001687_Z11</v>
          </cell>
          <cell r="P1858">
            <v>5.5E-2</v>
          </cell>
          <cell r="AD1858">
            <v>2</v>
          </cell>
        </row>
        <row r="1859">
          <cell r="D1859" t="str">
            <v>001687_Z11</v>
          </cell>
          <cell r="P1859">
            <v>5.5E-2</v>
          </cell>
          <cell r="AD1859">
            <v>3</v>
          </cell>
        </row>
        <row r="1860">
          <cell r="D1860" t="str">
            <v>001688_Z11</v>
          </cell>
          <cell r="P1860">
            <v>2.1999999999999999E-2</v>
          </cell>
          <cell r="AD1860">
            <v>1</v>
          </cell>
        </row>
        <row r="1861">
          <cell r="D1861" t="str">
            <v>001688_Z11</v>
          </cell>
          <cell r="P1861">
            <v>2.1999999999999999E-2</v>
          </cell>
          <cell r="AD1861">
            <v>2</v>
          </cell>
        </row>
        <row r="1862">
          <cell r="D1862" t="str">
            <v>001688_Z11</v>
          </cell>
          <cell r="P1862">
            <v>2.1999999999999999E-2</v>
          </cell>
          <cell r="AD1862">
            <v>3</v>
          </cell>
        </row>
        <row r="1863">
          <cell r="D1863" t="str">
            <v>001695_Z11</v>
          </cell>
          <cell r="P1863">
            <v>0.16</v>
          </cell>
          <cell r="AD1863">
            <v>1</v>
          </cell>
        </row>
        <row r="1864">
          <cell r="D1864" t="str">
            <v>001695_Z11</v>
          </cell>
          <cell r="P1864">
            <v>0.16</v>
          </cell>
          <cell r="AD1864">
            <v>2</v>
          </cell>
        </row>
        <row r="1865">
          <cell r="D1865" t="str">
            <v>001695_Z11</v>
          </cell>
          <cell r="P1865">
            <v>0.16</v>
          </cell>
          <cell r="AD1865">
            <v>3</v>
          </cell>
        </row>
        <row r="1866">
          <cell r="D1866" t="str">
            <v>001696_Z11</v>
          </cell>
          <cell r="P1866">
            <v>7.4999999999999997E-2</v>
          </cell>
          <cell r="AD1866">
            <v>1</v>
          </cell>
        </row>
        <row r="1867">
          <cell r="D1867" t="str">
            <v>001696_Z11</v>
          </cell>
          <cell r="P1867">
            <v>7.4999999999999997E-2</v>
          </cell>
          <cell r="AD1867">
            <v>2</v>
          </cell>
        </row>
        <row r="1868">
          <cell r="D1868" t="str">
            <v>001696_Z11</v>
          </cell>
          <cell r="P1868">
            <v>7.4999999999999997E-2</v>
          </cell>
          <cell r="AD1868">
            <v>3</v>
          </cell>
        </row>
        <row r="1869">
          <cell r="D1869" t="str">
            <v>001697_Z11</v>
          </cell>
          <cell r="P1869">
            <v>7.4999999999999997E-2</v>
          </cell>
          <cell r="AD1869">
            <v>1</v>
          </cell>
        </row>
        <row r="1870">
          <cell r="D1870" t="str">
            <v>001697_Z11</v>
          </cell>
          <cell r="P1870">
            <v>7.4999999999999997E-2</v>
          </cell>
          <cell r="AD1870">
            <v>2</v>
          </cell>
        </row>
        <row r="1871">
          <cell r="D1871" t="str">
            <v>001697_Z11</v>
          </cell>
          <cell r="P1871">
            <v>7.4999999999999997E-2</v>
          </cell>
          <cell r="AD1871">
            <v>3</v>
          </cell>
        </row>
        <row r="1872">
          <cell r="D1872" t="str">
            <v>001698_Z11</v>
          </cell>
          <cell r="P1872">
            <v>2.1999999999999999E-2</v>
          </cell>
          <cell r="AD1872">
            <v>1</v>
          </cell>
        </row>
        <row r="1873">
          <cell r="D1873" t="str">
            <v>001698_Z11</v>
          </cell>
          <cell r="P1873">
            <v>2.1999999999999999E-2</v>
          </cell>
          <cell r="AD1873">
            <v>2</v>
          </cell>
        </row>
        <row r="1874">
          <cell r="D1874" t="str">
            <v>001698_Z11</v>
          </cell>
          <cell r="P1874">
            <v>2.1999999999999999E-2</v>
          </cell>
          <cell r="AD1874">
            <v>3</v>
          </cell>
        </row>
        <row r="1875">
          <cell r="D1875" t="str">
            <v>001700_Z11</v>
          </cell>
          <cell r="P1875">
            <v>0.03</v>
          </cell>
          <cell r="AD1875">
            <v>1</v>
          </cell>
        </row>
        <row r="1876">
          <cell r="D1876" t="str">
            <v>001700_Z11</v>
          </cell>
          <cell r="P1876">
            <v>0.03</v>
          </cell>
          <cell r="AD1876">
            <v>2</v>
          </cell>
        </row>
        <row r="1877">
          <cell r="D1877" t="str">
            <v>001700_Z11</v>
          </cell>
          <cell r="P1877">
            <v>0.03</v>
          </cell>
          <cell r="AD1877">
            <v>3</v>
          </cell>
        </row>
        <row r="1878">
          <cell r="D1878" t="str">
            <v>001702_Z11</v>
          </cell>
          <cell r="P1878">
            <v>7.4999999999999997E-2</v>
          </cell>
          <cell r="AD1878">
            <v>1</v>
          </cell>
        </row>
        <row r="1879">
          <cell r="D1879" t="str">
            <v>001702_Z11</v>
          </cell>
          <cell r="P1879">
            <v>7.4999999999999997E-2</v>
          </cell>
          <cell r="AD1879">
            <v>2</v>
          </cell>
        </row>
        <row r="1880">
          <cell r="D1880" t="str">
            <v>001702_Z11</v>
          </cell>
          <cell r="P1880">
            <v>7.4999999999999997E-2</v>
          </cell>
          <cell r="AD1880">
            <v>3</v>
          </cell>
        </row>
        <row r="1881">
          <cell r="D1881" t="str">
            <v>001705_Z11</v>
          </cell>
          <cell r="P1881">
            <v>0.42599999999999999</v>
          </cell>
          <cell r="AD1881">
            <v>1</v>
          </cell>
        </row>
        <row r="1882">
          <cell r="D1882" t="str">
            <v>001705_Z11</v>
          </cell>
          <cell r="P1882">
            <v>0.42599999999999999</v>
          </cell>
          <cell r="AD1882">
            <v>2</v>
          </cell>
        </row>
        <row r="1883">
          <cell r="D1883" t="str">
            <v>001705_Z11</v>
          </cell>
          <cell r="P1883">
            <v>0.42599999999999999</v>
          </cell>
          <cell r="AD1883">
            <v>3</v>
          </cell>
        </row>
        <row r="1884">
          <cell r="D1884" t="str">
            <v>001706_Z11</v>
          </cell>
          <cell r="P1884">
            <v>0.03</v>
          </cell>
          <cell r="AD1884">
            <v>1</v>
          </cell>
        </row>
        <row r="1885">
          <cell r="D1885" t="str">
            <v>001706_Z11</v>
          </cell>
          <cell r="P1885">
            <v>0.03</v>
          </cell>
          <cell r="AD1885">
            <v>2</v>
          </cell>
        </row>
        <row r="1886">
          <cell r="D1886" t="str">
            <v>001706_Z11</v>
          </cell>
          <cell r="P1886">
            <v>0.03</v>
          </cell>
          <cell r="AD1886">
            <v>3</v>
          </cell>
        </row>
        <row r="1887">
          <cell r="D1887" t="str">
            <v>001708_Z11</v>
          </cell>
          <cell r="P1887">
            <v>1.6E-2</v>
          </cell>
          <cell r="AD1887">
            <v>1</v>
          </cell>
        </row>
        <row r="1888">
          <cell r="D1888" t="str">
            <v>001708_Z11</v>
          </cell>
          <cell r="P1888">
            <v>1.6E-2</v>
          </cell>
          <cell r="AD1888">
            <v>2</v>
          </cell>
        </row>
        <row r="1889">
          <cell r="D1889" t="str">
            <v>001708_Z11</v>
          </cell>
          <cell r="P1889">
            <v>1.6E-2</v>
          </cell>
          <cell r="AD1889">
            <v>3</v>
          </cell>
        </row>
        <row r="1890">
          <cell r="D1890" t="str">
            <v>001709_Z11</v>
          </cell>
          <cell r="P1890">
            <v>4.0000000000000001E-3</v>
          </cell>
          <cell r="AD1890">
            <v>1</v>
          </cell>
        </row>
        <row r="1891">
          <cell r="D1891" t="str">
            <v>001709_Z11</v>
          </cell>
          <cell r="P1891">
            <v>4.0000000000000001E-3</v>
          </cell>
          <cell r="AD1891">
            <v>2</v>
          </cell>
        </row>
        <row r="1892">
          <cell r="D1892" t="str">
            <v>001709_Z11</v>
          </cell>
          <cell r="P1892">
            <v>4.0000000000000001E-3</v>
          </cell>
          <cell r="AD1892">
            <v>3</v>
          </cell>
        </row>
        <row r="1893">
          <cell r="D1893" t="str">
            <v>001713_Z11</v>
          </cell>
          <cell r="P1893">
            <v>6.0000000000000001E-3</v>
          </cell>
          <cell r="AD1893">
            <v>1</v>
          </cell>
        </row>
        <row r="1894">
          <cell r="D1894" t="str">
            <v>001713_Z11</v>
          </cell>
          <cell r="P1894">
            <v>6.0000000000000001E-3</v>
          </cell>
          <cell r="AD1894">
            <v>2</v>
          </cell>
        </row>
        <row r="1895">
          <cell r="D1895" t="str">
            <v>001713_Z11</v>
          </cell>
          <cell r="P1895">
            <v>6.0000000000000001E-3</v>
          </cell>
          <cell r="AD1895">
            <v>3</v>
          </cell>
        </row>
        <row r="1896">
          <cell r="D1896" t="str">
            <v>001714_Z11</v>
          </cell>
          <cell r="P1896">
            <v>1.7999999999999999E-2</v>
          </cell>
          <cell r="AD1896">
            <v>1</v>
          </cell>
        </row>
        <row r="1897">
          <cell r="D1897" t="str">
            <v>001714_Z11</v>
          </cell>
          <cell r="P1897">
            <v>1.7999999999999999E-2</v>
          </cell>
          <cell r="AD1897">
            <v>2</v>
          </cell>
        </row>
        <row r="1898">
          <cell r="D1898" t="str">
            <v>001714_Z11</v>
          </cell>
          <cell r="P1898">
            <v>1.7999999999999999E-2</v>
          </cell>
          <cell r="AD1898">
            <v>3</v>
          </cell>
        </row>
        <row r="1899">
          <cell r="D1899" t="str">
            <v>001715_Z11</v>
          </cell>
          <cell r="P1899">
            <v>1.0999999999999999E-2</v>
          </cell>
          <cell r="AD1899">
            <v>1</v>
          </cell>
        </row>
        <row r="1900">
          <cell r="D1900" t="str">
            <v>001715_Z11</v>
          </cell>
          <cell r="P1900">
            <v>1.0999999999999999E-2</v>
          </cell>
          <cell r="AD1900">
            <v>2</v>
          </cell>
        </row>
        <row r="1901">
          <cell r="D1901" t="str">
            <v>001715_Z11</v>
          </cell>
          <cell r="P1901">
            <v>1.0999999999999999E-2</v>
          </cell>
          <cell r="AD1901">
            <v>3</v>
          </cell>
        </row>
        <row r="1902">
          <cell r="D1902" t="str">
            <v>001716_Z11</v>
          </cell>
          <cell r="P1902">
            <v>1.0999999999999999E-2</v>
          </cell>
          <cell r="AD1902">
            <v>1</v>
          </cell>
        </row>
        <row r="1903">
          <cell r="D1903" t="str">
            <v>001716_Z11</v>
          </cell>
          <cell r="P1903">
            <v>1.0999999999999999E-2</v>
          </cell>
          <cell r="AD1903">
            <v>2</v>
          </cell>
        </row>
        <row r="1904">
          <cell r="D1904" t="str">
            <v>001716_Z11</v>
          </cell>
          <cell r="P1904">
            <v>1.0999999999999999E-2</v>
          </cell>
          <cell r="AD1904">
            <v>3</v>
          </cell>
        </row>
        <row r="1905">
          <cell r="D1905" t="str">
            <v>001723_Z11</v>
          </cell>
          <cell r="P1905">
            <v>0.08</v>
          </cell>
          <cell r="AD1905">
            <v>1</v>
          </cell>
        </row>
        <row r="1906">
          <cell r="D1906" t="str">
            <v>001723_Z11</v>
          </cell>
          <cell r="P1906">
            <v>0.08</v>
          </cell>
          <cell r="AD1906">
            <v>2</v>
          </cell>
        </row>
        <row r="1907">
          <cell r="D1907" t="str">
            <v>001723_Z11</v>
          </cell>
          <cell r="P1907">
            <v>0.08</v>
          </cell>
          <cell r="AD1907">
            <v>3</v>
          </cell>
        </row>
        <row r="1908">
          <cell r="D1908" t="str">
            <v>001724_Z11</v>
          </cell>
          <cell r="P1908">
            <v>4.4999999999999998E-2</v>
          </cell>
          <cell r="AD1908">
            <v>1</v>
          </cell>
        </row>
        <row r="1909">
          <cell r="D1909" t="str">
            <v>001724_Z11</v>
          </cell>
          <cell r="P1909">
            <v>4.4999999999999998E-2</v>
          </cell>
          <cell r="AD1909">
            <v>2</v>
          </cell>
        </row>
        <row r="1910">
          <cell r="D1910" t="str">
            <v>001724_Z11</v>
          </cell>
          <cell r="P1910">
            <v>4.4999999999999998E-2</v>
          </cell>
          <cell r="AD1910">
            <v>3</v>
          </cell>
        </row>
        <row r="1911">
          <cell r="D1911" t="str">
            <v>001725_Z11</v>
          </cell>
          <cell r="P1911">
            <v>0.11</v>
          </cell>
          <cell r="AD1911">
            <v>1</v>
          </cell>
        </row>
        <row r="1912">
          <cell r="D1912" t="str">
            <v>001725_Z11</v>
          </cell>
          <cell r="P1912">
            <v>0.11</v>
          </cell>
          <cell r="AD1912">
            <v>2</v>
          </cell>
        </row>
        <row r="1913">
          <cell r="D1913" t="str">
            <v>001725_Z11</v>
          </cell>
          <cell r="P1913">
            <v>0.11</v>
          </cell>
          <cell r="AD1913">
            <v>3</v>
          </cell>
        </row>
        <row r="1914">
          <cell r="D1914" t="str">
            <v>001731_Z11</v>
          </cell>
          <cell r="P1914">
            <v>5.5E-2</v>
          </cell>
          <cell r="AD1914">
            <v>1</v>
          </cell>
        </row>
        <row r="1915">
          <cell r="D1915" t="str">
            <v>001731_Z11</v>
          </cell>
          <cell r="P1915">
            <v>5.5E-2</v>
          </cell>
          <cell r="AD1915">
            <v>2</v>
          </cell>
        </row>
        <row r="1916">
          <cell r="D1916" t="str">
            <v>001731_Z11</v>
          </cell>
          <cell r="P1916">
            <v>5.5E-2</v>
          </cell>
          <cell r="AD1916">
            <v>3</v>
          </cell>
        </row>
        <row r="1917">
          <cell r="D1917" t="str">
            <v>001732_Z11</v>
          </cell>
          <cell r="P1917">
            <v>2.1999999999999999E-2</v>
          </cell>
          <cell r="AD1917">
            <v>1</v>
          </cell>
        </row>
        <row r="1918">
          <cell r="D1918" t="str">
            <v>001732_Z11</v>
          </cell>
          <cell r="P1918">
            <v>2.1999999999999999E-2</v>
          </cell>
          <cell r="AD1918">
            <v>2</v>
          </cell>
        </row>
        <row r="1919">
          <cell r="D1919" t="str">
            <v>001732_Z11</v>
          </cell>
          <cell r="P1919">
            <v>2.1999999999999999E-2</v>
          </cell>
          <cell r="AD1919">
            <v>3</v>
          </cell>
        </row>
        <row r="1920">
          <cell r="D1920" t="str">
            <v>001733_Z11</v>
          </cell>
          <cell r="P1920">
            <v>0.02</v>
          </cell>
          <cell r="AD1920">
            <v>1</v>
          </cell>
        </row>
        <row r="1921">
          <cell r="D1921" t="str">
            <v>001733_Z11</v>
          </cell>
          <cell r="P1921">
            <v>0.02</v>
          </cell>
          <cell r="AD1921">
            <v>2</v>
          </cell>
        </row>
        <row r="1922">
          <cell r="D1922" t="str">
            <v>001733_Z11</v>
          </cell>
          <cell r="P1922">
            <v>0.02</v>
          </cell>
          <cell r="AD1922">
            <v>3</v>
          </cell>
        </row>
        <row r="1923">
          <cell r="D1923" t="str">
            <v>001736_Z11</v>
          </cell>
          <cell r="P1923">
            <v>1.0999999999999999E-2</v>
          </cell>
          <cell r="AD1923">
            <v>1</v>
          </cell>
        </row>
        <row r="1924">
          <cell r="D1924" t="str">
            <v>001736_Z11</v>
          </cell>
          <cell r="P1924">
            <v>1.0999999999999999E-2</v>
          </cell>
          <cell r="AD1924">
            <v>2</v>
          </cell>
        </row>
        <row r="1925">
          <cell r="D1925" t="str">
            <v>001736_Z11</v>
          </cell>
          <cell r="P1925">
            <v>1.0999999999999999E-2</v>
          </cell>
          <cell r="AD1925">
            <v>3</v>
          </cell>
        </row>
        <row r="1926">
          <cell r="D1926" t="str">
            <v>001740_Z11</v>
          </cell>
          <cell r="P1926">
            <v>7.4999999999999997E-2</v>
          </cell>
          <cell r="AD1926">
            <v>1</v>
          </cell>
        </row>
        <row r="1927">
          <cell r="D1927" t="str">
            <v>001740_Z11</v>
          </cell>
          <cell r="P1927">
            <v>7.4999999999999997E-2</v>
          </cell>
          <cell r="AD1927">
            <v>2</v>
          </cell>
        </row>
        <row r="1928">
          <cell r="D1928" t="str">
            <v>001740_Z11</v>
          </cell>
          <cell r="P1928">
            <v>7.4999999999999997E-2</v>
          </cell>
          <cell r="AD1928">
            <v>3</v>
          </cell>
        </row>
        <row r="1929">
          <cell r="D1929" t="str">
            <v>001741_Z11</v>
          </cell>
          <cell r="P1929">
            <v>5.0000000000000001E-3</v>
          </cell>
          <cell r="AD1929">
            <v>1</v>
          </cell>
        </row>
        <row r="1930">
          <cell r="D1930" t="str">
            <v>001741_Z11</v>
          </cell>
          <cell r="P1930">
            <v>5.0000000000000001E-3</v>
          </cell>
          <cell r="AD1930">
            <v>2</v>
          </cell>
        </row>
        <row r="1931">
          <cell r="D1931" t="str">
            <v>001741_Z11</v>
          </cell>
          <cell r="P1931">
            <v>5.0000000000000001E-3</v>
          </cell>
          <cell r="AD1931">
            <v>3</v>
          </cell>
        </row>
        <row r="1932">
          <cell r="D1932" t="str">
            <v>001743_Z11</v>
          </cell>
          <cell r="P1932">
            <v>4.3999999999999997E-2</v>
          </cell>
          <cell r="AD1932">
            <v>1</v>
          </cell>
        </row>
        <row r="1933">
          <cell r="D1933" t="str">
            <v>001743_Z11</v>
          </cell>
          <cell r="P1933">
            <v>4.3999999999999997E-2</v>
          </cell>
          <cell r="AD1933">
            <v>2</v>
          </cell>
        </row>
        <row r="1934">
          <cell r="D1934" t="str">
            <v>001743_Z11</v>
          </cell>
          <cell r="P1934">
            <v>4.3999999999999997E-2</v>
          </cell>
          <cell r="AD1934">
            <v>3</v>
          </cell>
        </row>
        <row r="1935">
          <cell r="D1935" t="str">
            <v>001746_Z11</v>
          </cell>
          <cell r="P1935">
            <v>0.05</v>
          </cell>
          <cell r="AD1935">
            <v>1</v>
          </cell>
        </row>
        <row r="1936">
          <cell r="D1936" t="str">
            <v>001746_Z11</v>
          </cell>
          <cell r="P1936">
            <v>0.05</v>
          </cell>
          <cell r="AD1936">
            <v>2</v>
          </cell>
        </row>
        <row r="1937">
          <cell r="D1937" t="str">
            <v>001746_Z11</v>
          </cell>
          <cell r="P1937">
            <v>0.05</v>
          </cell>
          <cell r="AD1937">
            <v>3</v>
          </cell>
        </row>
        <row r="1938">
          <cell r="D1938" t="str">
            <v>001747_Z11</v>
          </cell>
          <cell r="P1938">
            <v>0.01</v>
          </cell>
          <cell r="AD1938">
            <v>1</v>
          </cell>
        </row>
        <row r="1939">
          <cell r="D1939" t="str">
            <v>001747_Z11</v>
          </cell>
          <cell r="P1939">
            <v>0.01</v>
          </cell>
          <cell r="AD1939">
            <v>2</v>
          </cell>
        </row>
        <row r="1940">
          <cell r="D1940" t="str">
            <v>001747_Z11</v>
          </cell>
          <cell r="P1940">
            <v>0.01</v>
          </cell>
          <cell r="AD1940">
            <v>3</v>
          </cell>
        </row>
        <row r="1941">
          <cell r="D1941" t="str">
            <v>001753_Z11</v>
          </cell>
          <cell r="P1941">
            <v>4.8000000000000001E-2</v>
          </cell>
          <cell r="AD1941">
            <v>1</v>
          </cell>
        </row>
        <row r="1942">
          <cell r="D1942" t="str">
            <v>001753_Z11</v>
          </cell>
          <cell r="P1942">
            <v>4.8000000000000001E-2</v>
          </cell>
          <cell r="AD1942">
            <v>2</v>
          </cell>
        </row>
        <row r="1943">
          <cell r="D1943" t="str">
            <v>001753_Z11</v>
          </cell>
          <cell r="P1943">
            <v>4.8000000000000001E-2</v>
          </cell>
          <cell r="AD1943">
            <v>3</v>
          </cell>
        </row>
        <row r="1944">
          <cell r="D1944" t="str">
            <v>001756_Z11</v>
          </cell>
          <cell r="P1944">
            <v>0.1</v>
          </cell>
          <cell r="AD1944">
            <v>1</v>
          </cell>
        </row>
        <row r="1945">
          <cell r="D1945" t="str">
            <v>001756_Z11</v>
          </cell>
          <cell r="P1945">
            <v>0.1</v>
          </cell>
          <cell r="AD1945">
            <v>2</v>
          </cell>
        </row>
        <row r="1946">
          <cell r="D1946" t="str">
            <v>001756_Z11</v>
          </cell>
          <cell r="P1946">
            <v>0.1</v>
          </cell>
          <cell r="AD1946">
            <v>3</v>
          </cell>
        </row>
        <row r="1947">
          <cell r="D1947" t="str">
            <v>001757_Z11</v>
          </cell>
          <cell r="P1947">
            <v>0.16</v>
          </cell>
          <cell r="AD1947">
            <v>1</v>
          </cell>
        </row>
        <row r="1948">
          <cell r="D1948" t="str">
            <v>001757_Z11</v>
          </cell>
          <cell r="P1948">
            <v>0.16</v>
          </cell>
          <cell r="AD1948">
            <v>2</v>
          </cell>
        </row>
        <row r="1949">
          <cell r="D1949" t="str">
            <v>001757_Z11</v>
          </cell>
          <cell r="P1949">
            <v>0.16</v>
          </cell>
          <cell r="AD1949">
            <v>3</v>
          </cell>
        </row>
        <row r="1950">
          <cell r="D1950" t="str">
            <v>001758_Z11</v>
          </cell>
          <cell r="P1950">
            <v>0.11</v>
          </cell>
          <cell r="AD1950">
            <v>1</v>
          </cell>
        </row>
        <row r="1951">
          <cell r="D1951" t="str">
            <v>001758_Z11</v>
          </cell>
          <cell r="P1951">
            <v>0.11</v>
          </cell>
          <cell r="AD1951">
            <v>2</v>
          </cell>
        </row>
        <row r="1952">
          <cell r="D1952" t="str">
            <v>001758_Z11</v>
          </cell>
          <cell r="P1952">
            <v>0.11</v>
          </cell>
          <cell r="AD1952">
            <v>3</v>
          </cell>
        </row>
        <row r="1953">
          <cell r="D1953" t="str">
            <v>001761_Z11</v>
          </cell>
          <cell r="P1953">
            <v>0.01</v>
          </cell>
          <cell r="AD1953">
            <v>1</v>
          </cell>
        </row>
        <row r="1954">
          <cell r="D1954" t="str">
            <v>001761_Z11</v>
          </cell>
          <cell r="P1954">
            <v>0.01</v>
          </cell>
          <cell r="AD1954">
            <v>2</v>
          </cell>
        </row>
        <row r="1955">
          <cell r="D1955" t="str">
            <v>001761_Z11</v>
          </cell>
          <cell r="P1955">
            <v>0.01</v>
          </cell>
          <cell r="AD1955">
            <v>3</v>
          </cell>
        </row>
        <row r="1956">
          <cell r="D1956" t="str">
            <v>001769_Z11</v>
          </cell>
          <cell r="P1956">
            <v>0.12</v>
          </cell>
          <cell r="AD1956">
            <v>1</v>
          </cell>
        </row>
        <row r="1957">
          <cell r="D1957" t="str">
            <v>001769_Z11</v>
          </cell>
          <cell r="P1957">
            <v>0.12</v>
          </cell>
          <cell r="AD1957">
            <v>2</v>
          </cell>
        </row>
        <row r="1958">
          <cell r="D1958" t="str">
            <v>001769_Z11</v>
          </cell>
          <cell r="P1958">
            <v>0.12</v>
          </cell>
          <cell r="AD1958">
            <v>3</v>
          </cell>
        </row>
        <row r="1959">
          <cell r="D1959" t="str">
            <v>001770_Z11</v>
          </cell>
          <cell r="P1959">
            <v>5.0000000000000001E-3</v>
          </cell>
          <cell r="AD1959">
            <v>1</v>
          </cell>
        </row>
        <row r="1960">
          <cell r="D1960" t="str">
            <v>001770_Z11</v>
          </cell>
          <cell r="P1960">
            <v>5.0000000000000001E-3</v>
          </cell>
          <cell r="AD1960">
            <v>2</v>
          </cell>
        </row>
        <row r="1961">
          <cell r="D1961" t="str">
            <v>001770_Z11</v>
          </cell>
          <cell r="P1961">
            <v>5.0000000000000001E-3</v>
          </cell>
          <cell r="AD1961">
            <v>3</v>
          </cell>
        </row>
        <row r="1962">
          <cell r="D1962" t="str">
            <v>001774_Z11</v>
          </cell>
          <cell r="P1962">
            <v>1.4999999999999999E-2</v>
          </cell>
          <cell r="AD1962">
            <v>1</v>
          </cell>
        </row>
        <row r="1963">
          <cell r="D1963" t="str">
            <v>001774_Z11</v>
          </cell>
          <cell r="P1963">
            <v>1.4999999999999999E-2</v>
          </cell>
          <cell r="AD1963">
            <v>2</v>
          </cell>
        </row>
        <row r="1964">
          <cell r="D1964" t="str">
            <v>001774_Z11</v>
          </cell>
          <cell r="P1964">
            <v>1.4999999999999999E-2</v>
          </cell>
          <cell r="AD1964">
            <v>3</v>
          </cell>
        </row>
        <row r="1965">
          <cell r="D1965" t="str">
            <v>001775_Z11</v>
          </cell>
          <cell r="P1965">
            <v>1.4999999999999999E-2</v>
          </cell>
          <cell r="AD1965">
            <v>1</v>
          </cell>
        </row>
        <row r="1966">
          <cell r="D1966" t="str">
            <v>001775_Z11</v>
          </cell>
          <cell r="P1966">
            <v>1.4999999999999999E-2</v>
          </cell>
          <cell r="AD1966">
            <v>2</v>
          </cell>
        </row>
        <row r="1967">
          <cell r="D1967" t="str">
            <v>001775_Z11</v>
          </cell>
          <cell r="P1967">
            <v>1.4999999999999999E-2</v>
          </cell>
          <cell r="AD1967">
            <v>3</v>
          </cell>
        </row>
        <row r="1968">
          <cell r="D1968" t="str">
            <v>001778_Z11</v>
          </cell>
          <cell r="P1968">
            <v>0.02</v>
          </cell>
          <cell r="AD1968">
            <v>1</v>
          </cell>
        </row>
        <row r="1969">
          <cell r="D1969" t="str">
            <v>001778_Z11</v>
          </cell>
          <cell r="P1969">
            <v>0.02</v>
          </cell>
          <cell r="AD1969">
            <v>2</v>
          </cell>
        </row>
        <row r="1970">
          <cell r="D1970" t="str">
            <v>001778_Z11</v>
          </cell>
          <cell r="P1970">
            <v>0.02</v>
          </cell>
          <cell r="AD1970">
            <v>3</v>
          </cell>
        </row>
        <row r="1971">
          <cell r="D1971" t="str">
            <v>001782_Z11</v>
          </cell>
          <cell r="P1971">
            <v>2.1999999999999999E-2</v>
          </cell>
          <cell r="AD1971">
            <v>3</v>
          </cell>
        </row>
        <row r="1972">
          <cell r="D1972" t="str">
            <v>001783_Z11</v>
          </cell>
          <cell r="P1972">
            <v>2.1999999999999999E-2</v>
          </cell>
          <cell r="AD1972">
            <v>3</v>
          </cell>
        </row>
        <row r="1973">
          <cell r="D1973" t="str">
            <v>001784_Z11</v>
          </cell>
          <cell r="P1973">
            <v>1.0999999999999999E-2</v>
          </cell>
          <cell r="AD1973">
            <v>3</v>
          </cell>
        </row>
        <row r="1974">
          <cell r="D1974" t="str">
            <v>001785_Z11</v>
          </cell>
          <cell r="P1974">
            <v>0.03</v>
          </cell>
          <cell r="AD1974">
            <v>3</v>
          </cell>
        </row>
        <row r="1975">
          <cell r="D1975" t="str">
            <v>001795_Z11</v>
          </cell>
          <cell r="P1975">
            <v>1.4999999999999999E-2</v>
          </cell>
          <cell r="AD1975">
            <v>1</v>
          </cell>
        </row>
        <row r="1976">
          <cell r="D1976" t="str">
            <v>001795_Z11</v>
          </cell>
          <cell r="P1976">
            <v>1.4999999999999999E-2</v>
          </cell>
          <cell r="AD1976">
            <v>2</v>
          </cell>
        </row>
        <row r="1977">
          <cell r="D1977" t="str">
            <v>001795_Z11</v>
          </cell>
          <cell r="P1977">
            <v>1.4999999999999999E-2</v>
          </cell>
          <cell r="AD1977">
            <v>3</v>
          </cell>
        </row>
        <row r="1978">
          <cell r="D1978" t="str">
            <v>001796_Z11</v>
          </cell>
          <cell r="P1978">
            <v>8.0000000000000002E-3</v>
          </cell>
          <cell r="AD1978">
            <v>1</v>
          </cell>
        </row>
        <row r="1979">
          <cell r="D1979" t="str">
            <v>001796_Z11</v>
          </cell>
          <cell r="P1979">
            <v>8.0000000000000002E-3</v>
          </cell>
          <cell r="AD1979">
            <v>2</v>
          </cell>
        </row>
        <row r="1980">
          <cell r="D1980" t="str">
            <v>001796_Z11</v>
          </cell>
          <cell r="P1980">
            <v>8.0000000000000002E-3</v>
          </cell>
          <cell r="AD1980">
            <v>3</v>
          </cell>
        </row>
        <row r="1981">
          <cell r="D1981" t="str">
            <v>001798_Z11</v>
          </cell>
          <cell r="P1981">
            <v>2.3E-2</v>
          </cell>
          <cell r="AD1981">
            <v>1</v>
          </cell>
        </row>
        <row r="1982">
          <cell r="D1982" t="str">
            <v>001798_Z11</v>
          </cell>
          <cell r="P1982">
            <v>2.3E-2</v>
          </cell>
          <cell r="AD1982">
            <v>2</v>
          </cell>
        </row>
        <row r="1983">
          <cell r="D1983" t="str">
            <v>001798_Z11</v>
          </cell>
          <cell r="P1983">
            <v>2.3E-2</v>
          </cell>
          <cell r="AD1983">
            <v>3</v>
          </cell>
        </row>
        <row r="1984">
          <cell r="D1984" t="str">
            <v>001799_Z11</v>
          </cell>
          <cell r="P1984">
            <v>2.3E-2</v>
          </cell>
          <cell r="AD1984">
            <v>1</v>
          </cell>
        </row>
        <row r="1985">
          <cell r="D1985" t="str">
            <v>001799_Z11</v>
          </cell>
          <cell r="P1985">
            <v>2.3E-2</v>
          </cell>
          <cell r="AD1985">
            <v>2</v>
          </cell>
        </row>
        <row r="1986">
          <cell r="D1986" t="str">
            <v>001799_Z11</v>
          </cell>
          <cell r="P1986">
            <v>2.3E-2</v>
          </cell>
          <cell r="AD1986">
            <v>3</v>
          </cell>
        </row>
        <row r="1987">
          <cell r="D1987" t="str">
            <v>001801_Z11</v>
          </cell>
          <cell r="P1987">
            <v>1.4999999999999999E-2</v>
          </cell>
          <cell r="AD1987">
            <v>1</v>
          </cell>
        </row>
        <row r="1988">
          <cell r="D1988" t="str">
            <v>001801_Z11</v>
          </cell>
          <cell r="P1988">
            <v>1.4999999999999999E-2</v>
          </cell>
          <cell r="AD1988">
            <v>2</v>
          </cell>
        </row>
        <row r="1989">
          <cell r="D1989" t="str">
            <v>001801_Z11</v>
          </cell>
          <cell r="P1989">
            <v>1.4999999999999999E-2</v>
          </cell>
          <cell r="AD1989">
            <v>3</v>
          </cell>
        </row>
        <row r="1990">
          <cell r="D1990" t="str">
            <v>001804_Z11</v>
          </cell>
          <cell r="P1990">
            <v>1.2999999999999999E-2</v>
          </cell>
          <cell r="AD1990">
            <v>1</v>
          </cell>
        </row>
        <row r="1991">
          <cell r="D1991" t="str">
            <v>001804_Z11</v>
          </cell>
          <cell r="P1991">
            <v>1.2999999999999999E-2</v>
          </cell>
          <cell r="AD1991">
            <v>2</v>
          </cell>
        </row>
        <row r="1992">
          <cell r="D1992" t="str">
            <v>001804_Z11</v>
          </cell>
          <cell r="P1992">
            <v>1.2999999999999999E-2</v>
          </cell>
          <cell r="AD1992">
            <v>3</v>
          </cell>
        </row>
        <row r="1993">
          <cell r="D1993" t="str">
            <v>001805_Z11</v>
          </cell>
          <cell r="P1993">
            <v>8.0000000000000002E-3</v>
          </cell>
          <cell r="AD1993">
            <v>1</v>
          </cell>
        </row>
        <row r="1994">
          <cell r="D1994" t="str">
            <v>001805_Z11</v>
          </cell>
          <cell r="P1994">
            <v>8.0000000000000002E-3</v>
          </cell>
          <cell r="AD1994">
            <v>2</v>
          </cell>
        </row>
        <row r="1995">
          <cell r="D1995" t="str">
            <v>001805_Z11</v>
          </cell>
          <cell r="P1995">
            <v>8.0000000000000002E-3</v>
          </cell>
          <cell r="AD1995">
            <v>3</v>
          </cell>
        </row>
        <row r="1996">
          <cell r="D1996" t="str">
            <v>001810_Z11</v>
          </cell>
          <cell r="P1996">
            <v>0.03</v>
          </cell>
          <cell r="AD1996">
            <v>1</v>
          </cell>
        </row>
        <row r="1997">
          <cell r="D1997" t="str">
            <v>001810_Z11</v>
          </cell>
          <cell r="P1997">
            <v>0.03</v>
          </cell>
          <cell r="AD1997">
            <v>2</v>
          </cell>
        </row>
        <row r="1998">
          <cell r="D1998" t="str">
            <v>001810_Z11</v>
          </cell>
          <cell r="P1998">
            <v>0.03</v>
          </cell>
          <cell r="AD1998">
            <v>3</v>
          </cell>
        </row>
        <row r="1999">
          <cell r="D1999" t="str">
            <v>001813_Z11</v>
          </cell>
          <cell r="P1999">
            <v>7.4999999999999997E-2</v>
          </cell>
          <cell r="AD1999">
            <v>1</v>
          </cell>
        </row>
        <row r="2000">
          <cell r="D2000" t="str">
            <v>001813_Z11</v>
          </cell>
          <cell r="P2000">
            <v>7.4999999999999997E-2</v>
          </cell>
          <cell r="AD2000">
            <v>2</v>
          </cell>
        </row>
        <row r="2001">
          <cell r="D2001" t="str">
            <v>001813_Z11</v>
          </cell>
          <cell r="P2001">
            <v>7.4999999999999997E-2</v>
          </cell>
          <cell r="AD2001">
            <v>3</v>
          </cell>
        </row>
        <row r="2002">
          <cell r="D2002" t="str">
            <v>001817_Z11</v>
          </cell>
          <cell r="P2002">
            <v>0.03</v>
          </cell>
          <cell r="AD2002">
            <v>1</v>
          </cell>
        </row>
        <row r="2003">
          <cell r="D2003" t="str">
            <v>001817_Z11</v>
          </cell>
          <cell r="P2003">
            <v>0.03</v>
          </cell>
          <cell r="AD2003">
            <v>2</v>
          </cell>
        </row>
        <row r="2004">
          <cell r="D2004" t="str">
            <v>001817_Z11</v>
          </cell>
          <cell r="P2004">
            <v>0.03</v>
          </cell>
          <cell r="AD2004">
            <v>3</v>
          </cell>
        </row>
        <row r="2005">
          <cell r="D2005" t="str">
            <v>001830_Z11</v>
          </cell>
          <cell r="P2005">
            <v>2.5000000000000001E-2</v>
          </cell>
          <cell r="AD2005">
            <v>1</v>
          </cell>
        </row>
        <row r="2006">
          <cell r="D2006" t="str">
            <v>001830_Z11</v>
          </cell>
          <cell r="P2006">
            <v>2.5000000000000001E-2</v>
          </cell>
          <cell r="AD2006">
            <v>2</v>
          </cell>
        </row>
        <row r="2007">
          <cell r="D2007" t="str">
            <v>001830_Z11</v>
          </cell>
          <cell r="P2007">
            <v>2.5000000000000001E-2</v>
          </cell>
          <cell r="AD2007">
            <v>3</v>
          </cell>
        </row>
        <row r="2008">
          <cell r="D2008" t="str">
            <v>001831_Z11</v>
          </cell>
          <cell r="P2008">
            <v>0.42</v>
          </cell>
          <cell r="AD2008">
            <v>1</v>
          </cell>
        </row>
        <row r="2009">
          <cell r="D2009" t="str">
            <v>001831_Z11</v>
          </cell>
          <cell r="P2009">
            <v>0.42</v>
          </cell>
          <cell r="AD2009">
            <v>2</v>
          </cell>
        </row>
        <row r="2010">
          <cell r="D2010" t="str">
            <v>001831_Z11</v>
          </cell>
          <cell r="P2010">
            <v>0.42</v>
          </cell>
          <cell r="AD2010">
            <v>3</v>
          </cell>
        </row>
        <row r="2011">
          <cell r="D2011" t="str">
            <v>001832_Z11</v>
          </cell>
          <cell r="P2011">
            <v>0.13200000000000001</v>
          </cell>
          <cell r="AD2011">
            <v>1</v>
          </cell>
        </row>
        <row r="2012">
          <cell r="D2012" t="str">
            <v>001832_Z11</v>
          </cell>
          <cell r="P2012">
            <v>0.13200000000000001</v>
          </cell>
          <cell r="AD2012">
            <v>2</v>
          </cell>
        </row>
        <row r="2013">
          <cell r="D2013" t="str">
            <v>001832_Z11</v>
          </cell>
          <cell r="P2013">
            <v>0.13200000000000001</v>
          </cell>
          <cell r="AD2013">
            <v>3</v>
          </cell>
        </row>
        <row r="2014">
          <cell r="D2014" t="str">
            <v>001833_Z11</v>
          </cell>
          <cell r="P2014">
            <v>2.1999999999999999E-2</v>
          </cell>
          <cell r="AD2014">
            <v>1</v>
          </cell>
        </row>
        <row r="2015">
          <cell r="D2015" t="str">
            <v>001833_Z11</v>
          </cell>
          <cell r="P2015">
            <v>2.1999999999999999E-2</v>
          </cell>
          <cell r="AD2015">
            <v>2</v>
          </cell>
        </row>
        <row r="2016">
          <cell r="D2016" t="str">
            <v>001833_Z11</v>
          </cell>
          <cell r="P2016">
            <v>2.1999999999999999E-2</v>
          </cell>
          <cell r="AD2016">
            <v>3</v>
          </cell>
        </row>
        <row r="2017">
          <cell r="D2017" t="str">
            <v>001837_Z11</v>
          </cell>
          <cell r="P2017">
            <v>7.4999999999999997E-3</v>
          </cell>
          <cell r="AD2017">
            <v>1</v>
          </cell>
        </row>
        <row r="2018">
          <cell r="D2018" t="str">
            <v>001837_Z11</v>
          </cell>
          <cell r="P2018">
            <v>7.4999999999999997E-3</v>
          </cell>
          <cell r="AD2018">
            <v>2</v>
          </cell>
        </row>
        <row r="2019">
          <cell r="D2019" t="str">
            <v>001837_Z11</v>
          </cell>
          <cell r="P2019">
            <v>7.4999999999999997E-3</v>
          </cell>
          <cell r="AD2019">
            <v>3</v>
          </cell>
        </row>
        <row r="2020">
          <cell r="D2020" t="str">
            <v>001844_Z11</v>
          </cell>
          <cell r="P2020">
            <v>1.4500000000000001E-2</v>
          </cell>
          <cell r="AD2020">
            <v>1</v>
          </cell>
        </row>
        <row r="2021">
          <cell r="D2021" t="str">
            <v>001844_Z11</v>
          </cell>
          <cell r="P2021">
            <v>1.4500000000000001E-2</v>
          </cell>
          <cell r="AD2021">
            <v>2</v>
          </cell>
        </row>
        <row r="2022">
          <cell r="D2022" t="str">
            <v>001844_Z11</v>
          </cell>
          <cell r="P2022">
            <v>1.4500000000000001E-2</v>
          </cell>
          <cell r="AD2022">
            <v>3</v>
          </cell>
        </row>
        <row r="2023">
          <cell r="D2023" t="str">
            <v>001846_Z11</v>
          </cell>
          <cell r="P2023">
            <v>0.03</v>
          </cell>
          <cell r="AD2023">
            <v>1</v>
          </cell>
        </row>
        <row r="2024">
          <cell r="D2024" t="str">
            <v>001846_Z11</v>
          </cell>
          <cell r="P2024">
            <v>0.03</v>
          </cell>
          <cell r="AD2024">
            <v>2</v>
          </cell>
        </row>
        <row r="2025">
          <cell r="D2025" t="str">
            <v>001846_Z11</v>
          </cell>
          <cell r="P2025">
            <v>0.03</v>
          </cell>
          <cell r="AD2025">
            <v>3</v>
          </cell>
        </row>
        <row r="2026">
          <cell r="D2026" t="str">
            <v>001849_Z11</v>
          </cell>
          <cell r="P2026">
            <v>0.03</v>
          </cell>
          <cell r="AD2026">
            <v>1</v>
          </cell>
        </row>
        <row r="2027">
          <cell r="D2027" t="str">
            <v>001849_Z11</v>
          </cell>
          <cell r="P2027">
            <v>0.03</v>
          </cell>
          <cell r="AD2027">
            <v>2</v>
          </cell>
        </row>
        <row r="2028">
          <cell r="D2028" t="str">
            <v>001849_Z11</v>
          </cell>
          <cell r="P2028">
            <v>0.03</v>
          </cell>
          <cell r="AD2028">
            <v>3</v>
          </cell>
        </row>
        <row r="2029">
          <cell r="D2029" t="str">
            <v>001850_Z11</v>
          </cell>
          <cell r="P2029">
            <v>4.9000000000000002E-2</v>
          </cell>
          <cell r="AD2029">
            <v>1</v>
          </cell>
        </row>
        <row r="2030">
          <cell r="D2030" t="str">
            <v>001854_Z11</v>
          </cell>
          <cell r="P2030">
            <v>1.4999999999999999E-2</v>
          </cell>
          <cell r="AD2030">
            <v>1</v>
          </cell>
        </row>
        <row r="2031">
          <cell r="D2031" t="str">
            <v>001854_Z11</v>
          </cell>
          <cell r="P2031">
            <v>1.4999999999999999E-2</v>
          </cell>
          <cell r="AD2031">
            <v>2</v>
          </cell>
        </row>
        <row r="2032">
          <cell r="D2032" t="str">
            <v>001854_Z11</v>
          </cell>
          <cell r="P2032">
            <v>1.4999999999999999E-2</v>
          </cell>
          <cell r="AD2032">
            <v>3</v>
          </cell>
        </row>
        <row r="2033">
          <cell r="D2033" t="str">
            <v>001857_Z11</v>
          </cell>
          <cell r="P2033">
            <v>5.5E-2</v>
          </cell>
          <cell r="AD2033">
            <v>1</v>
          </cell>
        </row>
        <row r="2034">
          <cell r="D2034" t="str">
            <v>001857_Z11</v>
          </cell>
          <cell r="P2034">
            <v>5.5E-2</v>
          </cell>
          <cell r="AD2034">
            <v>2</v>
          </cell>
        </row>
        <row r="2035">
          <cell r="D2035" t="str">
            <v>001857_Z11</v>
          </cell>
          <cell r="P2035">
            <v>5.5E-2</v>
          </cell>
          <cell r="AD2035">
            <v>3</v>
          </cell>
        </row>
        <row r="2036">
          <cell r="D2036" t="str">
            <v>001862_Z11</v>
          </cell>
          <cell r="P2036">
            <v>1.4999999999999999E-2</v>
          </cell>
          <cell r="AD2036">
            <v>1</v>
          </cell>
        </row>
        <row r="2037">
          <cell r="D2037" t="str">
            <v>001862_Z11</v>
          </cell>
          <cell r="P2037">
            <v>1.4999999999999999E-2</v>
          </cell>
          <cell r="AD2037">
            <v>2</v>
          </cell>
        </row>
        <row r="2038">
          <cell r="D2038" t="str">
            <v>001862_Z11</v>
          </cell>
          <cell r="P2038">
            <v>1.4999999999999999E-2</v>
          </cell>
          <cell r="AD2038">
            <v>3</v>
          </cell>
        </row>
        <row r="2039">
          <cell r="D2039" t="str">
            <v>001863_Z11</v>
          </cell>
          <cell r="P2039">
            <v>1.4E-2</v>
          </cell>
          <cell r="AD2039">
            <v>1</v>
          </cell>
        </row>
        <row r="2040">
          <cell r="D2040" t="str">
            <v>001863_Z11</v>
          </cell>
          <cell r="P2040">
            <v>1.4E-2</v>
          </cell>
          <cell r="AD2040">
            <v>2</v>
          </cell>
        </row>
        <row r="2041">
          <cell r="D2041" t="str">
            <v>001863_Z11</v>
          </cell>
          <cell r="P2041">
            <v>1.4E-2</v>
          </cell>
          <cell r="AD2041">
            <v>3</v>
          </cell>
        </row>
        <row r="2042">
          <cell r="D2042" t="str">
            <v>001870_Z11</v>
          </cell>
          <cell r="P2042">
            <v>4.4999999999999998E-2</v>
          </cell>
          <cell r="AD2042">
            <v>1</v>
          </cell>
        </row>
        <row r="2043">
          <cell r="D2043" t="str">
            <v>001870_Z11</v>
          </cell>
          <cell r="P2043">
            <v>4.4999999999999998E-2</v>
          </cell>
          <cell r="AD2043">
            <v>2</v>
          </cell>
        </row>
        <row r="2044">
          <cell r="D2044" t="str">
            <v>001870_Z11</v>
          </cell>
          <cell r="P2044">
            <v>4.4999999999999998E-2</v>
          </cell>
          <cell r="AD2044">
            <v>3</v>
          </cell>
        </row>
        <row r="2045">
          <cell r="D2045" t="str">
            <v>001876_Z11</v>
          </cell>
          <cell r="P2045">
            <v>4.0000000000000001E-3</v>
          </cell>
          <cell r="AD2045">
            <v>1</v>
          </cell>
        </row>
        <row r="2046">
          <cell r="D2046" t="str">
            <v>001876_Z11</v>
          </cell>
          <cell r="P2046">
            <v>4.0000000000000001E-3</v>
          </cell>
          <cell r="AD2046">
            <v>2</v>
          </cell>
        </row>
        <row r="2047">
          <cell r="D2047" t="str">
            <v>001876_Z11</v>
          </cell>
          <cell r="P2047">
            <v>4.0000000000000001E-3</v>
          </cell>
          <cell r="AD2047">
            <v>3</v>
          </cell>
        </row>
        <row r="2048">
          <cell r="D2048" t="str">
            <v>001885_Z11</v>
          </cell>
          <cell r="P2048">
            <v>1.0999999999999999E-2</v>
          </cell>
          <cell r="AD2048">
            <v>1</v>
          </cell>
        </row>
        <row r="2049">
          <cell r="D2049" t="str">
            <v>001885_Z11</v>
          </cell>
          <cell r="P2049">
            <v>1.0999999999999999E-2</v>
          </cell>
          <cell r="AD2049">
            <v>2</v>
          </cell>
        </row>
        <row r="2050">
          <cell r="D2050" t="str">
            <v>001885_Z11</v>
          </cell>
          <cell r="P2050">
            <v>1.0999999999999999E-2</v>
          </cell>
          <cell r="AD2050">
            <v>3</v>
          </cell>
        </row>
        <row r="2051">
          <cell r="D2051" t="str">
            <v>001888_Z11</v>
          </cell>
          <cell r="P2051">
            <v>2.4E-2</v>
          </cell>
          <cell r="AD2051">
            <v>1</v>
          </cell>
        </row>
        <row r="2052">
          <cell r="D2052" t="str">
            <v>001888_Z11</v>
          </cell>
          <cell r="P2052">
            <v>2.4E-2</v>
          </cell>
          <cell r="AD2052">
            <v>2</v>
          </cell>
        </row>
        <row r="2053">
          <cell r="D2053" t="str">
            <v>001888_Z11</v>
          </cell>
          <cell r="P2053">
            <v>2.4E-2</v>
          </cell>
          <cell r="AD2053">
            <v>3</v>
          </cell>
        </row>
        <row r="2054">
          <cell r="D2054" t="str">
            <v>001889_Z11</v>
          </cell>
          <cell r="P2054">
            <v>3.4000000000000002E-2</v>
          </cell>
          <cell r="AD2054">
            <v>1</v>
          </cell>
        </row>
        <row r="2055">
          <cell r="D2055" t="str">
            <v>001889_Z11</v>
          </cell>
          <cell r="P2055">
            <v>3.4000000000000002E-2</v>
          </cell>
          <cell r="AD2055">
            <v>2</v>
          </cell>
        </row>
        <row r="2056">
          <cell r="D2056" t="str">
            <v>001889_Z11</v>
          </cell>
          <cell r="P2056">
            <v>3.4000000000000002E-2</v>
          </cell>
          <cell r="AD2056">
            <v>3</v>
          </cell>
        </row>
        <row r="2057">
          <cell r="D2057" t="str">
            <v>001890_Z11</v>
          </cell>
          <cell r="P2057">
            <v>1.4999999999999999E-2</v>
          </cell>
          <cell r="AD2057">
            <v>1</v>
          </cell>
        </row>
        <row r="2058">
          <cell r="D2058" t="str">
            <v>001890_Z11</v>
          </cell>
          <cell r="P2058">
            <v>1.4999999999999999E-2</v>
          </cell>
          <cell r="AD2058">
            <v>2</v>
          </cell>
        </row>
        <row r="2059">
          <cell r="D2059" t="str">
            <v>001890_Z11</v>
          </cell>
          <cell r="P2059">
            <v>1.4999999999999999E-2</v>
          </cell>
          <cell r="AD2059">
            <v>3</v>
          </cell>
        </row>
        <row r="2060">
          <cell r="D2060" t="str">
            <v>001891_Z11</v>
          </cell>
          <cell r="P2060">
            <v>1.4999999999999999E-2</v>
          </cell>
          <cell r="AD2060">
            <v>1</v>
          </cell>
        </row>
        <row r="2061">
          <cell r="D2061" t="str">
            <v>001891_Z11</v>
          </cell>
          <cell r="P2061">
            <v>1.4999999999999999E-2</v>
          </cell>
          <cell r="AD2061">
            <v>2</v>
          </cell>
        </row>
        <row r="2062">
          <cell r="D2062" t="str">
            <v>001891_Z11</v>
          </cell>
          <cell r="P2062">
            <v>1.4999999999999999E-2</v>
          </cell>
          <cell r="AD2062">
            <v>3</v>
          </cell>
        </row>
        <row r="2063">
          <cell r="D2063" t="str">
            <v>001892_Z11</v>
          </cell>
          <cell r="P2063">
            <v>6.5000000000000002E-2</v>
          </cell>
          <cell r="AD2063">
            <v>1</v>
          </cell>
        </row>
        <row r="2064">
          <cell r="D2064" t="str">
            <v>001892_Z11</v>
          </cell>
          <cell r="P2064">
            <v>6.5000000000000002E-2</v>
          </cell>
          <cell r="AD2064">
            <v>2</v>
          </cell>
        </row>
        <row r="2065">
          <cell r="D2065" t="str">
            <v>001892_Z11</v>
          </cell>
          <cell r="P2065">
            <v>6.5000000000000002E-2</v>
          </cell>
          <cell r="AD2065">
            <v>3</v>
          </cell>
        </row>
        <row r="2066">
          <cell r="D2066" t="str">
            <v>001893_Z11</v>
          </cell>
          <cell r="P2066">
            <v>0.01</v>
          </cell>
          <cell r="AD2066">
            <v>1</v>
          </cell>
        </row>
        <row r="2067">
          <cell r="D2067" t="str">
            <v>001893_Z11</v>
          </cell>
          <cell r="P2067">
            <v>0.01</v>
          </cell>
          <cell r="AD2067">
            <v>2</v>
          </cell>
        </row>
        <row r="2068">
          <cell r="D2068" t="str">
            <v>001893_Z11</v>
          </cell>
          <cell r="P2068">
            <v>0.01</v>
          </cell>
          <cell r="AD2068">
            <v>3</v>
          </cell>
        </row>
        <row r="2069">
          <cell r="D2069" t="str">
            <v>001894_Z11</v>
          </cell>
          <cell r="P2069">
            <v>2.1000000000000001E-2</v>
          </cell>
          <cell r="AD2069">
            <v>1</v>
          </cell>
        </row>
        <row r="2070">
          <cell r="D2070" t="str">
            <v>001894_Z11</v>
          </cell>
          <cell r="P2070">
            <v>2.1000000000000001E-2</v>
          </cell>
          <cell r="AD2070">
            <v>2</v>
          </cell>
        </row>
        <row r="2071">
          <cell r="D2071" t="str">
            <v>001894_Z11</v>
          </cell>
          <cell r="P2071">
            <v>2.1000000000000001E-2</v>
          </cell>
          <cell r="AD2071">
            <v>3</v>
          </cell>
        </row>
        <row r="2072">
          <cell r="D2072" t="str">
            <v>001895_Z11</v>
          </cell>
          <cell r="P2072">
            <v>1.9E-2</v>
          </cell>
          <cell r="AD2072">
            <v>1</v>
          </cell>
        </row>
        <row r="2073">
          <cell r="D2073" t="str">
            <v>001895_Z11</v>
          </cell>
          <cell r="P2073">
            <v>1.9E-2</v>
          </cell>
          <cell r="AD2073">
            <v>2</v>
          </cell>
        </row>
        <row r="2074">
          <cell r="D2074" t="str">
            <v>001895_Z11</v>
          </cell>
          <cell r="P2074">
            <v>1.9E-2</v>
          </cell>
          <cell r="AD2074">
            <v>3</v>
          </cell>
        </row>
        <row r="2075">
          <cell r="D2075" t="str">
            <v>001897_Z11</v>
          </cell>
          <cell r="P2075">
            <v>1.2E-2</v>
          </cell>
          <cell r="AD2075">
            <v>1</v>
          </cell>
        </row>
        <row r="2076">
          <cell r="D2076" t="str">
            <v>001897_Z11</v>
          </cell>
          <cell r="P2076">
            <v>1.2E-2</v>
          </cell>
          <cell r="AD2076">
            <v>2</v>
          </cell>
        </row>
        <row r="2077">
          <cell r="D2077" t="str">
            <v>001897_Z11</v>
          </cell>
          <cell r="P2077">
            <v>1.2E-2</v>
          </cell>
          <cell r="AD2077">
            <v>3</v>
          </cell>
        </row>
        <row r="2078">
          <cell r="D2078" t="str">
            <v>001903_Z11</v>
          </cell>
          <cell r="P2078">
            <v>0.09</v>
          </cell>
          <cell r="AD2078">
            <v>1</v>
          </cell>
        </row>
        <row r="2079">
          <cell r="D2079" t="str">
            <v>001903_Z11</v>
          </cell>
          <cell r="P2079">
            <v>0.09</v>
          </cell>
          <cell r="AD2079">
            <v>2</v>
          </cell>
        </row>
        <row r="2080">
          <cell r="D2080" t="str">
            <v>001903_Z11</v>
          </cell>
          <cell r="P2080">
            <v>0.09</v>
          </cell>
          <cell r="AD2080">
            <v>3</v>
          </cell>
        </row>
        <row r="2081">
          <cell r="D2081" t="str">
            <v>001906_Z11</v>
          </cell>
          <cell r="P2081">
            <v>0.04</v>
          </cell>
          <cell r="AD2081">
            <v>1</v>
          </cell>
        </row>
        <row r="2082">
          <cell r="D2082" t="str">
            <v>001906_Z11</v>
          </cell>
          <cell r="P2082">
            <v>0.04</v>
          </cell>
          <cell r="AD2082">
            <v>2</v>
          </cell>
        </row>
        <row r="2083">
          <cell r="D2083" t="str">
            <v>001911_Z11</v>
          </cell>
          <cell r="P2083">
            <v>0.03</v>
          </cell>
          <cell r="AD2083">
            <v>1</v>
          </cell>
        </row>
        <row r="2084">
          <cell r="D2084" t="str">
            <v>001911_Z11</v>
          </cell>
          <cell r="P2084">
            <v>0.03</v>
          </cell>
          <cell r="AD2084">
            <v>2</v>
          </cell>
        </row>
        <row r="2085">
          <cell r="D2085" t="str">
            <v>001911_Z11</v>
          </cell>
          <cell r="P2085">
            <v>0.03</v>
          </cell>
          <cell r="AD2085">
            <v>3</v>
          </cell>
        </row>
        <row r="2086">
          <cell r="D2086" t="str">
            <v>001912_Z11</v>
          </cell>
          <cell r="P2086">
            <v>1.6E-2</v>
          </cell>
          <cell r="AD2086">
            <v>1</v>
          </cell>
        </row>
        <row r="2087">
          <cell r="D2087" t="str">
            <v>001912_Z11</v>
          </cell>
          <cell r="P2087">
            <v>1.6E-2</v>
          </cell>
          <cell r="AD2087">
            <v>2</v>
          </cell>
        </row>
        <row r="2088">
          <cell r="D2088" t="str">
            <v>001912_Z11</v>
          </cell>
          <cell r="P2088">
            <v>1.6E-2</v>
          </cell>
          <cell r="AD2088">
            <v>3</v>
          </cell>
        </row>
        <row r="2089">
          <cell r="D2089" t="str">
            <v>001917_Z11</v>
          </cell>
          <cell r="P2089">
            <v>1.26E-2</v>
          </cell>
          <cell r="AD2089">
            <v>1</v>
          </cell>
        </row>
        <row r="2090">
          <cell r="D2090" t="str">
            <v>001917_Z11</v>
          </cell>
          <cell r="P2090">
            <v>1.26E-2</v>
          </cell>
          <cell r="AD2090">
            <v>2</v>
          </cell>
        </row>
        <row r="2091">
          <cell r="D2091" t="str">
            <v>001917_Z11</v>
          </cell>
          <cell r="P2091">
            <v>1.26E-2</v>
          </cell>
          <cell r="AD2091">
            <v>3</v>
          </cell>
        </row>
        <row r="2092">
          <cell r="D2092" t="str">
            <v>001921_Z11</v>
          </cell>
          <cell r="P2092">
            <v>5.5E-2</v>
          </cell>
          <cell r="AD2092">
            <v>1</v>
          </cell>
        </row>
        <row r="2093">
          <cell r="D2093" t="str">
            <v>001921_Z11</v>
          </cell>
          <cell r="P2093">
            <v>5.5E-2</v>
          </cell>
          <cell r="AD2093">
            <v>2</v>
          </cell>
        </row>
        <row r="2094">
          <cell r="D2094" t="str">
            <v>001921_Z11</v>
          </cell>
          <cell r="P2094">
            <v>5.5E-2</v>
          </cell>
          <cell r="AD2094">
            <v>3</v>
          </cell>
        </row>
        <row r="2095">
          <cell r="D2095" t="str">
            <v>001922_Z11</v>
          </cell>
          <cell r="P2095">
            <v>0.03</v>
          </cell>
          <cell r="AD2095">
            <v>3</v>
          </cell>
        </row>
        <row r="2096">
          <cell r="D2096" t="str">
            <v>001923_Z11</v>
          </cell>
          <cell r="P2096">
            <v>0.03</v>
          </cell>
          <cell r="AD2096">
            <v>3</v>
          </cell>
        </row>
        <row r="2097">
          <cell r="D2097" t="str">
            <v>001932_Z11</v>
          </cell>
          <cell r="P2097">
            <v>1.4999999999999999E-2</v>
          </cell>
          <cell r="AD2097">
            <v>1</v>
          </cell>
        </row>
        <row r="2098">
          <cell r="D2098" t="str">
            <v>001932_Z11</v>
          </cell>
          <cell r="P2098">
            <v>1.4999999999999999E-2</v>
          </cell>
          <cell r="AD2098">
            <v>2</v>
          </cell>
        </row>
        <row r="2099">
          <cell r="D2099" t="str">
            <v>001932_Z11</v>
          </cell>
          <cell r="P2099">
            <v>1.4999999999999999E-2</v>
          </cell>
          <cell r="AD2099">
            <v>3</v>
          </cell>
        </row>
        <row r="2100">
          <cell r="D2100" t="str">
            <v>001935_Z11</v>
          </cell>
          <cell r="P2100">
            <v>3.5000000000000003E-2</v>
          </cell>
          <cell r="AD2100">
            <v>1</v>
          </cell>
        </row>
        <row r="2101">
          <cell r="D2101" t="str">
            <v>001935_Z11</v>
          </cell>
          <cell r="P2101">
            <v>3.5000000000000003E-2</v>
          </cell>
          <cell r="AD2101">
            <v>2</v>
          </cell>
        </row>
        <row r="2102">
          <cell r="D2102" t="str">
            <v>001935_Z11</v>
          </cell>
          <cell r="P2102">
            <v>3.5000000000000003E-2</v>
          </cell>
          <cell r="AD2102">
            <v>3</v>
          </cell>
        </row>
        <row r="2103">
          <cell r="D2103" t="str">
            <v>001936_Z11</v>
          </cell>
          <cell r="P2103">
            <v>0.01</v>
          </cell>
          <cell r="AD2103">
            <v>1</v>
          </cell>
        </row>
        <row r="2104">
          <cell r="D2104" t="str">
            <v>001936_Z11</v>
          </cell>
          <cell r="P2104">
            <v>0.01</v>
          </cell>
          <cell r="AD2104">
            <v>2</v>
          </cell>
        </row>
        <row r="2105">
          <cell r="D2105" t="str">
            <v>001936_Z11</v>
          </cell>
          <cell r="P2105">
            <v>0.01</v>
          </cell>
          <cell r="AD2105">
            <v>3</v>
          </cell>
        </row>
        <row r="2106">
          <cell r="D2106" t="str">
            <v>001940_Z11</v>
          </cell>
          <cell r="P2106">
            <v>5.5E-2</v>
          </cell>
          <cell r="AD2106">
            <v>1</v>
          </cell>
        </row>
        <row r="2107">
          <cell r="D2107" t="str">
            <v>001940_Z11</v>
          </cell>
          <cell r="P2107">
            <v>5.5E-2</v>
          </cell>
          <cell r="AD2107">
            <v>2</v>
          </cell>
        </row>
        <row r="2108">
          <cell r="D2108" t="str">
            <v>001940_Z11</v>
          </cell>
          <cell r="P2108">
            <v>5.5E-2</v>
          </cell>
          <cell r="AD2108">
            <v>3</v>
          </cell>
        </row>
        <row r="2109">
          <cell r="D2109" t="str">
            <v>001969_Z11</v>
          </cell>
          <cell r="P2109">
            <v>7.4999999999999997E-2</v>
          </cell>
          <cell r="AD2109">
            <v>1</v>
          </cell>
        </row>
        <row r="2110">
          <cell r="D2110" t="str">
            <v>001969_Z11</v>
          </cell>
          <cell r="P2110">
            <v>7.4999999999999997E-2</v>
          </cell>
          <cell r="AD2110">
            <v>2</v>
          </cell>
        </row>
        <row r="2111">
          <cell r="D2111" t="str">
            <v>001969_Z11</v>
          </cell>
          <cell r="P2111">
            <v>7.4999999999999997E-2</v>
          </cell>
          <cell r="AD2111">
            <v>3</v>
          </cell>
        </row>
        <row r="2112">
          <cell r="D2112" t="str">
            <v>001972_Z11</v>
          </cell>
          <cell r="P2112">
            <v>8.0000000000000002E-3</v>
          </cell>
          <cell r="AD2112">
            <v>1</v>
          </cell>
        </row>
        <row r="2113">
          <cell r="D2113" t="str">
            <v>001972_Z11</v>
          </cell>
          <cell r="P2113">
            <v>8.0000000000000002E-3</v>
          </cell>
          <cell r="AD2113">
            <v>2</v>
          </cell>
        </row>
        <row r="2114">
          <cell r="D2114" t="str">
            <v>001972_Z11</v>
          </cell>
          <cell r="P2114">
            <v>8.0000000000000002E-3</v>
          </cell>
          <cell r="AD2114">
            <v>3</v>
          </cell>
        </row>
        <row r="2115">
          <cell r="D2115" t="str">
            <v>001975_Z11</v>
          </cell>
          <cell r="P2115">
            <v>0.05</v>
          </cell>
          <cell r="AD2115">
            <v>1</v>
          </cell>
        </row>
        <row r="2116">
          <cell r="D2116" t="str">
            <v>001975_Z11</v>
          </cell>
          <cell r="P2116">
            <v>0.05</v>
          </cell>
          <cell r="AD2116">
            <v>2</v>
          </cell>
        </row>
        <row r="2117">
          <cell r="D2117" t="str">
            <v>001975_Z11</v>
          </cell>
          <cell r="P2117">
            <v>0.05</v>
          </cell>
          <cell r="AD2117">
            <v>3</v>
          </cell>
        </row>
        <row r="2118">
          <cell r="D2118" t="str">
            <v>001978_Z11</v>
          </cell>
          <cell r="P2118">
            <v>5.0000000000000001E-3</v>
          </cell>
          <cell r="AD2118">
            <v>1</v>
          </cell>
        </row>
        <row r="2119">
          <cell r="D2119" t="str">
            <v>001978_Z11</v>
          </cell>
          <cell r="P2119">
            <v>5.0000000000000001E-3</v>
          </cell>
          <cell r="AD2119">
            <v>2</v>
          </cell>
        </row>
        <row r="2120">
          <cell r="D2120" t="str">
            <v>001978_Z11</v>
          </cell>
          <cell r="P2120">
            <v>5.0000000000000001E-3</v>
          </cell>
          <cell r="AD2120">
            <v>3</v>
          </cell>
        </row>
        <row r="2121">
          <cell r="D2121" t="str">
            <v>001991_Z11</v>
          </cell>
          <cell r="P2121">
            <v>5.4999999999999997E-3</v>
          </cell>
          <cell r="AD2121">
            <v>1</v>
          </cell>
        </row>
        <row r="2122">
          <cell r="D2122" t="str">
            <v>001991_Z11</v>
          </cell>
          <cell r="P2122">
            <v>5.4999999999999997E-3</v>
          </cell>
          <cell r="AD2122">
            <v>2</v>
          </cell>
        </row>
        <row r="2123">
          <cell r="D2123" t="str">
            <v>001991_Z11</v>
          </cell>
          <cell r="P2123">
            <v>5.4999999999999997E-3</v>
          </cell>
          <cell r="AD2123">
            <v>3</v>
          </cell>
        </row>
        <row r="2124">
          <cell r="D2124" t="str">
            <v>001995_Z11</v>
          </cell>
          <cell r="P2124">
            <v>1.6E-2</v>
          </cell>
          <cell r="AD2124">
            <v>1</v>
          </cell>
        </row>
        <row r="2125">
          <cell r="D2125" t="str">
            <v>001995_Z11</v>
          </cell>
          <cell r="P2125">
            <v>1.6E-2</v>
          </cell>
          <cell r="AD2125">
            <v>2</v>
          </cell>
        </row>
        <row r="2126">
          <cell r="D2126" t="str">
            <v>001995_Z11</v>
          </cell>
          <cell r="P2126">
            <v>1.6E-2</v>
          </cell>
          <cell r="AD2126">
            <v>3</v>
          </cell>
        </row>
        <row r="2127">
          <cell r="D2127" t="str">
            <v>002000_Z11</v>
          </cell>
          <cell r="P2127">
            <v>2.8000000000000001E-2</v>
          </cell>
          <cell r="AD2127">
            <v>1</v>
          </cell>
        </row>
        <row r="2128">
          <cell r="D2128" t="str">
            <v>002000_Z11</v>
          </cell>
          <cell r="P2128">
            <v>2.8000000000000001E-2</v>
          </cell>
          <cell r="AD2128">
            <v>2</v>
          </cell>
        </row>
        <row r="2129">
          <cell r="D2129" t="str">
            <v>002000_Z11</v>
          </cell>
          <cell r="P2129">
            <v>2.8000000000000001E-2</v>
          </cell>
          <cell r="AD2129">
            <v>3</v>
          </cell>
        </row>
        <row r="2130">
          <cell r="D2130" t="str">
            <v>002001_Z11</v>
          </cell>
          <cell r="P2130">
            <v>0.06</v>
          </cell>
          <cell r="AD2130">
            <v>1</v>
          </cell>
        </row>
        <row r="2131">
          <cell r="D2131" t="str">
            <v>002001_Z11</v>
          </cell>
          <cell r="P2131">
            <v>0.06</v>
          </cell>
          <cell r="AD2131">
            <v>2</v>
          </cell>
        </row>
        <row r="2132">
          <cell r="D2132" t="str">
            <v>002001_Z11</v>
          </cell>
          <cell r="P2132">
            <v>0.06</v>
          </cell>
          <cell r="AD2132">
            <v>3</v>
          </cell>
        </row>
        <row r="2133">
          <cell r="D2133" t="str">
            <v>002010_Z11</v>
          </cell>
          <cell r="P2133">
            <v>0.15</v>
          </cell>
          <cell r="AD2133">
            <v>1</v>
          </cell>
        </row>
        <row r="2134">
          <cell r="D2134" t="str">
            <v>002010_Z11</v>
          </cell>
          <cell r="P2134">
            <v>0.15</v>
          </cell>
          <cell r="AD2134">
            <v>2</v>
          </cell>
        </row>
        <row r="2135">
          <cell r="D2135" t="str">
            <v>002010_Z11</v>
          </cell>
          <cell r="P2135">
            <v>0.15</v>
          </cell>
          <cell r="AD2135">
            <v>3</v>
          </cell>
        </row>
        <row r="2136">
          <cell r="D2136" t="str">
            <v>002011_Z11</v>
          </cell>
          <cell r="P2136">
            <v>4.2000000000000003E-2</v>
          </cell>
          <cell r="AD2136">
            <v>1</v>
          </cell>
        </row>
        <row r="2137">
          <cell r="D2137" t="str">
            <v>002011_Z11</v>
          </cell>
          <cell r="P2137">
            <v>4.2000000000000003E-2</v>
          </cell>
          <cell r="AD2137">
            <v>2</v>
          </cell>
        </row>
        <row r="2138">
          <cell r="D2138" t="str">
            <v>002011_Z11</v>
          </cell>
          <cell r="P2138">
            <v>4.2000000000000003E-2</v>
          </cell>
          <cell r="AD2138">
            <v>3</v>
          </cell>
        </row>
        <row r="2139">
          <cell r="D2139" t="str">
            <v>002012_Z11</v>
          </cell>
          <cell r="P2139">
            <v>2.1999999999999999E-2</v>
          </cell>
          <cell r="AD2139">
            <v>1</v>
          </cell>
        </row>
        <row r="2140">
          <cell r="D2140" t="str">
            <v>002012_Z11</v>
          </cell>
          <cell r="P2140">
            <v>2.1999999999999999E-2</v>
          </cell>
          <cell r="AD2140">
            <v>2</v>
          </cell>
        </row>
        <row r="2141">
          <cell r="D2141" t="str">
            <v>002012_Z11</v>
          </cell>
          <cell r="P2141">
            <v>2.1999999999999999E-2</v>
          </cell>
          <cell r="AD2141">
            <v>3</v>
          </cell>
        </row>
        <row r="2142">
          <cell r="D2142" t="str">
            <v>002013_Z11</v>
          </cell>
          <cell r="P2142">
            <v>2.1999999999999999E-2</v>
          </cell>
          <cell r="AD2142">
            <v>1</v>
          </cell>
        </row>
        <row r="2143">
          <cell r="D2143" t="str">
            <v>002013_Z11</v>
          </cell>
          <cell r="P2143">
            <v>2.1999999999999999E-2</v>
          </cell>
          <cell r="AD2143">
            <v>2</v>
          </cell>
        </row>
        <row r="2144">
          <cell r="D2144" t="str">
            <v>002013_Z11</v>
          </cell>
          <cell r="P2144">
            <v>2.1999999999999999E-2</v>
          </cell>
          <cell r="AD2144">
            <v>3</v>
          </cell>
        </row>
        <row r="2145">
          <cell r="D2145" t="str">
            <v>002014_Z11</v>
          </cell>
          <cell r="P2145">
            <v>2.1999999999999999E-2</v>
          </cell>
          <cell r="AD2145">
            <v>1</v>
          </cell>
        </row>
        <row r="2146">
          <cell r="D2146" t="str">
            <v>002014_Z11</v>
          </cell>
          <cell r="P2146">
            <v>2.1999999999999999E-2</v>
          </cell>
          <cell r="AD2146">
            <v>2</v>
          </cell>
        </row>
        <row r="2147">
          <cell r="D2147" t="str">
            <v>002014_Z11</v>
          </cell>
          <cell r="P2147">
            <v>2.1999999999999999E-2</v>
          </cell>
          <cell r="AD2147">
            <v>3</v>
          </cell>
        </row>
        <row r="2148">
          <cell r="D2148" t="str">
            <v>002015_Z11</v>
          </cell>
          <cell r="P2148">
            <v>2.1999999999999999E-2</v>
          </cell>
          <cell r="AD2148">
            <v>1</v>
          </cell>
        </row>
        <row r="2149">
          <cell r="D2149" t="str">
            <v>002015_Z11</v>
          </cell>
          <cell r="P2149">
            <v>2.1999999999999999E-2</v>
          </cell>
          <cell r="AD2149">
            <v>2</v>
          </cell>
        </row>
        <row r="2150">
          <cell r="D2150" t="str">
            <v>002015_Z11</v>
          </cell>
          <cell r="P2150">
            <v>2.1999999999999999E-2</v>
          </cell>
          <cell r="AD2150">
            <v>3</v>
          </cell>
        </row>
        <row r="2151">
          <cell r="D2151" t="str">
            <v>002017_Z11</v>
          </cell>
          <cell r="P2151">
            <v>0.03</v>
          </cell>
          <cell r="AD2151">
            <v>1</v>
          </cell>
        </row>
        <row r="2152">
          <cell r="D2152" t="str">
            <v>002017_Z11</v>
          </cell>
          <cell r="P2152">
            <v>0.03</v>
          </cell>
          <cell r="AD2152">
            <v>2</v>
          </cell>
        </row>
        <row r="2153">
          <cell r="D2153" t="str">
            <v>002018_Z11</v>
          </cell>
          <cell r="P2153">
            <v>0.12</v>
          </cell>
          <cell r="AD2153">
            <v>1</v>
          </cell>
        </row>
        <row r="2154">
          <cell r="D2154" t="str">
            <v>002018_Z11</v>
          </cell>
          <cell r="P2154">
            <v>0.12</v>
          </cell>
          <cell r="AD2154">
            <v>2</v>
          </cell>
        </row>
        <row r="2155">
          <cell r="D2155" t="str">
            <v>002018_Z11</v>
          </cell>
          <cell r="P2155">
            <v>0.12</v>
          </cell>
          <cell r="AD2155">
            <v>3</v>
          </cell>
        </row>
        <row r="2156">
          <cell r="D2156" t="str">
            <v>002020_Z11</v>
          </cell>
          <cell r="P2156">
            <v>0.02</v>
          </cell>
          <cell r="AD2156">
            <v>1</v>
          </cell>
        </row>
        <row r="2157">
          <cell r="D2157" t="str">
            <v>002020_Z11</v>
          </cell>
          <cell r="P2157">
            <v>0.02</v>
          </cell>
          <cell r="AD2157">
            <v>2</v>
          </cell>
        </row>
        <row r="2158">
          <cell r="D2158" t="str">
            <v>002021_Z11</v>
          </cell>
          <cell r="P2158">
            <v>2.1999999999999999E-2</v>
          </cell>
          <cell r="AD2158">
            <v>1</v>
          </cell>
        </row>
        <row r="2159">
          <cell r="D2159" t="str">
            <v>002021_Z11</v>
          </cell>
          <cell r="P2159">
            <v>2.1999999999999999E-2</v>
          </cell>
          <cell r="AD2159">
            <v>2</v>
          </cell>
        </row>
        <row r="2160">
          <cell r="D2160" t="str">
            <v>002021_Z11</v>
          </cell>
          <cell r="P2160">
            <v>2.1999999999999999E-2</v>
          </cell>
          <cell r="AD2160">
            <v>3</v>
          </cell>
        </row>
        <row r="2161">
          <cell r="D2161" t="str">
            <v>002025_Z11</v>
          </cell>
          <cell r="P2161">
            <v>1.4999999999999999E-2</v>
          </cell>
          <cell r="AD2161">
            <v>1</v>
          </cell>
        </row>
        <row r="2162">
          <cell r="D2162" t="str">
            <v>002025_Z11</v>
          </cell>
          <cell r="P2162">
            <v>1.4999999999999999E-2</v>
          </cell>
          <cell r="AD2162">
            <v>2</v>
          </cell>
        </row>
        <row r="2163">
          <cell r="D2163" t="str">
            <v>002025_Z11</v>
          </cell>
          <cell r="P2163">
            <v>1.4999999999999999E-2</v>
          </cell>
          <cell r="AD2163">
            <v>3</v>
          </cell>
        </row>
        <row r="2164">
          <cell r="D2164" t="str">
            <v>002026_Z11</v>
          </cell>
          <cell r="P2164">
            <v>0.16</v>
          </cell>
          <cell r="AD2164">
            <v>1</v>
          </cell>
        </row>
        <row r="2165">
          <cell r="D2165" t="str">
            <v>002026_Z11</v>
          </cell>
          <cell r="P2165">
            <v>0.16</v>
          </cell>
          <cell r="AD2165">
            <v>2</v>
          </cell>
        </row>
        <row r="2166">
          <cell r="D2166" t="str">
            <v>002026_Z11</v>
          </cell>
          <cell r="P2166">
            <v>0.16</v>
          </cell>
          <cell r="AD2166">
            <v>3</v>
          </cell>
        </row>
        <row r="2167">
          <cell r="D2167" t="str">
            <v>002027_Z11</v>
          </cell>
          <cell r="P2167">
            <v>4.4999999999999998E-2</v>
          </cell>
          <cell r="AD2167">
            <v>1</v>
          </cell>
        </row>
        <row r="2168">
          <cell r="D2168" t="str">
            <v>002027_Z11</v>
          </cell>
          <cell r="P2168">
            <v>4.4999999999999998E-2</v>
          </cell>
          <cell r="AD2168">
            <v>2</v>
          </cell>
        </row>
        <row r="2169">
          <cell r="D2169" t="str">
            <v>002027_Z11</v>
          </cell>
          <cell r="P2169">
            <v>4.4999999999999998E-2</v>
          </cell>
          <cell r="AD2169">
            <v>3</v>
          </cell>
        </row>
        <row r="2170">
          <cell r="D2170" t="str">
            <v>002029_Z11</v>
          </cell>
          <cell r="P2170">
            <v>7.0000000000000001E-3</v>
          </cell>
          <cell r="AD2170">
            <v>1</v>
          </cell>
        </row>
        <row r="2171">
          <cell r="D2171" t="str">
            <v>002029_Z11</v>
          </cell>
          <cell r="P2171">
            <v>7.0000000000000001E-3</v>
          </cell>
          <cell r="AD2171">
            <v>2</v>
          </cell>
        </row>
        <row r="2172">
          <cell r="D2172" t="str">
            <v>002029_Z11</v>
          </cell>
          <cell r="P2172">
            <v>7.0000000000000001E-3</v>
          </cell>
          <cell r="AD2172">
            <v>3</v>
          </cell>
        </row>
        <row r="2173">
          <cell r="D2173" t="str">
            <v>002032_Z11</v>
          </cell>
          <cell r="P2173">
            <v>0.13</v>
          </cell>
          <cell r="AD2173">
            <v>1</v>
          </cell>
        </row>
        <row r="2174">
          <cell r="D2174" t="str">
            <v>002032_Z11</v>
          </cell>
          <cell r="P2174">
            <v>0.13</v>
          </cell>
          <cell r="AD2174">
            <v>2</v>
          </cell>
        </row>
        <row r="2175">
          <cell r="D2175" t="str">
            <v>002032_Z11</v>
          </cell>
          <cell r="P2175">
            <v>0.13</v>
          </cell>
          <cell r="AD2175">
            <v>3</v>
          </cell>
        </row>
        <row r="2176">
          <cell r="D2176" t="str">
            <v>002033_Z11</v>
          </cell>
          <cell r="P2176">
            <v>1.0999999999999999E-2</v>
          </cell>
          <cell r="AD2176">
            <v>1</v>
          </cell>
        </row>
        <row r="2177">
          <cell r="D2177" t="str">
            <v>002033_Z11</v>
          </cell>
          <cell r="P2177">
            <v>1.0999999999999999E-2</v>
          </cell>
          <cell r="AD2177">
            <v>2</v>
          </cell>
        </row>
        <row r="2178">
          <cell r="D2178" t="str">
            <v>002033_Z11</v>
          </cell>
          <cell r="P2178">
            <v>1.0999999999999999E-2</v>
          </cell>
          <cell r="AD2178">
            <v>3</v>
          </cell>
        </row>
        <row r="2179">
          <cell r="D2179" t="str">
            <v>002034_Z11</v>
          </cell>
          <cell r="P2179">
            <v>0.02</v>
          </cell>
          <cell r="AD2179">
            <v>1</v>
          </cell>
        </row>
        <row r="2180">
          <cell r="D2180" t="str">
            <v>002034_Z11</v>
          </cell>
          <cell r="P2180">
            <v>0.02</v>
          </cell>
          <cell r="AD2180">
            <v>2</v>
          </cell>
        </row>
        <row r="2181">
          <cell r="D2181" t="str">
            <v>002034_Z11</v>
          </cell>
          <cell r="P2181">
            <v>0.02</v>
          </cell>
          <cell r="AD2181">
            <v>3</v>
          </cell>
        </row>
        <row r="2182">
          <cell r="D2182" t="str">
            <v>002035_Z11</v>
          </cell>
          <cell r="P2182">
            <v>1.7000000000000001E-2</v>
          </cell>
          <cell r="AD2182">
            <v>1</v>
          </cell>
        </row>
        <row r="2183">
          <cell r="D2183" t="str">
            <v>002035_Z11</v>
          </cell>
          <cell r="P2183">
            <v>1.7000000000000001E-2</v>
          </cell>
          <cell r="AD2183">
            <v>2</v>
          </cell>
        </row>
        <row r="2184">
          <cell r="D2184" t="str">
            <v>002035_Z11</v>
          </cell>
          <cell r="P2184">
            <v>1.7000000000000001E-2</v>
          </cell>
          <cell r="AD2184">
            <v>3</v>
          </cell>
        </row>
        <row r="2185">
          <cell r="D2185" t="str">
            <v>002047_Z11</v>
          </cell>
          <cell r="P2185">
            <v>5.0999999999999997E-2</v>
          </cell>
          <cell r="AD2185">
            <v>1</v>
          </cell>
        </row>
        <row r="2186">
          <cell r="D2186" t="str">
            <v>002047_Z11</v>
          </cell>
          <cell r="P2186">
            <v>5.0999999999999997E-2</v>
          </cell>
          <cell r="AD2186">
            <v>2</v>
          </cell>
        </row>
        <row r="2187">
          <cell r="D2187" t="str">
            <v>002047_Z11</v>
          </cell>
          <cell r="P2187">
            <v>5.0999999999999997E-2</v>
          </cell>
          <cell r="AD2187">
            <v>3</v>
          </cell>
        </row>
        <row r="2188">
          <cell r="D2188" t="str">
            <v>002048_Z11</v>
          </cell>
          <cell r="P2188">
            <v>2.1000000000000001E-2</v>
          </cell>
          <cell r="AD2188">
            <v>1</v>
          </cell>
        </row>
        <row r="2189">
          <cell r="D2189" t="str">
            <v>002048_Z11</v>
          </cell>
          <cell r="P2189">
            <v>2.1000000000000001E-2</v>
          </cell>
          <cell r="AD2189">
            <v>2</v>
          </cell>
        </row>
        <row r="2190">
          <cell r="D2190" t="str">
            <v>002048_Z11</v>
          </cell>
          <cell r="P2190">
            <v>2.1000000000000001E-2</v>
          </cell>
          <cell r="AD2190">
            <v>3</v>
          </cell>
        </row>
        <row r="2191">
          <cell r="D2191" t="str">
            <v>002049_Z11</v>
          </cell>
          <cell r="P2191">
            <v>0.16</v>
          </cell>
          <cell r="AD2191">
            <v>1</v>
          </cell>
        </row>
        <row r="2192">
          <cell r="D2192" t="str">
            <v>002049_Z11</v>
          </cell>
          <cell r="P2192">
            <v>0.16</v>
          </cell>
          <cell r="AD2192">
            <v>2</v>
          </cell>
        </row>
        <row r="2193">
          <cell r="D2193" t="str">
            <v>002049_Z11</v>
          </cell>
          <cell r="P2193">
            <v>0.16</v>
          </cell>
          <cell r="AD2193">
            <v>3</v>
          </cell>
        </row>
        <row r="2194">
          <cell r="D2194" t="str">
            <v>002050_Z11</v>
          </cell>
          <cell r="P2194">
            <v>0.1</v>
          </cell>
          <cell r="AD2194">
            <v>1</v>
          </cell>
        </row>
        <row r="2195">
          <cell r="D2195" t="str">
            <v>002050_Z11</v>
          </cell>
          <cell r="P2195">
            <v>0.1</v>
          </cell>
          <cell r="AD2195">
            <v>2</v>
          </cell>
        </row>
        <row r="2196">
          <cell r="D2196" t="str">
            <v>002050_Z11</v>
          </cell>
          <cell r="P2196">
            <v>0.1</v>
          </cell>
          <cell r="AD2196">
            <v>3</v>
          </cell>
        </row>
        <row r="2197">
          <cell r="D2197" t="str">
            <v>002055_Z11</v>
          </cell>
          <cell r="P2197">
            <v>0.25</v>
          </cell>
          <cell r="AD2197">
            <v>1</v>
          </cell>
        </row>
        <row r="2198">
          <cell r="D2198" t="str">
            <v>002055_Z11</v>
          </cell>
          <cell r="P2198">
            <v>0.25</v>
          </cell>
          <cell r="AD2198">
            <v>2</v>
          </cell>
        </row>
        <row r="2199">
          <cell r="D2199" t="str">
            <v>002055_Z11</v>
          </cell>
          <cell r="P2199">
            <v>0.25</v>
          </cell>
          <cell r="AD2199">
            <v>3</v>
          </cell>
        </row>
        <row r="2200">
          <cell r="D2200" t="str">
            <v>002060_Z11</v>
          </cell>
          <cell r="P2200">
            <v>4.4999999999999998E-2</v>
          </cell>
          <cell r="AD2200">
            <v>1</v>
          </cell>
        </row>
        <row r="2201">
          <cell r="D2201" t="str">
            <v>002060_Z11</v>
          </cell>
          <cell r="P2201">
            <v>4.4999999999999998E-2</v>
          </cell>
          <cell r="AD2201">
            <v>2</v>
          </cell>
        </row>
        <row r="2202">
          <cell r="D2202" t="str">
            <v>002060_Z11</v>
          </cell>
          <cell r="P2202">
            <v>4.4999999999999998E-2</v>
          </cell>
          <cell r="AD2202">
            <v>3</v>
          </cell>
        </row>
        <row r="2203">
          <cell r="D2203" t="str">
            <v>002061_Z11</v>
          </cell>
          <cell r="P2203">
            <v>2.1999999999999999E-2</v>
          </cell>
          <cell r="AD2203">
            <v>1</v>
          </cell>
        </row>
        <row r="2204">
          <cell r="D2204" t="str">
            <v>002061_Z11</v>
          </cell>
          <cell r="P2204">
            <v>2.1999999999999999E-2</v>
          </cell>
          <cell r="AD2204">
            <v>2</v>
          </cell>
        </row>
        <row r="2205">
          <cell r="D2205" t="str">
            <v>002061_Z11</v>
          </cell>
          <cell r="P2205">
            <v>2.1999999999999999E-2</v>
          </cell>
          <cell r="AD2205">
            <v>3</v>
          </cell>
        </row>
        <row r="2206">
          <cell r="D2206" t="str">
            <v>002062_Z11</v>
          </cell>
          <cell r="P2206">
            <v>4.4999999999999998E-2</v>
          </cell>
          <cell r="AD2206">
            <v>1</v>
          </cell>
        </row>
        <row r="2207">
          <cell r="D2207" t="str">
            <v>002062_Z11</v>
          </cell>
          <cell r="P2207">
            <v>4.4999999999999998E-2</v>
          </cell>
          <cell r="AD2207">
            <v>2</v>
          </cell>
        </row>
        <row r="2208">
          <cell r="D2208" t="str">
            <v>002062_Z11</v>
          </cell>
          <cell r="P2208">
            <v>4.4999999999999998E-2</v>
          </cell>
          <cell r="AD2208">
            <v>3</v>
          </cell>
        </row>
        <row r="2209">
          <cell r="D2209" t="str">
            <v>002065_Z11</v>
          </cell>
          <cell r="P2209">
            <v>1.0999999999999999E-2</v>
          </cell>
          <cell r="AD2209">
            <v>1</v>
          </cell>
        </row>
        <row r="2210">
          <cell r="D2210" t="str">
            <v>002065_Z11</v>
          </cell>
          <cell r="P2210">
            <v>1.0999999999999999E-2</v>
          </cell>
          <cell r="AD2210">
            <v>2</v>
          </cell>
        </row>
        <row r="2211">
          <cell r="D2211" t="str">
            <v>002065_Z11</v>
          </cell>
          <cell r="P2211">
            <v>1.0999999999999999E-2</v>
          </cell>
          <cell r="AD2211">
            <v>3</v>
          </cell>
        </row>
        <row r="2212">
          <cell r="D2212" t="str">
            <v>002066_Z11</v>
          </cell>
          <cell r="P2212">
            <v>4.0000000000000001E-3</v>
          </cell>
          <cell r="AD2212">
            <v>1</v>
          </cell>
        </row>
        <row r="2213">
          <cell r="D2213" t="str">
            <v>002066_Z11</v>
          </cell>
          <cell r="P2213">
            <v>4.0000000000000001E-3</v>
          </cell>
          <cell r="AD2213">
            <v>2</v>
          </cell>
        </row>
        <row r="2214">
          <cell r="D2214" t="str">
            <v>002066_Z11</v>
          </cell>
          <cell r="P2214">
            <v>4.0000000000000001E-3</v>
          </cell>
          <cell r="AD2214">
            <v>3</v>
          </cell>
        </row>
        <row r="2215">
          <cell r="D2215" t="str">
            <v>002074_Z11</v>
          </cell>
          <cell r="P2215">
            <v>1.4999999999999999E-2</v>
          </cell>
          <cell r="AD2215">
            <v>1</v>
          </cell>
        </row>
        <row r="2216">
          <cell r="D2216" t="str">
            <v>002074_Z11</v>
          </cell>
          <cell r="P2216">
            <v>1.4999999999999999E-2</v>
          </cell>
          <cell r="AD2216">
            <v>2</v>
          </cell>
        </row>
        <row r="2217">
          <cell r="D2217" t="str">
            <v>002074_Z11</v>
          </cell>
          <cell r="P2217">
            <v>1.4999999999999999E-2</v>
          </cell>
          <cell r="AD2217">
            <v>3</v>
          </cell>
        </row>
        <row r="2218">
          <cell r="D2218" t="str">
            <v>002084_Z11</v>
          </cell>
          <cell r="P2218">
            <v>0.03</v>
          </cell>
          <cell r="AD2218">
            <v>1</v>
          </cell>
        </row>
        <row r="2219">
          <cell r="D2219" t="str">
            <v>002084_Z11</v>
          </cell>
          <cell r="P2219">
            <v>0.03</v>
          </cell>
          <cell r="AD2219">
            <v>2</v>
          </cell>
        </row>
        <row r="2220">
          <cell r="D2220" t="str">
            <v>002084_Z11</v>
          </cell>
          <cell r="P2220">
            <v>0.03</v>
          </cell>
          <cell r="AD2220">
            <v>3</v>
          </cell>
        </row>
        <row r="2221">
          <cell r="D2221" t="str">
            <v>002086_Z11</v>
          </cell>
          <cell r="P2221">
            <v>1.4999999999999999E-2</v>
          </cell>
          <cell r="AD2221">
            <v>1</v>
          </cell>
        </row>
        <row r="2222">
          <cell r="D2222" t="str">
            <v>002086_Z11</v>
          </cell>
          <cell r="P2222">
            <v>1.4999999999999999E-2</v>
          </cell>
          <cell r="AD2222">
            <v>2</v>
          </cell>
        </row>
        <row r="2223">
          <cell r="D2223" t="str">
            <v>002086_Z11</v>
          </cell>
          <cell r="P2223">
            <v>1.4999999999999999E-2</v>
          </cell>
          <cell r="AD2223">
            <v>3</v>
          </cell>
        </row>
        <row r="2224">
          <cell r="D2224" t="str">
            <v>002087_Z11</v>
          </cell>
          <cell r="P2224">
            <v>0.03</v>
          </cell>
          <cell r="AD2224">
            <v>1</v>
          </cell>
        </row>
        <row r="2225">
          <cell r="D2225" t="str">
            <v>002087_Z11</v>
          </cell>
          <cell r="P2225">
            <v>0.03</v>
          </cell>
          <cell r="AD2225">
            <v>2</v>
          </cell>
        </row>
        <row r="2226">
          <cell r="D2226" t="str">
            <v>002087_Z11</v>
          </cell>
          <cell r="P2226">
            <v>0.03</v>
          </cell>
          <cell r="AD2226">
            <v>3</v>
          </cell>
        </row>
        <row r="2227">
          <cell r="D2227" t="str">
            <v>002097_Z11</v>
          </cell>
          <cell r="P2227">
            <v>3.7999999999999999E-2</v>
          </cell>
          <cell r="AD2227">
            <v>1</v>
          </cell>
        </row>
        <row r="2228">
          <cell r="D2228" t="str">
            <v>002097_Z11</v>
          </cell>
          <cell r="P2228">
            <v>3.7999999999999999E-2</v>
          </cell>
          <cell r="AD2228">
            <v>2</v>
          </cell>
        </row>
        <row r="2229">
          <cell r="D2229" t="str">
            <v>002097_Z11</v>
          </cell>
          <cell r="P2229">
            <v>3.7999999999999999E-2</v>
          </cell>
          <cell r="AD2229">
            <v>3</v>
          </cell>
        </row>
        <row r="2230">
          <cell r="D2230" t="str">
            <v>002101_Z11</v>
          </cell>
          <cell r="P2230">
            <v>7.0000000000000001E-3</v>
          </cell>
          <cell r="AD2230">
            <v>1</v>
          </cell>
        </row>
        <row r="2231">
          <cell r="D2231" t="str">
            <v>002101_Z11</v>
          </cell>
          <cell r="P2231">
            <v>7.0000000000000001E-3</v>
          </cell>
          <cell r="AD2231">
            <v>2</v>
          </cell>
        </row>
        <row r="2232">
          <cell r="D2232" t="str">
            <v>002101_Z11</v>
          </cell>
          <cell r="P2232">
            <v>7.0000000000000001E-3</v>
          </cell>
          <cell r="AD2232">
            <v>3</v>
          </cell>
        </row>
        <row r="2233">
          <cell r="D2233" t="str">
            <v>002102_Z11</v>
          </cell>
          <cell r="P2233">
            <v>1.8499999999999999E-2</v>
          </cell>
          <cell r="AD2233">
            <v>1</v>
          </cell>
        </row>
        <row r="2234">
          <cell r="D2234" t="str">
            <v>002102_Z11</v>
          </cell>
          <cell r="P2234">
            <v>1.8499999999999999E-2</v>
          </cell>
          <cell r="AD2234">
            <v>2</v>
          </cell>
        </row>
        <row r="2235">
          <cell r="D2235" t="str">
            <v>002102_Z11</v>
          </cell>
          <cell r="P2235">
            <v>1.8499999999999999E-2</v>
          </cell>
          <cell r="AD2235">
            <v>3</v>
          </cell>
        </row>
        <row r="2236">
          <cell r="D2236" t="str">
            <v>002103_Z11</v>
          </cell>
          <cell r="P2236">
            <v>7.4999999999999997E-3</v>
          </cell>
          <cell r="AD2236">
            <v>1</v>
          </cell>
        </row>
        <row r="2237">
          <cell r="D2237" t="str">
            <v>002103_Z11</v>
          </cell>
          <cell r="P2237">
            <v>7.4999999999999997E-3</v>
          </cell>
          <cell r="AD2237">
            <v>2</v>
          </cell>
        </row>
        <row r="2238">
          <cell r="D2238" t="str">
            <v>002103_Z11</v>
          </cell>
          <cell r="P2238">
            <v>7.4999999999999997E-3</v>
          </cell>
          <cell r="AD2238">
            <v>3</v>
          </cell>
        </row>
        <row r="2239">
          <cell r="D2239" t="str">
            <v>002104_Z11</v>
          </cell>
          <cell r="P2239">
            <v>7.4999999999999997E-3</v>
          </cell>
          <cell r="AD2239">
            <v>1</v>
          </cell>
        </row>
        <row r="2240">
          <cell r="D2240" t="str">
            <v>002104_Z11</v>
          </cell>
          <cell r="P2240">
            <v>7.4999999999999997E-3</v>
          </cell>
          <cell r="AD2240">
            <v>2</v>
          </cell>
        </row>
        <row r="2241">
          <cell r="D2241" t="str">
            <v>002104_Z11</v>
          </cell>
          <cell r="P2241">
            <v>7.4999999999999997E-3</v>
          </cell>
          <cell r="AD2241">
            <v>3</v>
          </cell>
        </row>
        <row r="2242">
          <cell r="D2242" t="str">
            <v>002107_Z11</v>
          </cell>
          <cell r="P2242">
            <v>8.0000000000000002E-3</v>
          </cell>
          <cell r="AD2242">
            <v>1</v>
          </cell>
        </row>
        <row r="2243">
          <cell r="D2243" t="str">
            <v>002107_Z11</v>
          </cell>
          <cell r="P2243">
            <v>8.0000000000000002E-3</v>
          </cell>
          <cell r="AD2243">
            <v>2</v>
          </cell>
        </row>
        <row r="2244">
          <cell r="D2244" t="str">
            <v>002107_Z11</v>
          </cell>
          <cell r="P2244">
            <v>8.0000000000000002E-3</v>
          </cell>
          <cell r="AD2244">
            <v>3</v>
          </cell>
        </row>
        <row r="2245">
          <cell r="D2245" t="str">
            <v>002110_Z11</v>
          </cell>
          <cell r="P2245">
            <v>1.377</v>
          </cell>
          <cell r="AD2245">
            <v>1</v>
          </cell>
        </row>
        <row r="2246">
          <cell r="D2246" t="str">
            <v>002110_Z11</v>
          </cell>
          <cell r="P2246">
            <v>1.377</v>
          </cell>
          <cell r="AD2246">
            <v>2</v>
          </cell>
        </row>
        <row r="2247">
          <cell r="D2247" t="str">
            <v>002110_Z11</v>
          </cell>
          <cell r="P2247">
            <v>1.377</v>
          </cell>
          <cell r="AD2247">
            <v>3</v>
          </cell>
        </row>
        <row r="2248">
          <cell r="D2248" t="str">
            <v>002111_Z11</v>
          </cell>
          <cell r="P2248">
            <v>1.377</v>
          </cell>
          <cell r="AD2248">
            <v>1</v>
          </cell>
        </row>
        <row r="2249">
          <cell r="D2249" t="str">
            <v>002111_Z11</v>
          </cell>
          <cell r="P2249">
            <v>1.377</v>
          </cell>
          <cell r="AD2249">
            <v>2</v>
          </cell>
        </row>
        <row r="2250">
          <cell r="D2250" t="str">
            <v>002111_Z11</v>
          </cell>
          <cell r="P2250">
            <v>1.377</v>
          </cell>
          <cell r="AD2250">
            <v>3</v>
          </cell>
        </row>
        <row r="2251">
          <cell r="D2251" t="str">
            <v>002117_Z11</v>
          </cell>
          <cell r="P2251">
            <v>1.9E-2</v>
          </cell>
          <cell r="AD2251">
            <v>1</v>
          </cell>
        </row>
        <row r="2252">
          <cell r="D2252" t="str">
            <v>002117_Z11</v>
          </cell>
          <cell r="P2252">
            <v>1.9E-2</v>
          </cell>
          <cell r="AD2252">
            <v>2</v>
          </cell>
        </row>
        <row r="2253">
          <cell r="D2253" t="str">
            <v>002117_Z11</v>
          </cell>
          <cell r="P2253">
            <v>1.9E-2</v>
          </cell>
          <cell r="AD2253">
            <v>3</v>
          </cell>
        </row>
        <row r="2254">
          <cell r="D2254" t="str">
            <v>002118_Z11</v>
          </cell>
          <cell r="P2254">
            <v>1.0999999999999999E-2</v>
          </cell>
          <cell r="AD2254">
            <v>1</v>
          </cell>
        </row>
        <row r="2255">
          <cell r="D2255" t="str">
            <v>002118_Z11</v>
          </cell>
          <cell r="P2255">
            <v>1.0999999999999999E-2</v>
          </cell>
          <cell r="AD2255">
            <v>2</v>
          </cell>
        </row>
        <row r="2256">
          <cell r="D2256" t="str">
            <v>002118_Z11</v>
          </cell>
          <cell r="P2256">
            <v>1.0999999999999999E-2</v>
          </cell>
          <cell r="AD2256">
            <v>3</v>
          </cell>
        </row>
        <row r="2257">
          <cell r="D2257" t="str">
            <v>002127_Z11</v>
          </cell>
          <cell r="P2257">
            <v>1.4999999999999999E-2</v>
          </cell>
          <cell r="AD2257">
            <v>1</v>
          </cell>
        </row>
        <row r="2258">
          <cell r="D2258" t="str">
            <v>002127_Z11</v>
          </cell>
          <cell r="P2258">
            <v>1.4999999999999999E-2</v>
          </cell>
          <cell r="AD2258">
            <v>2</v>
          </cell>
        </row>
        <row r="2259">
          <cell r="D2259" t="str">
            <v>002127_Z11</v>
          </cell>
          <cell r="P2259">
            <v>1.4999999999999999E-2</v>
          </cell>
          <cell r="AD2259">
            <v>3</v>
          </cell>
        </row>
        <row r="2260">
          <cell r="D2260" t="str">
            <v>002128_Z11</v>
          </cell>
          <cell r="P2260">
            <v>8.0000000000000002E-3</v>
          </cell>
          <cell r="AD2260">
            <v>1</v>
          </cell>
        </row>
        <row r="2261">
          <cell r="D2261" t="str">
            <v>002128_Z11</v>
          </cell>
          <cell r="P2261">
            <v>8.0000000000000002E-3</v>
          </cell>
          <cell r="AD2261">
            <v>2</v>
          </cell>
        </row>
        <row r="2262">
          <cell r="D2262" t="str">
            <v>002128_Z11</v>
          </cell>
          <cell r="P2262">
            <v>8.0000000000000002E-3</v>
          </cell>
          <cell r="AD2262">
            <v>3</v>
          </cell>
        </row>
        <row r="2263">
          <cell r="D2263" t="str">
            <v>002131_Z11</v>
          </cell>
          <cell r="P2263">
            <v>4.4999999999999998E-2</v>
          </cell>
          <cell r="AD2263">
            <v>1</v>
          </cell>
        </row>
        <row r="2264">
          <cell r="D2264" t="str">
            <v>002131_Z11</v>
          </cell>
          <cell r="P2264">
            <v>4.4999999999999998E-2</v>
          </cell>
          <cell r="AD2264">
            <v>2</v>
          </cell>
        </row>
        <row r="2265">
          <cell r="D2265" t="str">
            <v>002131_Z11</v>
          </cell>
          <cell r="P2265">
            <v>4.4999999999999998E-2</v>
          </cell>
          <cell r="AD2265">
            <v>3</v>
          </cell>
        </row>
        <row r="2266">
          <cell r="D2266" t="str">
            <v>002133_Z11</v>
          </cell>
          <cell r="P2266">
            <v>2.8000000000000001E-2</v>
          </cell>
          <cell r="AD2266">
            <v>1</v>
          </cell>
        </row>
        <row r="2267">
          <cell r="D2267" t="str">
            <v>002133_Z11</v>
          </cell>
          <cell r="P2267">
            <v>2.8000000000000001E-2</v>
          </cell>
          <cell r="AD2267">
            <v>2</v>
          </cell>
        </row>
        <row r="2268">
          <cell r="D2268" t="str">
            <v>002133_Z11</v>
          </cell>
          <cell r="P2268">
            <v>2.8000000000000001E-2</v>
          </cell>
          <cell r="AD2268">
            <v>3</v>
          </cell>
        </row>
        <row r="2269">
          <cell r="D2269" t="str">
            <v>002136_Z11</v>
          </cell>
          <cell r="P2269">
            <v>8.9200000000000008E-3</v>
          </cell>
          <cell r="AD2269">
            <v>1</v>
          </cell>
        </row>
        <row r="2270">
          <cell r="D2270" t="str">
            <v>002136_Z11</v>
          </cell>
          <cell r="P2270">
            <v>8.9200000000000008E-3</v>
          </cell>
          <cell r="AD2270">
            <v>2</v>
          </cell>
        </row>
        <row r="2271">
          <cell r="D2271" t="str">
            <v>002136_Z11</v>
          </cell>
          <cell r="P2271">
            <v>8.9200000000000008E-3</v>
          </cell>
          <cell r="AD2271">
            <v>3</v>
          </cell>
        </row>
        <row r="2272">
          <cell r="D2272" t="str">
            <v>002137_Z11</v>
          </cell>
          <cell r="P2272">
            <v>0.08</v>
          </cell>
          <cell r="AD2272">
            <v>1</v>
          </cell>
        </row>
        <row r="2273">
          <cell r="D2273" t="str">
            <v>002137_Z11</v>
          </cell>
          <cell r="P2273">
            <v>0.08</v>
          </cell>
          <cell r="AD2273">
            <v>2</v>
          </cell>
        </row>
        <row r="2274">
          <cell r="D2274" t="str">
            <v>002137_Z11</v>
          </cell>
          <cell r="P2274">
            <v>0.08</v>
          </cell>
          <cell r="AD2274">
            <v>3</v>
          </cell>
        </row>
        <row r="2275">
          <cell r="D2275" t="str">
            <v>002138_Z11</v>
          </cell>
          <cell r="P2275">
            <v>0.1</v>
          </cell>
          <cell r="AD2275">
            <v>1</v>
          </cell>
        </row>
        <row r="2276">
          <cell r="D2276" t="str">
            <v>002138_Z11</v>
          </cell>
          <cell r="P2276">
            <v>0.1</v>
          </cell>
          <cell r="AD2276">
            <v>2</v>
          </cell>
        </row>
        <row r="2277">
          <cell r="D2277" t="str">
            <v>002138_Z11</v>
          </cell>
          <cell r="P2277">
            <v>0.1</v>
          </cell>
          <cell r="AD2277">
            <v>3</v>
          </cell>
        </row>
        <row r="2278">
          <cell r="D2278" t="str">
            <v>002139_Z11</v>
          </cell>
          <cell r="P2278">
            <v>0.09</v>
          </cell>
          <cell r="AD2278">
            <v>1</v>
          </cell>
        </row>
        <row r="2279">
          <cell r="D2279" t="str">
            <v>002139_Z11</v>
          </cell>
          <cell r="P2279">
            <v>0.09</v>
          </cell>
          <cell r="AD2279">
            <v>2</v>
          </cell>
        </row>
        <row r="2280">
          <cell r="D2280" t="str">
            <v>002139_Z11</v>
          </cell>
          <cell r="P2280">
            <v>0.09</v>
          </cell>
          <cell r="AD2280">
            <v>3</v>
          </cell>
        </row>
        <row r="2281">
          <cell r="D2281" t="str">
            <v>002140_Z11</v>
          </cell>
          <cell r="P2281">
            <v>0.09</v>
          </cell>
          <cell r="AD2281">
            <v>1</v>
          </cell>
        </row>
        <row r="2282">
          <cell r="D2282" t="str">
            <v>002140_Z11</v>
          </cell>
          <cell r="P2282">
            <v>0.09</v>
          </cell>
          <cell r="AD2282">
            <v>2</v>
          </cell>
        </row>
        <row r="2283">
          <cell r="D2283" t="str">
            <v>002140_Z11</v>
          </cell>
          <cell r="P2283">
            <v>0.09</v>
          </cell>
          <cell r="AD2283">
            <v>3</v>
          </cell>
        </row>
        <row r="2284">
          <cell r="D2284" t="str">
            <v>002143_Z11</v>
          </cell>
          <cell r="P2284">
            <v>0.04</v>
          </cell>
          <cell r="AD2284">
            <v>1</v>
          </cell>
        </row>
        <row r="2285">
          <cell r="D2285" t="str">
            <v>002143_Z11</v>
          </cell>
          <cell r="P2285">
            <v>0.04</v>
          </cell>
          <cell r="AD2285">
            <v>2</v>
          </cell>
        </row>
        <row r="2286">
          <cell r="D2286" t="str">
            <v>002143_Z11</v>
          </cell>
          <cell r="P2286">
            <v>0.04</v>
          </cell>
          <cell r="AD2286">
            <v>3</v>
          </cell>
        </row>
        <row r="2287">
          <cell r="D2287" t="str">
            <v>002172_Z11</v>
          </cell>
          <cell r="P2287">
            <v>0.03</v>
          </cell>
          <cell r="AD2287">
            <v>1</v>
          </cell>
        </row>
        <row r="2288">
          <cell r="D2288" t="str">
            <v>002172_Z11</v>
          </cell>
          <cell r="P2288">
            <v>0.03</v>
          </cell>
          <cell r="AD2288">
            <v>2</v>
          </cell>
        </row>
        <row r="2289">
          <cell r="D2289" t="str">
            <v>002172_Z11</v>
          </cell>
          <cell r="P2289">
            <v>0.03</v>
          </cell>
          <cell r="AD2289">
            <v>3</v>
          </cell>
        </row>
        <row r="2290">
          <cell r="D2290" t="str">
            <v>002176_Z11</v>
          </cell>
          <cell r="P2290">
            <v>1.0999999999999999E-2</v>
          </cell>
          <cell r="AD2290">
            <v>1</v>
          </cell>
        </row>
        <row r="2291">
          <cell r="D2291" t="str">
            <v>002176_Z11</v>
          </cell>
          <cell r="P2291">
            <v>1.0999999999999999E-2</v>
          </cell>
          <cell r="AD2291">
            <v>2</v>
          </cell>
        </row>
        <row r="2292">
          <cell r="D2292" t="str">
            <v>002176_Z11</v>
          </cell>
          <cell r="P2292">
            <v>1.0999999999999999E-2</v>
          </cell>
          <cell r="AD2292">
            <v>3</v>
          </cell>
        </row>
        <row r="2293">
          <cell r="D2293" t="str">
            <v>002177_Z11</v>
          </cell>
          <cell r="P2293">
            <v>5.4999999999999997E-3</v>
          </cell>
          <cell r="AD2293">
            <v>1</v>
          </cell>
        </row>
        <row r="2294">
          <cell r="D2294" t="str">
            <v>002177_Z11</v>
          </cell>
          <cell r="P2294">
            <v>5.4999999999999997E-3</v>
          </cell>
          <cell r="AD2294">
            <v>2</v>
          </cell>
        </row>
        <row r="2295">
          <cell r="D2295" t="str">
            <v>002177_Z11</v>
          </cell>
          <cell r="P2295">
            <v>5.4999999999999997E-3</v>
          </cell>
          <cell r="AD2295">
            <v>3</v>
          </cell>
        </row>
        <row r="2296">
          <cell r="D2296" t="str">
            <v>002179_Z11</v>
          </cell>
          <cell r="P2296">
            <v>1.4999999999999999E-2</v>
          </cell>
          <cell r="AD2296">
            <v>1</v>
          </cell>
        </row>
        <row r="2297">
          <cell r="D2297" t="str">
            <v>002179_Z11</v>
          </cell>
          <cell r="P2297">
            <v>1.4999999999999999E-2</v>
          </cell>
          <cell r="AD2297">
            <v>2</v>
          </cell>
        </row>
        <row r="2298">
          <cell r="D2298" t="str">
            <v>002179_Z11</v>
          </cell>
          <cell r="P2298">
            <v>1.4999999999999999E-2</v>
          </cell>
          <cell r="AD2298">
            <v>3</v>
          </cell>
        </row>
        <row r="2299">
          <cell r="D2299" t="str">
            <v>002187_Z11</v>
          </cell>
          <cell r="P2299">
            <v>0.05</v>
          </cell>
          <cell r="AD2299">
            <v>1</v>
          </cell>
        </row>
        <row r="2300">
          <cell r="D2300" t="str">
            <v>002187_Z11</v>
          </cell>
          <cell r="P2300">
            <v>0.05</v>
          </cell>
          <cell r="AD2300">
            <v>2</v>
          </cell>
        </row>
        <row r="2301">
          <cell r="D2301" t="str">
            <v>002187_Z11</v>
          </cell>
          <cell r="P2301">
            <v>0.05</v>
          </cell>
          <cell r="AD2301">
            <v>3</v>
          </cell>
        </row>
        <row r="2302">
          <cell r="D2302" t="str">
            <v>002188_Z11</v>
          </cell>
          <cell r="P2302">
            <v>2.7E-2</v>
          </cell>
          <cell r="AD2302">
            <v>1</v>
          </cell>
        </row>
        <row r="2303">
          <cell r="D2303" t="str">
            <v>002188_Z11</v>
          </cell>
          <cell r="P2303">
            <v>2.7E-2</v>
          </cell>
          <cell r="AD2303">
            <v>2</v>
          </cell>
        </row>
        <row r="2304">
          <cell r="D2304" t="str">
            <v>002188_Z11</v>
          </cell>
          <cell r="P2304">
            <v>2.7E-2</v>
          </cell>
          <cell r="AD2304">
            <v>3</v>
          </cell>
        </row>
        <row r="2305">
          <cell r="D2305" t="str">
            <v>002190_Z11</v>
          </cell>
          <cell r="P2305">
            <v>0.16</v>
          </cell>
          <cell r="AD2305">
            <v>1</v>
          </cell>
        </row>
        <row r="2306">
          <cell r="D2306" t="str">
            <v>002190_Z11</v>
          </cell>
          <cell r="P2306">
            <v>0.16</v>
          </cell>
          <cell r="AD2306">
            <v>2</v>
          </cell>
        </row>
        <row r="2307">
          <cell r="D2307" t="str">
            <v>002190_Z11</v>
          </cell>
          <cell r="P2307">
            <v>0.16</v>
          </cell>
          <cell r="AD2307">
            <v>3</v>
          </cell>
        </row>
        <row r="2308">
          <cell r="D2308" t="str">
            <v>002191_Z11</v>
          </cell>
          <cell r="P2308">
            <v>0.02</v>
          </cell>
          <cell r="AD2308">
            <v>1</v>
          </cell>
        </row>
        <row r="2309">
          <cell r="D2309" t="str">
            <v>002191_Z11</v>
          </cell>
          <cell r="P2309">
            <v>0.02</v>
          </cell>
          <cell r="AD2309">
            <v>2</v>
          </cell>
        </row>
        <row r="2310">
          <cell r="D2310" t="str">
            <v>002191_Z11</v>
          </cell>
          <cell r="P2310">
            <v>0.02</v>
          </cell>
          <cell r="AD2310">
            <v>3</v>
          </cell>
        </row>
        <row r="2311">
          <cell r="D2311" t="str">
            <v>002194_Z11</v>
          </cell>
          <cell r="P2311">
            <v>1.4999999999999999E-2</v>
          </cell>
          <cell r="AD2311">
            <v>1</v>
          </cell>
        </row>
        <row r="2312">
          <cell r="D2312" t="str">
            <v>002194_Z11</v>
          </cell>
          <cell r="P2312">
            <v>1.4999999999999999E-2</v>
          </cell>
          <cell r="AD2312">
            <v>2</v>
          </cell>
        </row>
        <row r="2313">
          <cell r="D2313" t="str">
            <v>002194_Z11</v>
          </cell>
          <cell r="P2313">
            <v>1.4999999999999999E-2</v>
          </cell>
          <cell r="AD2313">
            <v>3</v>
          </cell>
        </row>
        <row r="2314">
          <cell r="D2314" t="str">
            <v>002195_Z11</v>
          </cell>
          <cell r="P2314">
            <v>1.4999999999999999E-2</v>
          </cell>
          <cell r="AD2314">
            <v>1</v>
          </cell>
        </row>
        <row r="2315">
          <cell r="D2315" t="str">
            <v>002195_Z11</v>
          </cell>
          <cell r="P2315">
            <v>1.4999999999999999E-2</v>
          </cell>
          <cell r="AD2315">
            <v>2</v>
          </cell>
        </row>
        <row r="2316">
          <cell r="D2316" t="str">
            <v>002195_Z11</v>
          </cell>
          <cell r="P2316">
            <v>1.4999999999999999E-2</v>
          </cell>
          <cell r="AD2316">
            <v>3</v>
          </cell>
        </row>
        <row r="2317">
          <cell r="D2317" t="str">
            <v>002196_Z11</v>
          </cell>
          <cell r="P2317">
            <v>1.0999999999999999E-2</v>
          </cell>
          <cell r="AD2317">
            <v>1</v>
          </cell>
        </row>
        <row r="2318">
          <cell r="D2318" t="str">
            <v>002196_Z11</v>
          </cell>
          <cell r="P2318">
            <v>1.0999999999999999E-2</v>
          </cell>
          <cell r="AD2318">
            <v>2</v>
          </cell>
        </row>
        <row r="2319">
          <cell r="D2319" t="str">
            <v>002196_Z11</v>
          </cell>
          <cell r="P2319">
            <v>1.0999999999999999E-2</v>
          </cell>
          <cell r="AD2319">
            <v>3</v>
          </cell>
        </row>
        <row r="2320">
          <cell r="D2320" t="str">
            <v>002199_Z11</v>
          </cell>
          <cell r="P2320">
            <v>2.8000000000000001E-2</v>
          </cell>
          <cell r="AD2320">
            <v>1</v>
          </cell>
        </row>
        <row r="2321">
          <cell r="D2321" t="str">
            <v>002199_Z11</v>
          </cell>
          <cell r="P2321">
            <v>2.8000000000000001E-2</v>
          </cell>
          <cell r="AD2321">
            <v>2</v>
          </cell>
        </row>
        <row r="2322">
          <cell r="D2322" t="str">
            <v>002199_Z11</v>
          </cell>
          <cell r="P2322">
            <v>2.8000000000000001E-2</v>
          </cell>
          <cell r="AD2322">
            <v>3</v>
          </cell>
        </row>
        <row r="2323">
          <cell r="D2323" t="str">
            <v>002203_Z11</v>
          </cell>
          <cell r="P2323">
            <v>1.0999999999999999E-2</v>
          </cell>
          <cell r="AD2323">
            <v>1</v>
          </cell>
        </row>
        <row r="2324">
          <cell r="D2324" t="str">
            <v>002203_Z11</v>
          </cell>
          <cell r="P2324">
            <v>1.0999999999999999E-2</v>
          </cell>
          <cell r="AD2324">
            <v>2</v>
          </cell>
        </row>
        <row r="2325">
          <cell r="D2325" t="str">
            <v>002203_Z11</v>
          </cell>
          <cell r="P2325">
            <v>1.0999999999999999E-2</v>
          </cell>
          <cell r="AD2325">
            <v>3</v>
          </cell>
        </row>
        <row r="2326">
          <cell r="D2326" t="str">
            <v>002204_Z11</v>
          </cell>
          <cell r="P2326">
            <v>7.4999999999999997E-2</v>
          </cell>
          <cell r="AD2326">
            <v>1</v>
          </cell>
        </row>
        <row r="2327">
          <cell r="D2327" t="str">
            <v>002204_Z11</v>
          </cell>
          <cell r="P2327">
            <v>7.4999999999999997E-2</v>
          </cell>
          <cell r="AD2327">
            <v>2</v>
          </cell>
        </row>
        <row r="2328">
          <cell r="D2328" t="str">
            <v>002204_Z11</v>
          </cell>
          <cell r="P2328">
            <v>7.4999999999999997E-2</v>
          </cell>
          <cell r="AD2328">
            <v>3</v>
          </cell>
        </row>
        <row r="2329">
          <cell r="D2329" t="str">
            <v>002205_Z11</v>
          </cell>
          <cell r="P2329">
            <v>1.4999999999999999E-2</v>
          </cell>
          <cell r="AD2329">
            <v>1</v>
          </cell>
        </row>
        <row r="2330">
          <cell r="D2330" t="str">
            <v>002205_Z11</v>
          </cell>
          <cell r="P2330">
            <v>1.4999999999999999E-2</v>
          </cell>
          <cell r="AD2330">
            <v>2</v>
          </cell>
        </row>
        <row r="2331">
          <cell r="D2331" t="str">
            <v>002205_Z11</v>
          </cell>
          <cell r="P2331">
            <v>1.4999999999999999E-2</v>
          </cell>
          <cell r="AD2331">
            <v>3</v>
          </cell>
        </row>
        <row r="2332">
          <cell r="D2332" t="str">
            <v>002208_Z11</v>
          </cell>
          <cell r="P2332">
            <v>3.6999999999999998E-2</v>
          </cell>
          <cell r="AD2332">
            <v>1</v>
          </cell>
        </row>
        <row r="2333">
          <cell r="D2333" t="str">
            <v>002208_Z11</v>
          </cell>
          <cell r="P2333">
            <v>3.6999999999999998E-2</v>
          </cell>
          <cell r="AD2333">
            <v>2</v>
          </cell>
        </row>
        <row r="2334">
          <cell r="D2334" t="str">
            <v>002208_Z11</v>
          </cell>
          <cell r="P2334">
            <v>3.6999999999999998E-2</v>
          </cell>
          <cell r="AD2334">
            <v>3</v>
          </cell>
        </row>
        <row r="2335">
          <cell r="D2335" t="str">
            <v>002211_Z11</v>
          </cell>
          <cell r="P2335">
            <v>1.4999999999999999E-2</v>
          </cell>
          <cell r="AD2335">
            <v>1</v>
          </cell>
        </row>
        <row r="2336">
          <cell r="D2336" t="str">
            <v>002211_Z11</v>
          </cell>
          <cell r="P2336">
            <v>1.4999999999999999E-2</v>
          </cell>
          <cell r="AD2336">
            <v>2</v>
          </cell>
        </row>
        <row r="2337">
          <cell r="D2337" t="str">
            <v>002211_Z11</v>
          </cell>
          <cell r="P2337">
            <v>1.4999999999999999E-2</v>
          </cell>
          <cell r="AD2337">
            <v>3</v>
          </cell>
        </row>
        <row r="2338">
          <cell r="D2338" t="str">
            <v>002212_Z11</v>
          </cell>
          <cell r="P2338">
            <v>1.4999999999999999E-2</v>
          </cell>
          <cell r="AD2338">
            <v>1</v>
          </cell>
        </row>
        <row r="2339">
          <cell r="D2339" t="str">
            <v>002212_Z11</v>
          </cell>
          <cell r="P2339">
            <v>1.4999999999999999E-2</v>
          </cell>
          <cell r="AD2339">
            <v>2</v>
          </cell>
        </row>
        <row r="2340">
          <cell r="D2340" t="str">
            <v>002212_Z11</v>
          </cell>
          <cell r="P2340">
            <v>1.4999999999999999E-2</v>
          </cell>
          <cell r="AD2340">
            <v>3</v>
          </cell>
        </row>
        <row r="2341">
          <cell r="D2341" t="str">
            <v>002213_Z11</v>
          </cell>
          <cell r="P2341">
            <v>1.4999999999999999E-2</v>
          </cell>
          <cell r="AD2341">
            <v>1</v>
          </cell>
        </row>
        <row r="2342">
          <cell r="D2342" t="str">
            <v>002213_Z11</v>
          </cell>
          <cell r="P2342">
            <v>1.4999999999999999E-2</v>
          </cell>
          <cell r="AD2342">
            <v>2</v>
          </cell>
        </row>
        <row r="2343">
          <cell r="D2343" t="str">
            <v>002213_Z11</v>
          </cell>
          <cell r="P2343">
            <v>1.4999999999999999E-2</v>
          </cell>
          <cell r="AD2343">
            <v>3</v>
          </cell>
        </row>
        <row r="2344">
          <cell r="D2344" t="str">
            <v>002214_Z11</v>
          </cell>
          <cell r="P2344">
            <v>1.4999999999999999E-2</v>
          </cell>
          <cell r="AD2344">
            <v>1</v>
          </cell>
        </row>
        <row r="2345">
          <cell r="D2345" t="str">
            <v>002214_Z11</v>
          </cell>
          <cell r="P2345">
            <v>1.4999999999999999E-2</v>
          </cell>
          <cell r="AD2345">
            <v>2</v>
          </cell>
        </row>
        <row r="2346">
          <cell r="D2346" t="str">
            <v>002214_Z11</v>
          </cell>
          <cell r="P2346">
            <v>1.4999999999999999E-2</v>
          </cell>
          <cell r="AD2346">
            <v>3</v>
          </cell>
        </row>
        <row r="2347">
          <cell r="D2347" t="str">
            <v>002232_Z11</v>
          </cell>
          <cell r="P2347">
            <v>0.04</v>
          </cell>
          <cell r="AD2347">
            <v>1</v>
          </cell>
        </row>
        <row r="2348">
          <cell r="D2348" t="str">
            <v>002232_Z11</v>
          </cell>
          <cell r="P2348">
            <v>0.04</v>
          </cell>
          <cell r="AD2348">
            <v>2</v>
          </cell>
        </row>
        <row r="2349">
          <cell r="D2349" t="str">
            <v>002232_Z11</v>
          </cell>
          <cell r="P2349">
            <v>0.04</v>
          </cell>
          <cell r="AD2349">
            <v>3</v>
          </cell>
        </row>
        <row r="2350">
          <cell r="D2350" t="str">
            <v>002233_Z11</v>
          </cell>
          <cell r="P2350">
            <v>5.5E-2</v>
          </cell>
          <cell r="AD2350">
            <v>1</v>
          </cell>
        </row>
        <row r="2351">
          <cell r="D2351" t="str">
            <v>002233_Z11</v>
          </cell>
          <cell r="P2351">
            <v>5.5E-2</v>
          </cell>
          <cell r="AD2351">
            <v>2</v>
          </cell>
        </row>
        <row r="2352">
          <cell r="D2352" t="str">
            <v>002233_Z11</v>
          </cell>
          <cell r="P2352">
            <v>5.5E-2</v>
          </cell>
          <cell r="AD2352">
            <v>3</v>
          </cell>
        </row>
        <row r="2353">
          <cell r="D2353" t="str">
            <v>002235_Z11</v>
          </cell>
          <cell r="P2353">
            <v>0.2</v>
          </cell>
          <cell r="AD2353">
            <v>1</v>
          </cell>
        </row>
        <row r="2354">
          <cell r="D2354" t="str">
            <v>002235_Z11</v>
          </cell>
          <cell r="P2354">
            <v>0.2</v>
          </cell>
          <cell r="AD2354">
            <v>2</v>
          </cell>
        </row>
        <row r="2355">
          <cell r="D2355" t="str">
            <v>002235_Z11</v>
          </cell>
          <cell r="P2355">
            <v>0.2</v>
          </cell>
          <cell r="AD2355">
            <v>3</v>
          </cell>
        </row>
        <row r="2356">
          <cell r="D2356" t="str">
            <v>002238_Z11</v>
          </cell>
          <cell r="P2356">
            <v>7.0000000000000007E-2</v>
          </cell>
          <cell r="AD2356">
            <v>1</v>
          </cell>
        </row>
        <row r="2357">
          <cell r="D2357" t="str">
            <v>002238_Z11</v>
          </cell>
          <cell r="P2357">
            <v>7.0000000000000007E-2</v>
          </cell>
          <cell r="AD2357">
            <v>2</v>
          </cell>
        </row>
        <row r="2358">
          <cell r="D2358" t="str">
            <v>002238_Z11</v>
          </cell>
          <cell r="P2358">
            <v>7.0000000000000007E-2</v>
          </cell>
          <cell r="AD2358">
            <v>3</v>
          </cell>
        </row>
        <row r="2359">
          <cell r="D2359" t="str">
            <v>002240_Z11</v>
          </cell>
          <cell r="P2359">
            <v>8.3000000000000004E-2</v>
          </cell>
          <cell r="AD2359">
            <v>1</v>
          </cell>
        </row>
        <row r="2360">
          <cell r="D2360" t="str">
            <v>002240_Z11</v>
          </cell>
          <cell r="P2360">
            <v>8.3000000000000004E-2</v>
          </cell>
          <cell r="AD2360">
            <v>2</v>
          </cell>
        </row>
        <row r="2361">
          <cell r="D2361" t="str">
            <v>002240_Z11</v>
          </cell>
          <cell r="P2361">
            <v>8.3000000000000004E-2</v>
          </cell>
          <cell r="AD2361">
            <v>3</v>
          </cell>
        </row>
        <row r="2362">
          <cell r="D2362" t="str">
            <v>002243_Z11</v>
          </cell>
          <cell r="P2362">
            <v>0.02</v>
          </cell>
          <cell r="AD2362">
            <v>1</v>
          </cell>
        </row>
        <row r="2363">
          <cell r="D2363" t="str">
            <v>002243_Z11</v>
          </cell>
          <cell r="P2363">
            <v>0.02</v>
          </cell>
          <cell r="AD2363">
            <v>2</v>
          </cell>
        </row>
        <row r="2364">
          <cell r="D2364" t="str">
            <v>002243_Z11</v>
          </cell>
          <cell r="P2364">
            <v>0.02</v>
          </cell>
          <cell r="AD2364">
            <v>3</v>
          </cell>
        </row>
        <row r="2365">
          <cell r="D2365" t="str">
            <v>002244_Z11</v>
          </cell>
          <cell r="P2365">
            <v>0.2</v>
          </cell>
          <cell r="AD2365">
            <v>1</v>
          </cell>
        </row>
        <row r="2366">
          <cell r="D2366" t="str">
            <v>002244_Z11</v>
          </cell>
          <cell r="P2366">
            <v>0.2</v>
          </cell>
          <cell r="AD2366">
            <v>2</v>
          </cell>
        </row>
        <row r="2367">
          <cell r="D2367" t="str">
            <v>002244_Z11</v>
          </cell>
          <cell r="P2367">
            <v>0.2</v>
          </cell>
          <cell r="AD2367">
            <v>3</v>
          </cell>
        </row>
        <row r="2368">
          <cell r="D2368" t="str">
            <v>002249_Z11</v>
          </cell>
          <cell r="P2368">
            <v>5.4999999999999997E-3</v>
          </cell>
          <cell r="AD2368">
            <v>1</v>
          </cell>
        </row>
        <row r="2369">
          <cell r="D2369" t="str">
            <v>002249_Z11</v>
          </cell>
          <cell r="P2369">
            <v>5.4999999999999997E-3</v>
          </cell>
          <cell r="AD2369">
            <v>2</v>
          </cell>
        </row>
        <row r="2370">
          <cell r="D2370" t="str">
            <v>002249_Z11</v>
          </cell>
          <cell r="P2370">
            <v>5.4999999999999997E-3</v>
          </cell>
          <cell r="AD2370">
            <v>3</v>
          </cell>
        </row>
        <row r="2371">
          <cell r="D2371" t="str">
            <v>002250_Z11</v>
          </cell>
          <cell r="P2371">
            <v>1.9E-2</v>
          </cell>
          <cell r="AD2371">
            <v>1</v>
          </cell>
        </row>
        <row r="2372">
          <cell r="D2372" t="str">
            <v>002250_Z11</v>
          </cell>
          <cell r="P2372">
            <v>1.9E-2</v>
          </cell>
          <cell r="AD2372">
            <v>2</v>
          </cell>
        </row>
        <row r="2373">
          <cell r="D2373" t="str">
            <v>002250_Z11</v>
          </cell>
          <cell r="P2373">
            <v>1.9E-2</v>
          </cell>
          <cell r="AD2373">
            <v>3</v>
          </cell>
        </row>
        <row r="2374">
          <cell r="D2374" t="str">
            <v>002251_Z11</v>
          </cell>
          <cell r="P2374">
            <v>0.09</v>
          </cell>
          <cell r="AD2374">
            <v>1</v>
          </cell>
        </row>
        <row r="2375">
          <cell r="D2375" t="str">
            <v>002251_Z11</v>
          </cell>
          <cell r="P2375">
            <v>0.09</v>
          </cell>
          <cell r="AD2375">
            <v>2</v>
          </cell>
        </row>
        <row r="2376">
          <cell r="D2376" t="str">
            <v>002251_Z11</v>
          </cell>
          <cell r="P2376">
            <v>0.09</v>
          </cell>
          <cell r="AD2376">
            <v>3</v>
          </cell>
        </row>
        <row r="2377">
          <cell r="D2377" t="str">
            <v>002252_Z11</v>
          </cell>
          <cell r="P2377">
            <v>0.2</v>
          </cell>
          <cell r="AD2377">
            <v>2</v>
          </cell>
        </row>
        <row r="2378">
          <cell r="D2378" t="str">
            <v>002252_Z11</v>
          </cell>
          <cell r="P2378">
            <v>0.2</v>
          </cell>
          <cell r="AD2378">
            <v>3</v>
          </cell>
        </row>
        <row r="2379">
          <cell r="D2379" t="str">
            <v>002253_Z11</v>
          </cell>
          <cell r="P2379">
            <v>0.05</v>
          </cell>
          <cell r="AD2379">
            <v>2</v>
          </cell>
        </row>
        <row r="2380">
          <cell r="D2380" t="str">
            <v>002253_Z11</v>
          </cell>
          <cell r="P2380">
            <v>0.05</v>
          </cell>
          <cell r="AD2380">
            <v>3</v>
          </cell>
        </row>
        <row r="2381">
          <cell r="D2381" t="str">
            <v>002256_Z11</v>
          </cell>
          <cell r="P2381">
            <v>5.5E-2</v>
          </cell>
          <cell r="AD2381">
            <v>1</v>
          </cell>
        </row>
        <row r="2382">
          <cell r="D2382" t="str">
            <v>002256_Z11</v>
          </cell>
          <cell r="P2382">
            <v>5.5E-2</v>
          </cell>
          <cell r="AD2382">
            <v>2</v>
          </cell>
        </row>
        <row r="2383">
          <cell r="D2383" t="str">
            <v>002256_Z11</v>
          </cell>
          <cell r="P2383">
            <v>5.5E-2</v>
          </cell>
          <cell r="AD2383">
            <v>3</v>
          </cell>
        </row>
        <row r="2384">
          <cell r="D2384" t="str">
            <v>002257_Z11</v>
          </cell>
          <cell r="P2384">
            <v>0.03</v>
          </cell>
          <cell r="AD2384">
            <v>1</v>
          </cell>
        </row>
        <row r="2385">
          <cell r="D2385" t="str">
            <v>002257_Z11</v>
          </cell>
          <cell r="P2385">
            <v>0.03</v>
          </cell>
          <cell r="AD2385">
            <v>2</v>
          </cell>
        </row>
        <row r="2386">
          <cell r="D2386" t="str">
            <v>002257_Z11</v>
          </cell>
          <cell r="P2386">
            <v>0.03</v>
          </cell>
          <cell r="AD2386">
            <v>3</v>
          </cell>
        </row>
        <row r="2387">
          <cell r="D2387" t="str">
            <v>002258_Z11</v>
          </cell>
          <cell r="P2387">
            <v>0.03</v>
          </cell>
          <cell r="AD2387">
            <v>1</v>
          </cell>
        </row>
        <row r="2388">
          <cell r="D2388" t="str">
            <v>002258_Z11</v>
          </cell>
          <cell r="P2388">
            <v>0.03</v>
          </cell>
          <cell r="AD2388">
            <v>2</v>
          </cell>
        </row>
        <row r="2389">
          <cell r="D2389" t="str">
            <v>002258_Z11</v>
          </cell>
          <cell r="P2389">
            <v>0.03</v>
          </cell>
          <cell r="AD2389">
            <v>3</v>
          </cell>
        </row>
        <row r="2390">
          <cell r="D2390" t="str">
            <v>002259_Z11</v>
          </cell>
          <cell r="P2390">
            <v>0.02</v>
          </cell>
          <cell r="AD2390">
            <v>1</v>
          </cell>
        </row>
        <row r="2391">
          <cell r="D2391" t="str">
            <v>002259_Z11</v>
          </cell>
          <cell r="P2391">
            <v>0.02</v>
          </cell>
          <cell r="AD2391">
            <v>2</v>
          </cell>
        </row>
        <row r="2392">
          <cell r="D2392" t="str">
            <v>002259_Z11</v>
          </cell>
          <cell r="P2392">
            <v>0.02</v>
          </cell>
          <cell r="AD2392">
            <v>3</v>
          </cell>
        </row>
        <row r="2393">
          <cell r="D2393" t="str">
            <v>002259_Z11</v>
          </cell>
          <cell r="P2393">
            <v>0.02</v>
          </cell>
          <cell r="AD2393">
            <v>3</v>
          </cell>
        </row>
        <row r="2394">
          <cell r="D2394" t="str">
            <v>002264_Z11</v>
          </cell>
          <cell r="P2394">
            <v>4.2000000000000003E-2</v>
          </cell>
          <cell r="AD2394">
            <v>1</v>
          </cell>
        </row>
        <row r="2395">
          <cell r="D2395" t="str">
            <v>002264_Z11</v>
          </cell>
          <cell r="P2395">
            <v>4.2000000000000003E-2</v>
          </cell>
          <cell r="AD2395">
            <v>2</v>
          </cell>
        </row>
        <row r="2396">
          <cell r="D2396" t="str">
            <v>002264_Z11</v>
          </cell>
          <cell r="P2396">
            <v>4.2000000000000003E-2</v>
          </cell>
          <cell r="AD2396">
            <v>3</v>
          </cell>
        </row>
        <row r="2397">
          <cell r="D2397" t="str">
            <v>002265_Z11</v>
          </cell>
          <cell r="P2397">
            <v>1.92</v>
          </cell>
          <cell r="AD2397">
            <v>1</v>
          </cell>
        </row>
        <row r="2398">
          <cell r="D2398" t="str">
            <v>002265_Z11</v>
          </cell>
          <cell r="P2398">
            <v>1.92</v>
          </cell>
          <cell r="AD2398">
            <v>2</v>
          </cell>
        </row>
        <row r="2399">
          <cell r="D2399" t="str">
            <v>002265_Z11</v>
          </cell>
          <cell r="P2399">
            <v>1.92</v>
          </cell>
          <cell r="AD2399">
            <v>3</v>
          </cell>
        </row>
        <row r="2400">
          <cell r="D2400" t="str">
            <v>002266_Z11</v>
          </cell>
          <cell r="P2400">
            <v>0.1</v>
          </cell>
          <cell r="AD2400">
            <v>1</v>
          </cell>
        </row>
        <row r="2401">
          <cell r="D2401" t="str">
            <v>002266_Z11</v>
          </cell>
          <cell r="P2401">
            <v>0.1</v>
          </cell>
          <cell r="AD2401">
            <v>2</v>
          </cell>
        </row>
        <row r="2402">
          <cell r="D2402" t="str">
            <v>002266_Z11</v>
          </cell>
          <cell r="P2402">
            <v>0.1</v>
          </cell>
          <cell r="AD2402">
            <v>3</v>
          </cell>
        </row>
        <row r="2403">
          <cell r="D2403" t="str">
            <v>002267_Z11</v>
          </cell>
          <cell r="P2403">
            <v>0.1</v>
          </cell>
          <cell r="AD2403">
            <v>1</v>
          </cell>
        </row>
        <row r="2404">
          <cell r="D2404" t="str">
            <v>002267_Z11</v>
          </cell>
          <cell r="P2404">
            <v>0.1</v>
          </cell>
          <cell r="AD2404">
            <v>2</v>
          </cell>
        </row>
        <row r="2405">
          <cell r="D2405" t="str">
            <v>002267_Z11</v>
          </cell>
          <cell r="P2405">
            <v>0.1</v>
          </cell>
          <cell r="AD2405">
            <v>3</v>
          </cell>
        </row>
        <row r="2406">
          <cell r="D2406" t="str">
            <v>002269_Z11</v>
          </cell>
          <cell r="P2406">
            <v>8.0000000000000002E-3</v>
          </cell>
          <cell r="AD2406">
            <v>1</v>
          </cell>
        </row>
        <row r="2407">
          <cell r="D2407" t="str">
            <v>002269_Z11</v>
          </cell>
          <cell r="P2407">
            <v>8.0000000000000002E-3</v>
          </cell>
          <cell r="AD2407">
            <v>2</v>
          </cell>
        </row>
        <row r="2408">
          <cell r="D2408" t="str">
            <v>002269_Z11</v>
          </cell>
          <cell r="P2408">
            <v>8.0000000000000002E-3</v>
          </cell>
          <cell r="AD2408">
            <v>3</v>
          </cell>
        </row>
        <row r="2409">
          <cell r="D2409" t="str">
            <v>002270_Z11</v>
          </cell>
          <cell r="P2409">
            <v>0.25</v>
          </cell>
          <cell r="AD2409">
            <v>1</v>
          </cell>
        </row>
        <row r="2410">
          <cell r="D2410" t="str">
            <v>002270_Z11</v>
          </cell>
          <cell r="P2410">
            <v>0.25</v>
          </cell>
          <cell r="AD2410">
            <v>2</v>
          </cell>
        </row>
        <row r="2411">
          <cell r="D2411" t="str">
            <v>002270_Z11</v>
          </cell>
          <cell r="P2411">
            <v>0.25</v>
          </cell>
          <cell r="AD2411">
            <v>3</v>
          </cell>
        </row>
        <row r="2412">
          <cell r="D2412" t="str">
            <v>002271_Z11</v>
          </cell>
          <cell r="P2412">
            <v>0.16</v>
          </cell>
          <cell r="AD2412">
            <v>1</v>
          </cell>
        </row>
        <row r="2413">
          <cell r="D2413" t="str">
            <v>002271_Z11</v>
          </cell>
          <cell r="P2413">
            <v>0.16</v>
          </cell>
          <cell r="AD2413">
            <v>2</v>
          </cell>
        </row>
        <row r="2414">
          <cell r="D2414" t="str">
            <v>002271_Z11</v>
          </cell>
          <cell r="P2414">
            <v>0.16</v>
          </cell>
          <cell r="AD2414">
            <v>3</v>
          </cell>
        </row>
        <row r="2415">
          <cell r="D2415" t="str">
            <v>002274_Z11</v>
          </cell>
          <cell r="P2415">
            <v>7.4999999999999997E-2</v>
          </cell>
          <cell r="AD2415">
            <v>1</v>
          </cell>
        </row>
        <row r="2416">
          <cell r="D2416" t="str">
            <v>002274_Z11</v>
          </cell>
          <cell r="P2416">
            <v>7.4999999999999997E-2</v>
          </cell>
          <cell r="AD2416">
            <v>2</v>
          </cell>
        </row>
        <row r="2417">
          <cell r="D2417" t="str">
            <v>002274_Z11</v>
          </cell>
          <cell r="P2417">
            <v>7.4999999999999997E-2</v>
          </cell>
          <cell r="AD2417">
            <v>3</v>
          </cell>
        </row>
        <row r="2418">
          <cell r="D2418" t="str">
            <v>002277_Z11</v>
          </cell>
          <cell r="P2418">
            <v>1.4999999999999999E-2</v>
          </cell>
          <cell r="AD2418">
            <v>1</v>
          </cell>
        </row>
        <row r="2419">
          <cell r="D2419" t="str">
            <v>002277_Z11</v>
          </cell>
          <cell r="P2419">
            <v>1.4999999999999999E-2</v>
          </cell>
          <cell r="AD2419">
            <v>2</v>
          </cell>
        </row>
        <row r="2420">
          <cell r="D2420" t="str">
            <v>002277_Z11</v>
          </cell>
          <cell r="P2420">
            <v>1.4999999999999999E-2</v>
          </cell>
          <cell r="AD2420">
            <v>3</v>
          </cell>
        </row>
        <row r="2421">
          <cell r="D2421" t="str">
            <v>002278_Z11</v>
          </cell>
          <cell r="P2421">
            <v>0.02</v>
          </cell>
          <cell r="AD2421">
            <v>1</v>
          </cell>
        </row>
        <row r="2422">
          <cell r="D2422" t="str">
            <v>002278_Z11</v>
          </cell>
          <cell r="P2422">
            <v>0.02</v>
          </cell>
          <cell r="AD2422">
            <v>2</v>
          </cell>
        </row>
        <row r="2423">
          <cell r="D2423" t="str">
            <v>002278_Z11</v>
          </cell>
          <cell r="P2423">
            <v>0.02</v>
          </cell>
          <cell r="AD2423">
            <v>3</v>
          </cell>
        </row>
        <row r="2424">
          <cell r="D2424" t="str">
            <v>002287_Z11</v>
          </cell>
          <cell r="P2424">
            <v>7.0000000000000007E-2</v>
          </cell>
          <cell r="AD2424">
            <v>1</v>
          </cell>
        </row>
        <row r="2425">
          <cell r="D2425" t="str">
            <v>002287_Z11</v>
          </cell>
          <cell r="P2425">
            <v>7.0000000000000007E-2</v>
          </cell>
          <cell r="AD2425">
            <v>2</v>
          </cell>
        </row>
        <row r="2426">
          <cell r="D2426" t="str">
            <v>002287_Z11</v>
          </cell>
          <cell r="P2426">
            <v>7.0000000000000007E-2</v>
          </cell>
          <cell r="AD2426">
            <v>3</v>
          </cell>
        </row>
        <row r="2427">
          <cell r="D2427" t="str">
            <v>002289_Z11</v>
          </cell>
          <cell r="P2427">
            <v>0.09</v>
          </cell>
          <cell r="AD2427">
            <v>1</v>
          </cell>
        </row>
        <row r="2428">
          <cell r="D2428" t="str">
            <v>002289_Z11</v>
          </cell>
          <cell r="P2428">
            <v>0.09</v>
          </cell>
          <cell r="AD2428">
            <v>2</v>
          </cell>
        </row>
        <row r="2429">
          <cell r="D2429" t="str">
            <v>002289_Z11</v>
          </cell>
          <cell r="P2429">
            <v>0.09</v>
          </cell>
          <cell r="AD2429">
            <v>3</v>
          </cell>
        </row>
        <row r="2430">
          <cell r="D2430" t="str">
            <v>002299_Z11</v>
          </cell>
          <cell r="P2430">
            <v>1.4999999999999999E-2</v>
          </cell>
          <cell r="AD2430">
            <v>1</v>
          </cell>
        </row>
        <row r="2431">
          <cell r="D2431" t="str">
            <v>002299_Z11</v>
          </cell>
          <cell r="P2431">
            <v>1.4999999999999999E-2</v>
          </cell>
          <cell r="AD2431">
            <v>2</v>
          </cell>
        </row>
        <row r="2432">
          <cell r="D2432" t="str">
            <v>002299_Z11</v>
          </cell>
          <cell r="P2432">
            <v>1.4999999999999999E-2</v>
          </cell>
          <cell r="AD2432">
            <v>3</v>
          </cell>
        </row>
        <row r="2433">
          <cell r="D2433" t="str">
            <v>002300_Z11</v>
          </cell>
          <cell r="P2433">
            <v>0.03</v>
          </cell>
          <cell r="AD2433">
            <v>1</v>
          </cell>
        </row>
        <row r="2434">
          <cell r="D2434" t="str">
            <v>002300_Z11</v>
          </cell>
          <cell r="P2434">
            <v>0.03</v>
          </cell>
          <cell r="AD2434">
            <v>2</v>
          </cell>
        </row>
        <row r="2435">
          <cell r="D2435" t="str">
            <v>002300_Z11</v>
          </cell>
          <cell r="P2435">
            <v>0.03</v>
          </cell>
          <cell r="AD2435">
            <v>3</v>
          </cell>
        </row>
        <row r="2436">
          <cell r="D2436" t="str">
            <v>002301_Z11</v>
          </cell>
          <cell r="P2436">
            <v>1.0999999999999999E-2</v>
          </cell>
          <cell r="AD2436">
            <v>1</v>
          </cell>
        </row>
        <row r="2437">
          <cell r="D2437" t="str">
            <v>002301_Z11</v>
          </cell>
          <cell r="P2437">
            <v>1.0999999999999999E-2</v>
          </cell>
          <cell r="AD2437">
            <v>2</v>
          </cell>
        </row>
        <row r="2438">
          <cell r="D2438" t="str">
            <v>002301_Z11</v>
          </cell>
          <cell r="P2438">
            <v>1.0999999999999999E-2</v>
          </cell>
          <cell r="AD2438">
            <v>3</v>
          </cell>
        </row>
        <row r="2439">
          <cell r="D2439" t="str">
            <v>002304_Z11</v>
          </cell>
          <cell r="P2439">
            <v>2.4E-2</v>
          </cell>
          <cell r="AD2439">
            <v>1</v>
          </cell>
        </row>
        <row r="2440">
          <cell r="D2440" t="str">
            <v>002304_Z11</v>
          </cell>
          <cell r="P2440">
            <v>2.4E-2</v>
          </cell>
          <cell r="AD2440">
            <v>2</v>
          </cell>
        </row>
        <row r="2441">
          <cell r="D2441" t="str">
            <v>002304_Z11</v>
          </cell>
          <cell r="P2441">
            <v>2.4E-2</v>
          </cell>
          <cell r="AD2441">
            <v>3</v>
          </cell>
        </row>
        <row r="2442">
          <cell r="D2442" t="str">
            <v>002311_Z11</v>
          </cell>
          <cell r="P2442">
            <v>0.03</v>
          </cell>
          <cell r="AD2442">
            <v>1</v>
          </cell>
        </row>
        <row r="2443">
          <cell r="D2443" t="str">
            <v>002311_Z11</v>
          </cell>
          <cell r="P2443">
            <v>0.03</v>
          </cell>
          <cell r="AD2443">
            <v>2</v>
          </cell>
        </row>
        <row r="2444">
          <cell r="D2444" t="str">
            <v>002311_Z11</v>
          </cell>
          <cell r="P2444">
            <v>0.03</v>
          </cell>
          <cell r="AD2444">
            <v>3</v>
          </cell>
        </row>
        <row r="2445">
          <cell r="D2445" t="str">
            <v>002325_Z11</v>
          </cell>
          <cell r="P2445">
            <v>0.16</v>
          </cell>
          <cell r="AD2445">
            <v>1</v>
          </cell>
        </row>
        <row r="2446">
          <cell r="D2446" t="str">
            <v>002325_Z11</v>
          </cell>
          <cell r="P2446">
            <v>0.16</v>
          </cell>
          <cell r="AD2446">
            <v>2</v>
          </cell>
        </row>
        <row r="2447">
          <cell r="D2447" t="str">
            <v>002325_Z11</v>
          </cell>
          <cell r="P2447">
            <v>0.16</v>
          </cell>
          <cell r="AD2447">
            <v>3</v>
          </cell>
        </row>
        <row r="2448">
          <cell r="D2448" t="str">
            <v>002344_Z11</v>
          </cell>
          <cell r="P2448">
            <v>6.5000000000000002E-2</v>
          </cell>
          <cell r="AD2448">
            <v>1</v>
          </cell>
        </row>
        <row r="2449">
          <cell r="D2449" t="str">
            <v>002344_Z11</v>
          </cell>
          <cell r="P2449">
            <v>6.5000000000000002E-2</v>
          </cell>
          <cell r="AD2449">
            <v>2</v>
          </cell>
        </row>
        <row r="2450">
          <cell r="D2450" t="str">
            <v>002344_Z11</v>
          </cell>
          <cell r="P2450">
            <v>6.5000000000000002E-2</v>
          </cell>
          <cell r="AD2450">
            <v>3</v>
          </cell>
        </row>
        <row r="2451">
          <cell r="D2451" t="str">
            <v>002345_Z11</v>
          </cell>
          <cell r="P2451">
            <v>0.09</v>
          </cell>
          <cell r="AD2451">
            <v>1</v>
          </cell>
        </row>
        <row r="2452">
          <cell r="D2452" t="str">
            <v>002345_Z11</v>
          </cell>
          <cell r="P2452">
            <v>0.09</v>
          </cell>
          <cell r="AD2452">
            <v>2</v>
          </cell>
        </row>
        <row r="2453">
          <cell r="D2453" t="str">
            <v>002345_Z11</v>
          </cell>
          <cell r="P2453">
            <v>0.09</v>
          </cell>
          <cell r="AD2453">
            <v>3</v>
          </cell>
        </row>
        <row r="2454">
          <cell r="D2454" t="str">
            <v>002346_Z11</v>
          </cell>
          <cell r="P2454">
            <v>0.33</v>
          </cell>
          <cell r="AD2454">
            <v>1</v>
          </cell>
        </row>
        <row r="2455">
          <cell r="D2455" t="str">
            <v>002346_Z11</v>
          </cell>
          <cell r="P2455">
            <v>0.33</v>
          </cell>
          <cell r="AD2455">
            <v>2</v>
          </cell>
        </row>
        <row r="2456">
          <cell r="D2456" t="str">
            <v>002346_Z11</v>
          </cell>
          <cell r="P2456">
            <v>0.33</v>
          </cell>
          <cell r="AD2456">
            <v>3</v>
          </cell>
        </row>
        <row r="2457">
          <cell r="D2457" t="str">
            <v>002352_Z11</v>
          </cell>
          <cell r="P2457">
            <v>5.5E-2</v>
          </cell>
          <cell r="AD2457">
            <v>1</v>
          </cell>
        </row>
        <row r="2458">
          <cell r="D2458" t="str">
            <v>002352_Z11</v>
          </cell>
          <cell r="P2458">
            <v>5.5E-2</v>
          </cell>
          <cell r="AD2458">
            <v>2</v>
          </cell>
        </row>
        <row r="2459">
          <cell r="D2459" t="str">
            <v>002352_Z11</v>
          </cell>
          <cell r="P2459">
            <v>5.5E-2</v>
          </cell>
          <cell r="AD2459">
            <v>3</v>
          </cell>
        </row>
        <row r="2460">
          <cell r="D2460" t="str">
            <v>002353_Z11</v>
          </cell>
          <cell r="P2460">
            <v>1.4999999999999999E-2</v>
          </cell>
          <cell r="AD2460">
            <v>1</v>
          </cell>
        </row>
        <row r="2461">
          <cell r="D2461" t="str">
            <v>002353_Z11</v>
          </cell>
          <cell r="P2461">
            <v>1.4999999999999999E-2</v>
          </cell>
          <cell r="AD2461">
            <v>2</v>
          </cell>
        </row>
        <row r="2462">
          <cell r="D2462" t="str">
            <v>002353_Z11</v>
          </cell>
          <cell r="P2462">
            <v>1.4999999999999999E-2</v>
          </cell>
          <cell r="AD2462">
            <v>3</v>
          </cell>
        </row>
        <row r="2463">
          <cell r="D2463" t="str">
            <v>002354_Z11</v>
          </cell>
          <cell r="P2463">
            <v>1.9E-2</v>
          </cell>
          <cell r="AD2463">
            <v>1</v>
          </cell>
        </row>
        <row r="2464">
          <cell r="D2464" t="str">
            <v>002354_Z11</v>
          </cell>
          <cell r="P2464">
            <v>1.9E-2</v>
          </cell>
          <cell r="AD2464">
            <v>2</v>
          </cell>
        </row>
        <row r="2465">
          <cell r="D2465" t="str">
            <v>002354_Z11</v>
          </cell>
          <cell r="P2465">
            <v>1.9E-2</v>
          </cell>
          <cell r="AD2465">
            <v>3</v>
          </cell>
        </row>
        <row r="2466">
          <cell r="D2466" t="str">
            <v>002355_Z11</v>
          </cell>
          <cell r="P2466">
            <v>7.4999999999999997E-2</v>
          </cell>
          <cell r="AD2466">
            <v>1</v>
          </cell>
        </row>
        <row r="2467">
          <cell r="D2467" t="str">
            <v>002355_Z11</v>
          </cell>
          <cell r="P2467">
            <v>7.4999999999999997E-2</v>
          </cell>
          <cell r="AD2467">
            <v>2</v>
          </cell>
        </row>
        <row r="2468">
          <cell r="D2468" t="str">
            <v>002355_Z11</v>
          </cell>
          <cell r="P2468">
            <v>7.4999999999999997E-2</v>
          </cell>
          <cell r="AD2468">
            <v>3</v>
          </cell>
        </row>
        <row r="2469">
          <cell r="D2469" t="str">
            <v>002358_Z11</v>
          </cell>
          <cell r="P2469">
            <v>0.2</v>
          </cell>
          <cell r="AD2469">
            <v>1</v>
          </cell>
        </row>
        <row r="2470">
          <cell r="D2470" t="str">
            <v>002358_Z11</v>
          </cell>
          <cell r="P2470">
            <v>0.2</v>
          </cell>
          <cell r="AD2470">
            <v>2</v>
          </cell>
        </row>
        <row r="2471">
          <cell r="D2471" t="str">
            <v>002358_Z11</v>
          </cell>
          <cell r="P2471">
            <v>0.2</v>
          </cell>
          <cell r="AD2471">
            <v>3</v>
          </cell>
        </row>
        <row r="2472">
          <cell r="D2472" t="str">
            <v>002361_Z11</v>
          </cell>
          <cell r="P2472">
            <v>1.7999999999999999E-2</v>
          </cell>
          <cell r="AD2472">
            <v>1</v>
          </cell>
        </row>
        <row r="2473">
          <cell r="D2473" t="str">
            <v>002361_Z11</v>
          </cell>
          <cell r="P2473">
            <v>1.7999999999999999E-2</v>
          </cell>
          <cell r="AD2473">
            <v>2</v>
          </cell>
        </row>
        <row r="2474">
          <cell r="D2474" t="str">
            <v>002361_Z11</v>
          </cell>
          <cell r="P2474">
            <v>1.7999999999999999E-2</v>
          </cell>
          <cell r="AD2474">
            <v>3</v>
          </cell>
        </row>
        <row r="2475">
          <cell r="D2475" t="str">
            <v>002365_Z11</v>
          </cell>
          <cell r="P2475">
            <v>0.17499999999999999</v>
          </cell>
          <cell r="AD2475">
            <v>1</v>
          </cell>
        </row>
        <row r="2476">
          <cell r="D2476" t="str">
            <v>002365_Z11</v>
          </cell>
          <cell r="P2476">
            <v>0.17499999999999999</v>
          </cell>
          <cell r="AD2476">
            <v>2</v>
          </cell>
        </row>
        <row r="2477">
          <cell r="D2477" t="str">
            <v>002365_Z11</v>
          </cell>
          <cell r="P2477">
            <v>0.17499999999999999</v>
          </cell>
          <cell r="AD2477">
            <v>3</v>
          </cell>
        </row>
        <row r="2478">
          <cell r="D2478" t="str">
            <v>002366_Z11</v>
          </cell>
          <cell r="P2478">
            <v>0.02</v>
          </cell>
          <cell r="AD2478">
            <v>1</v>
          </cell>
        </row>
        <row r="2479">
          <cell r="D2479" t="str">
            <v>002366_Z11</v>
          </cell>
          <cell r="P2479">
            <v>0.02</v>
          </cell>
          <cell r="AD2479">
            <v>2</v>
          </cell>
        </row>
        <row r="2480">
          <cell r="D2480" t="str">
            <v>002366_Z11</v>
          </cell>
          <cell r="P2480">
            <v>0.02</v>
          </cell>
          <cell r="AD2480">
            <v>3</v>
          </cell>
        </row>
        <row r="2481">
          <cell r="D2481" t="str">
            <v>002367_Z11</v>
          </cell>
          <cell r="P2481">
            <v>0.02</v>
          </cell>
          <cell r="AD2481">
            <v>1</v>
          </cell>
        </row>
        <row r="2482">
          <cell r="D2482" t="str">
            <v>002367_Z11</v>
          </cell>
          <cell r="P2482">
            <v>0.02</v>
          </cell>
          <cell r="AD2482">
            <v>2</v>
          </cell>
        </row>
        <row r="2483">
          <cell r="D2483" t="str">
            <v>002367_Z11</v>
          </cell>
          <cell r="P2483">
            <v>0.02</v>
          </cell>
          <cell r="AD2483">
            <v>3</v>
          </cell>
        </row>
        <row r="2484">
          <cell r="D2484" t="str">
            <v>002368_Z11</v>
          </cell>
          <cell r="P2484">
            <v>0.12</v>
          </cell>
          <cell r="AD2484">
            <v>1</v>
          </cell>
        </row>
        <row r="2485">
          <cell r="D2485" t="str">
            <v>002368_Z11</v>
          </cell>
          <cell r="P2485">
            <v>0.12</v>
          </cell>
          <cell r="AD2485">
            <v>2</v>
          </cell>
        </row>
        <row r="2486">
          <cell r="D2486" t="str">
            <v>002368_Z11</v>
          </cell>
          <cell r="P2486">
            <v>0.12</v>
          </cell>
          <cell r="AD2486">
            <v>3</v>
          </cell>
        </row>
        <row r="2487">
          <cell r="D2487" t="str">
            <v>002375_Z11</v>
          </cell>
          <cell r="P2487">
            <v>2.1999999999999999E-2</v>
          </cell>
          <cell r="AD2487">
            <v>1</v>
          </cell>
        </row>
        <row r="2488">
          <cell r="D2488" t="str">
            <v>002375_Z11</v>
          </cell>
          <cell r="P2488">
            <v>2.1999999999999999E-2</v>
          </cell>
          <cell r="AD2488">
            <v>2</v>
          </cell>
        </row>
        <row r="2489">
          <cell r="D2489" t="str">
            <v>002375_Z11</v>
          </cell>
          <cell r="P2489">
            <v>2.1999999999999999E-2</v>
          </cell>
          <cell r="AD2489">
            <v>3</v>
          </cell>
        </row>
        <row r="2490">
          <cell r="D2490" t="str">
            <v>002377_Z11</v>
          </cell>
          <cell r="P2490">
            <v>0.03</v>
          </cell>
          <cell r="AD2490">
            <v>1</v>
          </cell>
        </row>
        <row r="2491">
          <cell r="D2491" t="str">
            <v>002377_Z11</v>
          </cell>
          <cell r="P2491">
            <v>0.03</v>
          </cell>
          <cell r="AD2491">
            <v>2</v>
          </cell>
        </row>
        <row r="2492">
          <cell r="D2492" t="str">
            <v>002377_Z11</v>
          </cell>
          <cell r="P2492">
            <v>0.03</v>
          </cell>
          <cell r="AD2492">
            <v>3</v>
          </cell>
        </row>
        <row r="2493">
          <cell r="D2493" t="str">
            <v>002378_Z11</v>
          </cell>
          <cell r="P2493">
            <v>7.4999999999999997E-2</v>
          </cell>
          <cell r="AD2493">
            <v>1</v>
          </cell>
        </row>
        <row r="2494">
          <cell r="D2494" t="str">
            <v>002378_Z11</v>
          </cell>
          <cell r="P2494">
            <v>7.4999999999999997E-2</v>
          </cell>
          <cell r="AD2494">
            <v>2</v>
          </cell>
        </row>
        <row r="2495">
          <cell r="D2495" t="str">
            <v>002378_Z11</v>
          </cell>
          <cell r="P2495">
            <v>7.4999999999999997E-2</v>
          </cell>
          <cell r="AD2495">
            <v>3</v>
          </cell>
        </row>
        <row r="2496">
          <cell r="D2496" t="str">
            <v>002392_Z11</v>
          </cell>
          <cell r="P2496">
            <v>1.0999999999999999E-2</v>
          </cell>
          <cell r="AD2496">
            <v>1</v>
          </cell>
        </row>
        <row r="2497">
          <cell r="D2497" t="str">
            <v>002392_Z11</v>
          </cell>
          <cell r="P2497">
            <v>1.0999999999999999E-2</v>
          </cell>
          <cell r="AD2497">
            <v>2</v>
          </cell>
        </row>
        <row r="2498">
          <cell r="D2498" t="str">
            <v>002392_Z11</v>
          </cell>
          <cell r="P2498">
            <v>1.0999999999999999E-2</v>
          </cell>
          <cell r="AD2498">
            <v>3</v>
          </cell>
        </row>
        <row r="2499">
          <cell r="D2499" t="str">
            <v>002393_Z11</v>
          </cell>
          <cell r="P2499">
            <v>0.04</v>
          </cell>
          <cell r="AD2499">
            <v>1</v>
          </cell>
        </row>
        <row r="2500">
          <cell r="D2500" t="str">
            <v>002393_Z11</v>
          </cell>
          <cell r="P2500">
            <v>0.04</v>
          </cell>
          <cell r="AD2500">
            <v>2</v>
          </cell>
        </row>
        <row r="2501">
          <cell r="D2501" t="str">
            <v>002393_Z11</v>
          </cell>
          <cell r="P2501">
            <v>0.04</v>
          </cell>
          <cell r="AD2501">
            <v>3</v>
          </cell>
        </row>
        <row r="2502">
          <cell r="D2502" t="str">
            <v>002395_Z11</v>
          </cell>
          <cell r="P2502">
            <v>0.74</v>
          </cell>
          <cell r="AD2502">
            <v>1</v>
          </cell>
        </row>
        <row r="2503">
          <cell r="D2503" t="str">
            <v>002395_Z11</v>
          </cell>
          <cell r="P2503">
            <v>0.74</v>
          </cell>
          <cell r="AD2503">
            <v>2</v>
          </cell>
        </row>
        <row r="2504">
          <cell r="D2504" t="str">
            <v>002395_Z11</v>
          </cell>
          <cell r="P2504">
            <v>0.74</v>
          </cell>
          <cell r="AD2504">
            <v>3</v>
          </cell>
        </row>
        <row r="2505">
          <cell r="D2505" t="str">
            <v>002403_Z11</v>
          </cell>
          <cell r="P2505">
            <v>1.48</v>
          </cell>
          <cell r="AD2505">
            <v>1</v>
          </cell>
        </row>
        <row r="2506">
          <cell r="D2506" t="str">
            <v>002403_Z11</v>
          </cell>
          <cell r="P2506">
            <v>1.48</v>
          </cell>
          <cell r="AD2506">
            <v>2</v>
          </cell>
        </row>
        <row r="2507">
          <cell r="D2507" t="str">
            <v>002403_Z11</v>
          </cell>
          <cell r="P2507">
            <v>1.48</v>
          </cell>
          <cell r="AD2507">
            <v>3</v>
          </cell>
        </row>
        <row r="2508">
          <cell r="D2508" t="str">
            <v>002404_Z11</v>
          </cell>
          <cell r="P2508">
            <v>1.48</v>
          </cell>
          <cell r="AD2508">
            <v>1</v>
          </cell>
        </row>
        <row r="2509">
          <cell r="D2509" t="str">
            <v>002404_Z11</v>
          </cell>
          <cell r="P2509">
            <v>1.48</v>
          </cell>
          <cell r="AD2509">
            <v>2</v>
          </cell>
        </row>
        <row r="2510">
          <cell r="D2510" t="str">
            <v>002404_Z11</v>
          </cell>
          <cell r="P2510">
            <v>1.48</v>
          </cell>
          <cell r="AD2510">
            <v>3</v>
          </cell>
        </row>
        <row r="2511">
          <cell r="D2511" t="str">
            <v>002405_Z11</v>
          </cell>
          <cell r="P2511">
            <v>4.08</v>
          </cell>
          <cell r="AD2511">
            <v>1</v>
          </cell>
        </row>
        <row r="2512">
          <cell r="D2512" t="str">
            <v>002405_Z11</v>
          </cell>
          <cell r="P2512">
            <v>4.08</v>
          </cell>
          <cell r="AD2512">
            <v>2</v>
          </cell>
        </row>
        <row r="2513">
          <cell r="D2513" t="str">
            <v>002405_Z11</v>
          </cell>
          <cell r="P2513">
            <v>4.08</v>
          </cell>
          <cell r="AD2513">
            <v>3</v>
          </cell>
        </row>
        <row r="2514">
          <cell r="D2514" t="str">
            <v>002406_Z11</v>
          </cell>
          <cell r="P2514">
            <v>0.5</v>
          </cell>
          <cell r="AD2514">
            <v>1</v>
          </cell>
        </row>
        <row r="2515">
          <cell r="D2515" t="str">
            <v>002406_Z11</v>
          </cell>
          <cell r="P2515">
            <v>0.5</v>
          </cell>
          <cell r="AD2515">
            <v>2</v>
          </cell>
        </row>
        <row r="2516">
          <cell r="D2516" t="str">
            <v>002406_Z11</v>
          </cell>
          <cell r="P2516">
            <v>0.5</v>
          </cell>
          <cell r="AD2516">
            <v>3</v>
          </cell>
        </row>
        <row r="2517">
          <cell r="D2517" t="str">
            <v>002407_Z11</v>
          </cell>
          <cell r="P2517">
            <v>0.5</v>
          </cell>
          <cell r="AD2517">
            <v>1</v>
          </cell>
        </row>
        <row r="2518">
          <cell r="D2518" t="str">
            <v>002407_Z11</v>
          </cell>
          <cell r="P2518">
            <v>0.5</v>
          </cell>
          <cell r="AD2518">
            <v>2</v>
          </cell>
        </row>
        <row r="2519">
          <cell r="D2519" t="str">
            <v>002407_Z11</v>
          </cell>
          <cell r="P2519">
            <v>0.5</v>
          </cell>
          <cell r="AD2519">
            <v>3</v>
          </cell>
        </row>
        <row r="2520">
          <cell r="D2520" t="str">
            <v>002408_Z11</v>
          </cell>
          <cell r="P2520">
            <v>0.5</v>
          </cell>
          <cell r="AD2520">
            <v>1</v>
          </cell>
        </row>
        <row r="2521">
          <cell r="D2521" t="str">
            <v>002408_Z11</v>
          </cell>
          <cell r="P2521">
            <v>0.5</v>
          </cell>
          <cell r="AD2521">
            <v>2</v>
          </cell>
        </row>
        <row r="2522">
          <cell r="D2522" t="str">
            <v>002408_Z11</v>
          </cell>
          <cell r="P2522">
            <v>0.5</v>
          </cell>
          <cell r="AD2522">
            <v>3</v>
          </cell>
        </row>
        <row r="2523">
          <cell r="D2523" t="str">
            <v>002409_Z11</v>
          </cell>
          <cell r="P2523">
            <v>2.71</v>
          </cell>
          <cell r="AD2523">
            <v>1</v>
          </cell>
        </row>
        <row r="2524">
          <cell r="D2524" t="str">
            <v>002409_Z11</v>
          </cell>
          <cell r="P2524">
            <v>2.71</v>
          </cell>
          <cell r="AD2524">
            <v>2</v>
          </cell>
        </row>
        <row r="2525">
          <cell r="D2525" t="str">
            <v>002409_Z11</v>
          </cell>
          <cell r="P2525">
            <v>2.71</v>
          </cell>
          <cell r="AD2525">
            <v>3</v>
          </cell>
        </row>
        <row r="2526">
          <cell r="D2526" t="str">
            <v>002410_Z11</v>
          </cell>
          <cell r="P2526">
            <v>3.8</v>
          </cell>
          <cell r="AD2526">
            <v>1</v>
          </cell>
        </row>
        <row r="2527">
          <cell r="D2527" t="str">
            <v>002410_Z11</v>
          </cell>
          <cell r="P2527">
            <v>3.8</v>
          </cell>
          <cell r="AD2527">
            <v>2</v>
          </cell>
        </row>
        <row r="2528">
          <cell r="D2528" t="str">
            <v>002410_Z11</v>
          </cell>
          <cell r="P2528">
            <v>3.8</v>
          </cell>
          <cell r="AD2528">
            <v>3</v>
          </cell>
        </row>
        <row r="2529">
          <cell r="D2529" t="str">
            <v>002411_Z11</v>
          </cell>
          <cell r="P2529">
            <v>3.8</v>
          </cell>
          <cell r="AD2529">
            <v>1</v>
          </cell>
        </row>
        <row r="2530">
          <cell r="D2530" t="str">
            <v>002411_Z11</v>
          </cell>
          <cell r="P2530">
            <v>3.8</v>
          </cell>
          <cell r="AD2530">
            <v>2</v>
          </cell>
        </row>
        <row r="2531">
          <cell r="D2531" t="str">
            <v>002411_Z11</v>
          </cell>
          <cell r="P2531">
            <v>3.8</v>
          </cell>
          <cell r="AD2531">
            <v>3</v>
          </cell>
        </row>
        <row r="2532">
          <cell r="D2532" t="str">
            <v>002412_Z11</v>
          </cell>
          <cell r="P2532">
            <v>3.12</v>
          </cell>
          <cell r="AD2532">
            <v>1</v>
          </cell>
        </row>
        <row r="2533">
          <cell r="D2533" t="str">
            <v>002412_Z11</v>
          </cell>
          <cell r="P2533">
            <v>3.12</v>
          </cell>
          <cell r="AD2533">
            <v>2</v>
          </cell>
        </row>
        <row r="2534">
          <cell r="D2534" t="str">
            <v>002412_Z11</v>
          </cell>
          <cell r="P2534">
            <v>3.12</v>
          </cell>
          <cell r="AD2534">
            <v>3</v>
          </cell>
        </row>
        <row r="2535">
          <cell r="D2535" t="str">
            <v>002413_Z11</v>
          </cell>
          <cell r="P2535">
            <v>0.9</v>
          </cell>
          <cell r="AD2535">
            <v>1</v>
          </cell>
        </row>
        <row r="2536">
          <cell r="D2536" t="str">
            <v>002413_Z11</v>
          </cell>
          <cell r="P2536">
            <v>0.9</v>
          </cell>
          <cell r="AD2536">
            <v>2</v>
          </cell>
        </row>
        <row r="2537">
          <cell r="D2537" t="str">
            <v>002413_Z11</v>
          </cell>
          <cell r="P2537">
            <v>0.9</v>
          </cell>
          <cell r="AD2537">
            <v>3</v>
          </cell>
        </row>
        <row r="2538">
          <cell r="D2538" t="str">
            <v>002414_Z11</v>
          </cell>
          <cell r="P2538">
            <v>0.9</v>
          </cell>
          <cell r="AD2538">
            <v>1</v>
          </cell>
        </row>
        <row r="2539">
          <cell r="D2539" t="str">
            <v>002414_Z11</v>
          </cell>
          <cell r="P2539">
            <v>0.9</v>
          </cell>
          <cell r="AD2539">
            <v>2</v>
          </cell>
        </row>
        <row r="2540">
          <cell r="D2540" t="str">
            <v>002414_Z11</v>
          </cell>
          <cell r="P2540">
            <v>0.9</v>
          </cell>
          <cell r="AD2540">
            <v>3</v>
          </cell>
        </row>
        <row r="2541">
          <cell r="D2541" t="str">
            <v>002415_Z11</v>
          </cell>
          <cell r="P2541">
            <v>1</v>
          </cell>
          <cell r="AD2541">
            <v>1</v>
          </cell>
        </row>
        <row r="2542">
          <cell r="D2542" t="str">
            <v>002415_Z11</v>
          </cell>
          <cell r="P2542">
            <v>1</v>
          </cell>
          <cell r="AD2542">
            <v>2</v>
          </cell>
        </row>
        <row r="2543">
          <cell r="D2543" t="str">
            <v>002415_Z11</v>
          </cell>
          <cell r="P2543">
            <v>1</v>
          </cell>
          <cell r="AD2543">
            <v>3</v>
          </cell>
        </row>
        <row r="2544">
          <cell r="D2544" t="str">
            <v>002416_Z11</v>
          </cell>
          <cell r="P2544">
            <v>0.375</v>
          </cell>
          <cell r="AD2544">
            <v>1</v>
          </cell>
        </row>
        <row r="2545">
          <cell r="D2545" t="str">
            <v>002416_Z11</v>
          </cell>
          <cell r="P2545">
            <v>0.375</v>
          </cell>
          <cell r="AD2545">
            <v>2</v>
          </cell>
        </row>
        <row r="2546">
          <cell r="D2546" t="str">
            <v>002416_Z11</v>
          </cell>
          <cell r="P2546">
            <v>0.375</v>
          </cell>
          <cell r="AD2546">
            <v>3</v>
          </cell>
        </row>
        <row r="2547">
          <cell r="D2547" t="str">
            <v>002417_Z11</v>
          </cell>
          <cell r="P2547">
            <v>0.28000000000000003</v>
          </cell>
          <cell r="AD2547">
            <v>1</v>
          </cell>
        </row>
        <row r="2548">
          <cell r="D2548" t="str">
            <v>002417_Z11</v>
          </cell>
          <cell r="P2548">
            <v>0.28000000000000003</v>
          </cell>
          <cell r="AD2548">
            <v>2</v>
          </cell>
        </row>
        <row r="2549">
          <cell r="D2549" t="str">
            <v>002417_Z11</v>
          </cell>
          <cell r="P2549">
            <v>0.28000000000000003</v>
          </cell>
          <cell r="AD2549">
            <v>3</v>
          </cell>
        </row>
        <row r="2550">
          <cell r="D2550" t="str">
            <v>002418_Z11</v>
          </cell>
          <cell r="P2550">
            <v>1.163</v>
          </cell>
          <cell r="AD2550">
            <v>1</v>
          </cell>
        </row>
        <row r="2551">
          <cell r="D2551" t="str">
            <v>002418_Z11</v>
          </cell>
          <cell r="P2551">
            <v>1.163</v>
          </cell>
          <cell r="AD2551">
            <v>2</v>
          </cell>
        </row>
        <row r="2552">
          <cell r="D2552" t="str">
            <v>002418_Z11</v>
          </cell>
          <cell r="P2552">
            <v>1.163</v>
          </cell>
          <cell r="AD2552">
            <v>3</v>
          </cell>
        </row>
        <row r="2553">
          <cell r="D2553" t="str">
            <v>002419_Z11</v>
          </cell>
          <cell r="P2553">
            <v>1.163</v>
          </cell>
          <cell r="AD2553">
            <v>1</v>
          </cell>
        </row>
        <row r="2554">
          <cell r="D2554" t="str">
            <v>002419_Z11</v>
          </cell>
          <cell r="P2554">
            <v>1.163</v>
          </cell>
          <cell r="AD2554">
            <v>2</v>
          </cell>
        </row>
        <row r="2555">
          <cell r="D2555" t="str">
            <v>002419_Z11</v>
          </cell>
          <cell r="P2555">
            <v>1.163</v>
          </cell>
          <cell r="AD2555">
            <v>3</v>
          </cell>
        </row>
        <row r="2556">
          <cell r="D2556" t="str">
            <v>002420_Z11</v>
          </cell>
          <cell r="P2556">
            <v>1.0999999999999999E-2</v>
          </cell>
          <cell r="AD2556">
            <v>1</v>
          </cell>
        </row>
        <row r="2557">
          <cell r="D2557" t="str">
            <v>002420_Z11</v>
          </cell>
          <cell r="P2557">
            <v>1.0999999999999999E-2</v>
          </cell>
          <cell r="AD2557">
            <v>2</v>
          </cell>
        </row>
        <row r="2558">
          <cell r="D2558" t="str">
            <v>002420_Z11</v>
          </cell>
          <cell r="P2558">
            <v>1.0999999999999999E-2</v>
          </cell>
          <cell r="AD2558">
            <v>3</v>
          </cell>
        </row>
        <row r="2559">
          <cell r="D2559" t="str">
            <v>002421_Z11</v>
          </cell>
          <cell r="P2559">
            <v>0.13200000000000001</v>
          </cell>
          <cell r="AD2559">
            <v>1</v>
          </cell>
        </row>
        <row r="2560">
          <cell r="D2560" t="str">
            <v>002421_Z11</v>
          </cell>
          <cell r="P2560">
            <v>0.13200000000000001</v>
          </cell>
          <cell r="AD2560">
            <v>2</v>
          </cell>
        </row>
        <row r="2561">
          <cell r="D2561" t="str">
            <v>002421_Z11</v>
          </cell>
          <cell r="P2561">
            <v>0.13200000000000001</v>
          </cell>
          <cell r="AD2561">
            <v>3</v>
          </cell>
        </row>
        <row r="2562">
          <cell r="D2562" t="str">
            <v>002422_Z11</v>
          </cell>
          <cell r="P2562">
            <v>0.03</v>
          </cell>
          <cell r="AD2562">
            <v>1</v>
          </cell>
        </row>
        <row r="2563">
          <cell r="D2563" t="str">
            <v>002422_Z11</v>
          </cell>
          <cell r="P2563">
            <v>0.03</v>
          </cell>
          <cell r="AD2563">
            <v>2</v>
          </cell>
        </row>
        <row r="2564">
          <cell r="D2564" t="str">
            <v>002422_Z11</v>
          </cell>
          <cell r="P2564">
            <v>0.03</v>
          </cell>
          <cell r="AD2564">
            <v>3</v>
          </cell>
        </row>
        <row r="2565">
          <cell r="D2565" t="str">
            <v>002424_Z11</v>
          </cell>
          <cell r="P2565">
            <v>4.4999999999999998E-2</v>
          </cell>
          <cell r="AD2565">
            <v>1</v>
          </cell>
        </row>
        <row r="2566">
          <cell r="D2566" t="str">
            <v>002424_Z11</v>
          </cell>
          <cell r="P2566">
            <v>4.4999999999999998E-2</v>
          </cell>
          <cell r="AD2566">
            <v>2</v>
          </cell>
        </row>
        <row r="2567">
          <cell r="D2567" t="str">
            <v>002424_Z11</v>
          </cell>
          <cell r="P2567">
            <v>4.4999999999999998E-2</v>
          </cell>
          <cell r="AD2567">
            <v>3</v>
          </cell>
        </row>
        <row r="2568">
          <cell r="D2568" t="str">
            <v>002428_Z11</v>
          </cell>
          <cell r="P2568">
            <v>0.11</v>
          </cell>
          <cell r="AD2568">
            <v>1</v>
          </cell>
        </row>
        <row r="2569">
          <cell r="D2569" t="str">
            <v>002428_Z11</v>
          </cell>
          <cell r="P2569">
            <v>0.11</v>
          </cell>
          <cell r="AD2569">
            <v>2</v>
          </cell>
        </row>
        <row r="2570">
          <cell r="D2570" t="str">
            <v>002428_Z11</v>
          </cell>
          <cell r="P2570">
            <v>0.11</v>
          </cell>
          <cell r="AD2570">
            <v>3</v>
          </cell>
        </row>
        <row r="2571">
          <cell r="D2571" t="str">
            <v>002429_Z11</v>
          </cell>
          <cell r="P2571">
            <v>0.5</v>
          </cell>
          <cell r="AD2571">
            <v>1</v>
          </cell>
        </row>
        <row r="2572">
          <cell r="D2572" t="str">
            <v>002429_Z11</v>
          </cell>
          <cell r="P2572">
            <v>0.5</v>
          </cell>
          <cell r="AD2572">
            <v>2</v>
          </cell>
        </row>
        <row r="2573">
          <cell r="D2573" t="str">
            <v>002429_Z11</v>
          </cell>
          <cell r="P2573">
            <v>0.5</v>
          </cell>
          <cell r="AD2573">
            <v>3</v>
          </cell>
        </row>
        <row r="2574">
          <cell r="D2574" t="str">
            <v>002435_Z11</v>
          </cell>
          <cell r="P2574">
            <v>0.08</v>
          </cell>
          <cell r="AD2574">
            <v>1</v>
          </cell>
        </row>
        <row r="2575">
          <cell r="D2575" t="str">
            <v>002435_Z11</v>
          </cell>
          <cell r="P2575">
            <v>0.08</v>
          </cell>
          <cell r="AD2575">
            <v>2</v>
          </cell>
        </row>
        <row r="2576">
          <cell r="D2576" t="str">
            <v>002435_Z11</v>
          </cell>
          <cell r="P2576">
            <v>0.08</v>
          </cell>
          <cell r="AD2576">
            <v>3</v>
          </cell>
        </row>
        <row r="2577">
          <cell r="D2577" t="str">
            <v>002440_Z11</v>
          </cell>
          <cell r="P2577">
            <v>0.15</v>
          </cell>
          <cell r="AD2577">
            <v>1</v>
          </cell>
        </row>
        <row r="2578">
          <cell r="D2578" t="str">
            <v>002440_Z11</v>
          </cell>
          <cell r="P2578">
            <v>0.15</v>
          </cell>
          <cell r="AD2578">
            <v>2</v>
          </cell>
        </row>
        <row r="2579">
          <cell r="D2579" t="str">
            <v>002440_Z11</v>
          </cell>
          <cell r="P2579">
            <v>0.15</v>
          </cell>
          <cell r="AD2579">
            <v>3</v>
          </cell>
        </row>
        <row r="2580">
          <cell r="D2580" t="str">
            <v>002442_Z11</v>
          </cell>
          <cell r="P2580">
            <v>5.5E-2</v>
          </cell>
          <cell r="AD2580">
            <v>1</v>
          </cell>
        </row>
        <row r="2581">
          <cell r="D2581" t="str">
            <v>002442_Z11</v>
          </cell>
          <cell r="P2581">
            <v>5.5E-2</v>
          </cell>
          <cell r="AD2581">
            <v>2</v>
          </cell>
        </row>
        <row r="2582">
          <cell r="D2582" t="str">
            <v>002442_Z11</v>
          </cell>
          <cell r="P2582">
            <v>5.5E-2</v>
          </cell>
          <cell r="AD2582">
            <v>3</v>
          </cell>
        </row>
        <row r="2583">
          <cell r="D2583" t="str">
            <v>002444_Z11</v>
          </cell>
          <cell r="P2583">
            <v>0.02</v>
          </cell>
          <cell r="AD2583">
            <v>1</v>
          </cell>
        </row>
        <row r="2584">
          <cell r="D2584" t="str">
            <v>002444_Z11</v>
          </cell>
          <cell r="P2584">
            <v>0.02</v>
          </cell>
          <cell r="AD2584">
            <v>2</v>
          </cell>
        </row>
        <row r="2585">
          <cell r="D2585" t="str">
            <v>002444_Z11</v>
          </cell>
          <cell r="P2585">
            <v>0.02</v>
          </cell>
          <cell r="AD2585">
            <v>3</v>
          </cell>
        </row>
        <row r="2586">
          <cell r="D2586" t="str">
            <v>002456_Z11</v>
          </cell>
          <cell r="P2586">
            <v>0.21</v>
          </cell>
          <cell r="AD2586">
            <v>1</v>
          </cell>
        </row>
        <row r="2587">
          <cell r="D2587" t="str">
            <v>002456_Z11</v>
          </cell>
          <cell r="P2587">
            <v>0.21</v>
          </cell>
          <cell r="AD2587">
            <v>2</v>
          </cell>
        </row>
        <row r="2588">
          <cell r="D2588" t="str">
            <v>002456_Z11</v>
          </cell>
          <cell r="P2588">
            <v>0.21</v>
          </cell>
          <cell r="AD2588">
            <v>3</v>
          </cell>
        </row>
        <row r="2589">
          <cell r="D2589" t="str">
            <v>002457_Z11</v>
          </cell>
          <cell r="P2589">
            <v>0.21</v>
          </cell>
          <cell r="AD2589">
            <v>1</v>
          </cell>
        </row>
        <row r="2590">
          <cell r="D2590" t="str">
            <v>002457_Z11</v>
          </cell>
          <cell r="P2590">
            <v>0.21</v>
          </cell>
          <cell r="AD2590">
            <v>2</v>
          </cell>
        </row>
        <row r="2591">
          <cell r="D2591" t="str">
            <v>002457_Z11</v>
          </cell>
          <cell r="P2591">
            <v>0.21</v>
          </cell>
          <cell r="AD2591">
            <v>3</v>
          </cell>
        </row>
        <row r="2592">
          <cell r="D2592" t="str">
            <v>002467_Z11</v>
          </cell>
          <cell r="P2592">
            <v>0.16500000000000001</v>
          </cell>
          <cell r="AD2592">
            <v>1</v>
          </cell>
        </row>
        <row r="2593">
          <cell r="D2593" t="str">
            <v>002467_Z11</v>
          </cell>
          <cell r="P2593">
            <v>0.16500000000000001</v>
          </cell>
          <cell r="AD2593">
            <v>2</v>
          </cell>
        </row>
        <row r="2594">
          <cell r="D2594" t="str">
            <v>002467_Z11</v>
          </cell>
          <cell r="P2594">
            <v>0.16500000000000001</v>
          </cell>
          <cell r="AD2594">
            <v>3</v>
          </cell>
        </row>
        <row r="2595">
          <cell r="D2595" t="str">
            <v>002468_Z11</v>
          </cell>
          <cell r="P2595">
            <v>0.03</v>
          </cell>
          <cell r="AD2595">
            <v>1</v>
          </cell>
        </row>
        <row r="2596">
          <cell r="D2596" t="str">
            <v>002468_Z11</v>
          </cell>
          <cell r="P2596">
            <v>0.03</v>
          </cell>
          <cell r="AD2596">
            <v>2</v>
          </cell>
        </row>
        <row r="2597">
          <cell r="D2597" t="str">
            <v>002468_Z11</v>
          </cell>
          <cell r="P2597">
            <v>0.03</v>
          </cell>
          <cell r="AD2597">
            <v>3</v>
          </cell>
        </row>
        <row r="2598">
          <cell r="D2598" t="str">
            <v>002470_Z11</v>
          </cell>
          <cell r="P2598">
            <v>8.0000000000000002E-3</v>
          </cell>
          <cell r="AD2598">
            <v>1</v>
          </cell>
        </row>
        <row r="2599">
          <cell r="D2599" t="str">
            <v>002470_Z11</v>
          </cell>
          <cell r="P2599">
            <v>8.0000000000000002E-3</v>
          </cell>
          <cell r="AD2599">
            <v>2</v>
          </cell>
        </row>
        <row r="2600">
          <cell r="D2600" t="str">
            <v>002470_Z11</v>
          </cell>
          <cell r="P2600">
            <v>8.0000000000000002E-3</v>
          </cell>
          <cell r="AD2600">
            <v>3</v>
          </cell>
        </row>
        <row r="2601">
          <cell r="D2601" t="str">
            <v>002473_Z11</v>
          </cell>
          <cell r="P2601">
            <v>7.4999999999999997E-3</v>
          </cell>
          <cell r="AD2601">
            <v>1</v>
          </cell>
        </row>
        <row r="2602">
          <cell r="D2602" t="str">
            <v>002473_Z11</v>
          </cell>
          <cell r="P2602">
            <v>7.4999999999999997E-3</v>
          </cell>
          <cell r="AD2602">
            <v>2</v>
          </cell>
        </row>
        <row r="2603">
          <cell r="D2603" t="str">
            <v>002473_Z11</v>
          </cell>
          <cell r="P2603">
            <v>7.4999999999999997E-3</v>
          </cell>
          <cell r="AD2603">
            <v>3</v>
          </cell>
        </row>
        <row r="2604">
          <cell r="D2604" t="str">
            <v>002474_Z11</v>
          </cell>
          <cell r="P2604">
            <v>8.7999999999999995E-2</v>
          </cell>
          <cell r="AD2604">
            <v>1</v>
          </cell>
        </row>
        <row r="2605">
          <cell r="D2605" t="str">
            <v>002474_Z11</v>
          </cell>
          <cell r="P2605">
            <v>8.7999999999999995E-2</v>
          </cell>
          <cell r="AD2605">
            <v>2</v>
          </cell>
        </row>
        <row r="2606">
          <cell r="D2606" t="str">
            <v>002474_Z11</v>
          </cell>
          <cell r="P2606">
            <v>8.7999999999999995E-2</v>
          </cell>
          <cell r="AD2606">
            <v>3</v>
          </cell>
        </row>
        <row r="2607">
          <cell r="D2607" t="str">
            <v>002485_Z11</v>
          </cell>
          <cell r="P2607">
            <v>0.81</v>
          </cell>
          <cell r="AD2607">
            <v>1</v>
          </cell>
        </row>
        <row r="2608">
          <cell r="D2608" t="str">
            <v>002485_Z11</v>
          </cell>
          <cell r="P2608">
            <v>0.81</v>
          </cell>
          <cell r="AD2608">
            <v>2</v>
          </cell>
        </row>
        <row r="2609">
          <cell r="D2609" t="str">
            <v>002485_Z11</v>
          </cell>
          <cell r="P2609">
            <v>0.81</v>
          </cell>
          <cell r="AD2609">
            <v>3</v>
          </cell>
        </row>
        <row r="2610">
          <cell r="D2610" t="str">
            <v>002486_Z11</v>
          </cell>
          <cell r="P2610">
            <v>0.81</v>
          </cell>
          <cell r="AD2610">
            <v>1</v>
          </cell>
        </row>
        <row r="2611">
          <cell r="D2611" t="str">
            <v>002486_Z11</v>
          </cell>
          <cell r="P2611">
            <v>0.81</v>
          </cell>
          <cell r="AD2611">
            <v>2</v>
          </cell>
        </row>
        <row r="2612">
          <cell r="D2612" t="str">
            <v>002486_Z11</v>
          </cell>
          <cell r="P2612">
            <v>0.81</v>
          </cell>
          <cell r="AD2612">
            <v>3</v>
          </cell>
        </row>
        <row r="2613">
          <cell r="D2613" t="str">
            <v>002487_Z11</v>
          </cell>
          <cell r="P2613">
            <v>6</v>
          </cell>
          <cell r="AD2613">
            <v>1</v>
          </cell>
        </row>
        <row r="2614">
          <cell r="D2614" t="str">
            <v>002487_Z11</v>
          </cell>
          <cell r="P2614">
            <v>6</v>
          </cell>
          <cell r="AD2614">
            <v>2</v>
          </cell>
        </row>
        <row r="2615">
          <cell r="D2615" t="str">
            <v>002487_Z11</v>
          </cell>
          <cell r="P2615">
            <v>6</v>
          </cell>
          <cell r="AD2615">
            <v>3</v>
          </cell>
        </row>
        <row r="2616">
          <cell r="D2616" t="str">
            <v>002488_Z11</v>
          </cell>
          <cell r="P2616">
            <v>1.1000000000000001</v>
          </cell>
          <cell r="AD2616">
            <v>1</v>
          </cell>
        </row>
        <row r="2617">
          <cell r="D2617" t="str">
            <v>002488_Z11</v>
          </cell>
          <cell r="P2617">
            <v>1.1000000000000001</v>
          </cell>
          <cell r="AD2617">
            <v>2</v>
          </cell>
        </row>
        <row r="2618">
          <cell r="D2618" t="str">
            <v>002488_Z11</v>
          </cell>
          <cell r="P2618">
            <v>1.1000000000000001</v>
          </cell>
          <cell r="AD2618">
            <v>3</v>
          </cell>
        </row>
        <row r="2619">
          <cell r="D2619" t="str">
            <v>002489_Z11</v>
          </cell>
          <cell r="P2619">
            <v>0.81</v>
          </cell>
          <cell r="AD2619">
            <v>1</v>
          </cell>
        </row>
        <row r="2620">
          <cell r="D2620" t="str">
            <v>002489_Z11</v>
          </cell>
          <cell r="P2620">
            <v>0.81</v>
          </cell>
          <cell r="AD2620">
            <v>2</v>
          </cell>
        </row>
        <row r="2621">
          <cell r="D2621" t="str">
            <v>002489_Z11</v>
          </cell>
          <cell r="P2621">
            <v>0.81</v>
          </cell>
          <cell r="AD2621">
            <v>3</v>
          </cell>
        </row>
        <row r="2622">
          <cell r="D2622" t="str">
            <v>002490_Z11</v>
          </cell>
          <cell r="P2622">
            <v>0.77</v>
          </cell>
          <cell r="AD2622">
            <v>1</v>
          </cell>
        </row>
        <row r="2623">
          <cell r="D2623" t="str">
            <v>002490_Z11</v>
          </cell>
          <cell r="P2623">
            <v>0.77</v>
          </cell>
          <cell r="AD2623">
            <v>2</v>
          </cell>
        </row>
        <row r="2624">
          <cell r="D2624" t="str">
            <v>002490_Z11</v>
          </cell>
          <cell r="P2624">
            <v>0.77</v>
          </cell>
          <cell r="AD2624">
            <v>3</v>
          </cell>
        </row>
        <row r="2625">
          <cell r="D2625" t="str">
            <v>002491_Z11</v>
          </cell>
          <cell r="P2625">
            <v>0.77</v>
          </cell>
          <cell r="AD2625">
            <v>1</v>
          </cell>
        </row>
        <row r="2626">
          <cell r="D2626" t="str">
            <v>002491_Z11</v>
          </cell>
          <cell r="P2626">
            <v>0.77</v>
          </cell>
          <cell r="AD2626">
            <v>2</v>
          </cell>
        </row>
        <row r="2627">
          <cell r="D2627" t="str">
            <v>002491_Z11</v>
          </cell>
          <cell r="P2627">
            <v>0.77</v>
          </cell>
          <cell r="AD2627">
            <v>3</v>
          </cell>
        </row>
        <row r="2628">
          <cell r="D2628" t="str">
            <v>002492_Z11</v>
          </cell>
          <cell r="P2628">
            <v>0.315</v>
          </cell>
          <cell r="AD2628">
            <v>1</v>
          </cell>
        </row>
        <row r="2629">
          <cell r="D2629" t="str">
            <v>002492_Z11</v>
          </cell>
          <cell r="P2629">
            <v>0.315</v>
          </cell>
          <cell r="AD2629">
            <v>2</v>
          </cell>
        </row>
        <row r="2630">
          <cell r="D2630" t="str">
            <v>002492_Z11</v>
          </cell>
          <cell r="P2630">
            <v>0.315</v>
          </cell>
          <cell r="AD2630">
            <v>3</v>
          </cell>
        </row>
        <row r="2631">
          <cell r="D2631" t="str">
            <v>002497_Z11</v>
          </cell>
          <cell r="P2631">
            <v>4.4999999999999998E-2</v>
          </cell>
          <cell r="AD2631">
            <v>1</v>
          </cell>
        </row>
        <row r="2632">
          <cell r="D2632" t="str">
            <v>002497_Z11</v>
          </cell>
          <cell r="P2632">
            <v>4.4999999999999998E-2</v>
          </cell>
          <cell r="AD2632">
            <v>2</v>
          </cell>
        </row>
        <row r="2633">
          <cell r="D2633" t="str">
            <v>002497_Z11</v>
          </cell>
          <cell r="P2633">
            <v>4.4999999999999998E-2</v>
          </cell>
          <cell r="AD2633">
            <v>3</v>
          </cell>
        </row>
        <row r="2634">
          <cell r="D2634" t="str">
            <v>002498_Z11</v>
          </cell>
          <cell r="P2634">
            <v>1.4999999999999999E-2</v>
          </cell>
          <cell r="AD2634">
            <v>1</v>
          </cell>
        </row>
        <row r="2635">
          <cell r="D2635" t="str">
            <v>002498_Z11</v>
          </cell>
          <cell r="P2635">
            <v>1.4999999999999999E-2</v>
          </cell>
          <cell r="AD2635">
            <v>2</v>
          </cell>
        </row>
        <row r="2636">
          <cell r="D2636" t="str">
            <v>002498_Z11</v>
          </cell>
          <cell r="P2636">
            <v>1.4999999999999999E-2</v>
          </cell>
          <cell r="AD2636">
            <v>3</v>
          </cell>
        </row>
        <row r="2637">
          <cell r="D2637" t="str">
            <v>002504_Z11</v>
          </cell>
          <cell r="P2637">
            <v>1.7999999999999999E-2</v>
          </cell>
          <cell r="AD2637">
            <v>1</v>
          </cell>
        </row>
        <row r="2638">
          <cell r="D2638" t="str">
            <v>002504_Z11</v>
          </cell>
          <cell r="P2638">
            <v>1.7999999999999999E-2</v>
          </cell>
          <cell r="AD2638">
            <v>2</v>
          </cell>
        </row>
        <row r="2639">
          <cell r="D2639" t="str">
            <v>002504_Z11</v>
          </cell>
          <cell r="P2639">
            <v>1.7999999999999999E-2</v>
          </cell>
          <cell r="AD2639">
            <v>3</v>
          </cell>
        </row>
        <row r="2640">
          <cell r="D2640" t="str">
            <v>002505_Z11</v>
          </cell>
          <cell r="P2640">
            <v>0.09</v>
          </cell>
          <cell r="AD2640">
            <v>1</v>
          </cell>
        </row>
        <row r="2641">
          <cell r="D2641" t="str">
            <v>002505_Z11</v>
          </cell>
          <cell r="P2641">
            <v>0.09</v>
          </cell>
          <cell r="AD2641">
            <v>2</v>
          </cell>
        </row>
        <row r="2642">
          <cell r="D2642" t="str">
            <v>002505_Z11</v>
          </cell>
          <cell r="P2642">
            <v>0.09</v>
          </cell>
          <cell r="AD2642">
            <v>3</v>
          </cell>
        </row>
        <row r="2643">
          <cell r="D2643" t="str">
            <v>002506_Z11</v>
          </cell>
          <cell r="P2643">
            <v>0.25</v>
          </cell>
          <cell r="AD2643">
            <v>1</v>
          </cell>
        </row>
        <row r="2644">
          <cell r="D2644" t="str">
            <v>002506_Z11</v>
          </cell>
          <cell r="P2644">
            <v>0.25</v>
          </cell>
          <cell r="AD2644">
            <v>2</v>
          </cell>
        </row>
        <row r="2645">
          <cell r="D2645" t="str">
            <v>002506_Z11</v>
          </cell>
          <cell r="P2645">
            <v>0.25</v>
          </cell>
          <cell r="AD2645">
            <v>3</v>
          </cell>
        </row>
        <row r="2646">
          <cell r="D2646" t="str">
            <v>002510_Z11</v>
          </cell>
          <cell r="P2646">
            <v>8.0000000000000002E-3</v>
          </cell>
          <cell r="AD2646">
            <v>1</v>
          </cell>
        </row>
        <row r="2647">
          <cell r="D2647" t="str">
            <v>002510_Z11</v>
          </cell>
          <cell r="P2647">
            <v>8.0000000000000002E-3</v>
          </cell>
          <cell r="AD2647">
            <v>2</v>
          </cell>
        </row>
        <row r="2648">
          <cell r="D2648" t="str">
            <v>002510_Z11</v>
          </cell>
          <cell r="P2648">
            <v>8.0000000000000002E-3</v>
          </cell>
          <cell r="AD2648">
            <v>3</v>
          </cell>
        </row>
        <row r="2649">
          <cell r="D2649" t="str">
            <v>002517_Z11</v>
          </cell>
          <cell r="P2649">
            <v>0.12</v>
          </cell>
          <cell r="AD2649">
            <v>1</v>
          </cell>
        </row>
        <row r="2650">
          <cell r="D2650" t="str">
            <v>002517_Z11</v>
          </cell>
          <cell r="P2650">
            <v>0.12</v>
          </cell>
          <cell r="AD2650">
            <v>2</v>
          </cell>
        </row>
        <row r="2651">
          <cell r="D2651" t="str">
            <v>002517_Z11</v>
          </cell>
          <cell r="P2651">
            <v>0.04</v>
          </cell>
          <cell r="AD2651">
            <v>3</v>
          </cell>
        </row>
        <row r="2652">
          <cell r="D2652" t="str">
            <v>002518_Z11</v>
          </cell>
          <cell r="P2652">
            <v>1.0999999999999999E-2</v>
          </cell>
          <cell r="AD2652">
            <v>1</v>
          </cell>
        </row>
        <row r="2653">
          <cell r="D2653" t="str">
            <v>002518_Z11</v>
          </cell>
          <cell r="P2653">
            <v>1.0999999999999999E-2</v>
          </cell>
          <cell r="AD2653">
            <v>2</v>
          </cell>
        </row>
        <row r="2654">
          <cell r="D2654" t="str">
            <v>002518_Z11</v>
          </cell>
          <cell r="P2654">
            <v>1.0999999999999999E-2</v>
          </cell>
          <cell r="AD2654">
            <v>3</v>
          </cell>
        </row>
        <row r="2655">
          <cell r="D2655" t="str">
            <v>002523_Z11</v>
          </cell>
          <cell r="P2655">
            <v>0.04</v>
          </cell>
          <cell r="AD2655">
            <v>1</v>
          </cell>
        </row>
        <row r="2656">
          <cell r="D2656" t="str">
            <v>002523_Z11</v>
          </cell>
          <cell r="P2656">
            <v>0.04</v>
          </cell>
          <cell r="AD2656">
            <v>2</v>
          </cell>
        </row>
        <row r="2657">
          <cell r="D2657" t="str">
            <v>002523_Z11</v>
          </cell>
          <cell r="P2657">
            <v>0.04</v>
          </cell>
          <cell r="AD2657">
            <v>3</v>
          </cell>
        </row>
        <row r="2658">
          <cell r="D2658" t="str">
            <v>002526_Z11</v>
          </cell>
          <cell r="P2658">
            <v>1.7999999999999999E-2</v>
          </cell>
          <cell r="AD2658">
            <v>1</v>
          </cell>
        </row>
        <row r="2659">
          <cell r="D2659" t="str">
            <v>002526_Z11</v>
          </cell>
          <cell r="P2659">
            <v>1.7999999999999999E-2</v>
          </cell>
          <cell r="AD2659">
            <v>2</v>
          </cell>
        </row>
        <row r="2660">
          <cell r="D2660" t="str">
            <v>002526_Z11</v>
          </cell>
          <cell r="P2660">
            <v>1.7999999999999999E-2</v>
          </cell>
          <cell r="AD2660">
            <v>3</v>
          </cell>
        </row>
        <row r="2661">
          <cell r="D2661" t="str">
            <v>002533_Z11</v>
          </cell>
          <cell r="P2661">
            <v>0.16</v>
          </cell>
          <cell r="AD2661">
            <v>1</v>
          </cell>
        </row>
        <row r="2662">
          <cell r="D2662" t="str">
            <v>002533_Z11</v>
          </cell>
          <cell r="P2662">
            <v>0.16</v>
          </cell>
          <cell r="AD2662">
            <v>2</v>
          </cell>
        </row>
        <row r="2663">
          <cell r="D2663" t="str">
            <v>002533_Z11</v>
          </cell>
          <cell r="P2663">
            <v>0.16</v>
          </cell>
          <cell r="AD2663">
            <v>3</v>
          </cell>
        </row>
        <row r="2664">
          <cell r="D2664" t="str">
            <v>002535_Z11</v>
          </cell>
          <cell r="P2664">
            <v>0.03</v>
          </cell>
          <cell r="AD2664">
            <v>1</v>
          </cell>
        </row>
        <row r="2665">
          <cell r="D2665" t="str">
            <v>002535_Z11</v>
          </cell>
          <cell r="P2665">
            <v>0.03</v>
          </cell>
          <cell r="AD2665">
            <v>2</v>
          </cell>
        </row>
        <row r="2666">
          <cell r="D2666" t="str">
            <v>002535_Z11</v>
          </cell>
          <cell r="P2666">
            <v>0.03</v>
          </cell>
          <cell r="AD2666">
            <v>3</v>
          </cell>
        </row>
        <row r="2667">
          <cell r="D2667" t="str">
            <v>002536_Z11</v>
          </cell>
          <cell r="P2667">
            <v>6.6000000000000003E-2</v>
          </cell>
          <cell r="AD2667">
            <v>1</v>
          </cell>
        </row>
        <row r="2668">
          <cell r="D2668" t="str">
            <v>002536_Z11</v>
          </cell>
          <cell r="P2668">
            <v>6.6000000000000003E-2</v>
          </cell>
          <cell r="AD2668">
            <v>2</v>
          </cell>
        </row>
        <row r="2669">
          <cell r="D2669" t="str">
            <v>002536_Z11</v>
          </cell>
          <cell r="P2669">
            <v>6.6000000000000003E-2</v>
          </cell>
          <cell r="AD2669">
            <v>3</v>
          </cell>
        </row>
        <row r="2670">
          <cell r="D2670" t="str">
            <v>002538_Z11</v>
          </cell>
          <cell r="P2670">
            <v>4.4999999999999998E-2</v>
          </cell>
          <cell r="AD2670">
            <v>1</v>
          </cell>
        </row>
        <row r="2671">
          <cell r="D2671" t="str">
            <v>002538_Z11</v>
          </cell>
          <cell r="P2671">
            <v>4.4999999999999998E-2</v>
          </cell>
          <cell r="AD2671">
            <v>2</v>
          </cell>
        </row>
        <row r="2672">
          <cell r="D2672" t="str">
            <v>002538_Z11</v>
          </cell>
          <cell r="P2672">
            <v>4.4999999999999998E-2</v>
          </cell>
          <cell r="AD2672">
            <v>3</v>
          </cell>
        </row>
        <row r="2673">
          <cell r="D2673" t="str">
            <v>002542_Z11</v>
          </cell>
          <cell r="P2673">
            <v>0.1</v>
          </cell>
          <cell r="AD2673">
            <v>1</v>
          </cell>
        </row>
        <row r="2674">
          <cell r="D2674" t="str">
            <v>002542_Z11</v>
          </cell>
          <cell r="P2674">
            <v>0.1</v>
          </cell>
          <cell r="AD2674">
            <v>2</v>
          </cell>
        </row>
        <row r="2675">
          <cell r="D2675" t="str">
            <v>002542_Z11</v>
          </cell>
          <cell r="P2675">
            <v>0.1</v>
          </cell>
          <cell r="AD2675">
            <v>3</v>
          </cell>
        </row>
        <row r="2676">
          <cell r="D2676" t="str">
            <v>002546_Z11</v>
          </cell>
          <cell r="P2676">
            <v>2.4E-2</v>
          </cell>
          <cell r="AD2676">
            <v>1</v>
          </cell>
        </row>
        <row r="2677">
          <cell r="D2677" t="str">
            <v>002546_Z11</v>
          </cell>
          <cell r="P2677">
            <v>2.4E-2</v>
          </cell>
          <cell r="AD2677">
            <v>2</v>
          </cell>
        </row>
        <row r="2678">
          <cell r="D2678" t="str">
            <v>002546_Z11</v>
          </cell>
          <cell r="P2678">
            <v>2.4E-2</v>
          </cell>
          <cell r="AD2678">
            <v>3</v>
          </cell>
        </row>
        <row r="2679">
          <cell r="D2679" t="str">
            <v>002547_Z11</v>
          </cell>
          <cell r="P2679">
            <v>0.5</v>
          </cell>
          <cell r="AD2679">
            <v>1</v>
          </cell>
        </row>
        <row r="2680">
          <cell r="D2680" t="str">
            <v>002547_Z11</v>
          </cell>
          <cell r="P2680">
            <v>0.5</v>
          </cell>
          <cell r="AD2680">
            <v>2</v>
          </cell>
        </row>
        <row r="2681">
          <cell r="D2681" t="str">
            <v>002547_Z11</v>
          </cell>
          <cell r="P2681">
            <v>0.5</v>
          </cell>
          <cell r="AD2681">
            <v>3</v>
          </cell>
        </row>
        <row r="2682">
          <cell r="D2682" t="str">
            <v>002548_Z11</v>
          </cell>
          <cell r="P2682">
            <v>2.5000000000000001E-2</v>
          </cell>
          <cell r="AD2682">
            <v>1</v>
          </cell>
        </row>
        <row r="2683">
          <cell r="D2683" t="str">
            <v>002548_Z11</v>
          </cell>
          <cell r="P2683">
            <v>2.5000000000000001E-2</v>
          </cell>
          <cell r="AD2683">
            <v>2</v>
          </cell>
        </row>
        <row r="2684">
          <cell r="D2684" t="str">
            <v>002548_Z11</v>
          </cell>
          <cell r="P2684">
            <v>2.5000000000000001E-2</v>
          </cell>
          <cell r="AD2684">
            <v>3</v>
          </cell>
        </row>
        <row r="2685">
          <cell r="D2685" t="str">
            <v>002549_Z11</v>
          </cell>
          <cell r="P2685">
            <v>2.5000000000000001E-2</v>
          </cell>
          <cell r="AD2685">
            <v>1</v>
          </cell>
        </row>
        <row r="2686">
          <cell r="D2686" t="str">
            <v>002549_Z11</v>
          </cell>
          <cell r="P2686">
            <v>2.5000000000000001E-2</v>
          </cell>
          <cell r="AD2686">
            <v>2</v>
          </cell>
        </row>
        <row r="2687">
          <cell r="D2687" t="str">
            <v>002549_Z11</v>
          </cell>
          <cell r="P2687">
            <v>2.5000000000000001E-2</v>
          </cell>
          <cell r="AD2687">
            <v>3</v>
          </cell>
        </row>
        <row r="2688">
          <cell r="D2688" t="str">
            <v>002551_Z11</v>
          </cell>
          <cell r="P2688">
            <v>3.6999999999999998E-2</v>
          </cell>
          <cell r="AD2688">
            <v>1</v>
          </cell>
        </row>
        <row r="2689">
          <cell r="D2689" t="str">
            <v>002551_Z11</v>
          </cell>
          <cell r="P2689">
            <v>3.6999999999999998E-2</v>
          </cell>
          <cell r="AD2689">
            <v>2</v>
          </cell>
        </row>
        <row r="2690">
          <cell r="D2690" t="str">
            <v>002551_Z11</v>
          </cell>
          <cell r="P2690">
            <v>3.6999999999999998E-2</v>
          </cell>
          <cell r="AD2690">
            <v>3</v>
          </cell>
        </row>
        <row r="2691">
          <cell r="D2691" t="str">
            <v>002555_Z11</v>
          </cell>
          <cell r="P2691">
            <v>0.02</v>
          </cell>
          <cell r="AD2691">
            <v>1</v>
          </cell>
        </row>
        <row r="2692">
          <cell r="D2692" t="str">
            <v>002555_Z11</v>
          </cell>
          <cell r="P2692">
            <v>0.02</v>
          </cell>
          <cell r="AD2692">
            <v>2</v>
          </cell>
        </row>
        <row r="2693">
          <cell r="D2693" t="str">
            <v>002555_Z11</v>
          </cell>
          <cell r="P2693">
            <v>0.02</v>
          </cell>
          <cell r="AD2693">
            <v>3</v>
          </cell>
        </row>
        <row r="2694">
          <cell r="D2694" t="str">
            <v>002556_Z11</v>
          </cell>
          <cell r="P2694">
            <v>0.13</v>
          </cell>
          <cell r="AD2694">
            <v>1</v>
          </cell>
        </row>
        <row r="2695">
          <cell r="D2695" t="str">
            <v>002556_Z11</v>
          </cell>
          <cell r="P2695">
            <v>0.13</v>
          </cell>
          <cell r="AD2695">
            <v>2</v>
          </cell>
        </row>
        <row r="2696">
          <cell r="D2696" t="str">
            <v>002556_Z11</v>
          </cell>
          <cell r="P2696">
            <v>0.13</v>
          </cell>
          <cell r="AD2696">
            <v>3</v>
          </cell>
        </row>
        <row r="2697">
          <cell r="D2697" t="str">
            <v>002563_Z11</v>
          </cell>
          <cell r="P2697">
            <v>0.03</v>
          </cell>
          <cell r="AD2697">
            <v>1</v>
          </cell>
        </row>
        <row r="2698">
          <cell r="D2698" t="str">
            <v>002563_Z11</v>
          </cell>
          <cell r="P2698">
            <v>0.03</v>
          </cell>
          <cell r="AD2698">
            <v>2</v>
          </cell>
        </row>
        <row r="2699">
          <cell r="D2699" t="str">
            <v>002563_Z11</v>
          </cell>
          <cell r="P2699">
            <v>0.03</v>
          </cell>
          <cell r="AD2699">
            <v>3</v>
          </cell>
        </row>
        <row r="2700">
          <cell r="D2700" t="str">
            <v>002564_Z11</v>
          </cell>
          <cell r="P2700">
            <v>7.4999999999999997E-2</v>
          </cell>
          <cell r="AD2700">
            <v>1</v>
          </cell>
        </row>
        <row r="2701">
          <cell r="D2701" t="str">
            <v>002564_Z11</v>
          </cell>
          <cell r="P2701">
            <v>7.4999999999999997E-2</v>
          </cell>
          <cell r="AD2701">
            <v>2</v>
          </cell>
        </row>
        <row r="2702">
          <cell r="D2702" t="str">
            <v>002564_Z11</v>
          </cell>
          <cell r="P2702">
            <v>7.4999999999999997E-2</v>
          </cell>
          <cell r="AD2702">
            <v>3</v>
          </cell>
        </row>
        <row r="2703">
          <cell r="D2703" t="str">
            <v>002566_Z11</v>
          </cell>
          <cell r="P2703">
            <v>5.4999999999999997E-3</v>
          </cell>
          <cell r="AD2703">
            <v>1</v>
          </cell>
        </row>
        <row r="2704">
          <cell r="D2704" t="str">
            <v>002566_Z11</v>
          </cell>
          <cell r="P2704">
            <v>5.4999999999999997E-3</v>
          </cell>
          <cell r="AD2704">
            <v>2</v>
          </cell>
        </row>
        <row r="2705">
          <cell r="D2705" t="str">
            <v>002566_Z11</v>
          </cell>
          <cell r="P2705">
            <v>5.4999999999999997E-3</v>
          </cell>
          <cell r="AD2705">
            <v>3</v>
          </cell>
        </row>
        <row r="2706">
          <cell r="D2706" t="str">
            <v>002567_Z11</v>
          </cell>
          <cell r="P2706">
            <v>7.4999999999999997E-3</v>
          </cell>
          <cell r="AD2706">
            <v>1</v>
          </cell>
        </row>
        <row r="2707">
          <cell r="D2707" t="str">
            <v>002567_Z11</v>
          </cell>
          <cell r="P2707">
            <v>7.4999999999999997E-3</v>
          </cell>
          <cell r="AD2707">
            <v>2</v>
          </cell>
        </row>
        <row r="2708">
          <cell r="D2708" t="str">
            <v>002567_Z11</v>
          </cell>
          <cell r="P2708">
            <v>7.4999999999999997E-3</v>
          </cell>
          <cell r="AD2708">
            <v>3</v>
          </cell>
        </row>
        <row r="2709">
          <cell r="D2709" t="str">
            <v>002571_Z11</v>
          </cell>
          <cell r="P2709">
            <v>0.17</v>
          </cell>
          <cell r="AD2709">
            <v>1</v>
          </cell>
        </row>
        <row r="2710">
          <cell r="D2710" t="str">
            <v>002571_Z11</v>
          </cell>
          <cell r="P2710">
            <v>0.17</v>
          </cell>
          <cell r="AD2710">
            <v>2</v>
          </cell>
        </row>
        <row r="2711">
          <cell r="D2711" t="str">
            <v>002571_Z11</v>
          </cell>
          <cell r="P2711">
            <v>0.17</v>
          </cell>
          <cell r="AD2711">
            <v>3</v>
          </cell>
        </row>
        <row r="2712">
          <cell r="D2712" t="str">
            <v>002574_Z11</v>
          </cell>
          <cell r="P2712">
            <v>8.0000000000000002E-3</v>
          </cell>
          <cell r="AD2712">
            <v>1</v>
          </cell>
        </row>
        <row r="2713">
          <cell r="D2713" t="str">
            <v>002574_Z11</v>
          </cell>
          <cell r="P2713">
            <v>8.0000000000000002E-3</v>
          </cell>
          <cell r="AD2713">
            <v>2</v>
          </cell>
        </row>
        <row r="2714">
          <cell r="D2714" t="str">
            <v>002574_Z11</v>
          </cell>
          <cell r="P2714">
            <v>8.0000000000000002E-3</v>
          </cell>
          <cell r="AD2714">
            <v>3</v>
          </cell>
        </row>
        <row r="2715">
          <cell r="D2715" t="str">
            <v>002579_Z11</v>
          </cell>
          <cell r="P2715">
            <v>2.1999999999999999E-2</v>
          </cell>
          <cell r="AD2715">
            <v>1</v>
          </cell>
        </row>
        <row r="2716">
          <cell r="D2716" t="str">
            <v>002579_Z11</v>
          </cell>
          <cell r="P2716">
            <v>2.1999999999999999E-2</v>
          </cell>
          <cell r="AD2716">
            <v>2</v>
          </cell>
        </row>
        <row r="2717">
          <cell r="D2717" t="str">
            <v>002579_Z11</v>
          </cell>
          <cell r="P2717">
            <v>2.1999999999999999E-2</v>
          </cell>
          <cell r="AD2717">
            <v>3</v>
          </cell>
        </row>
        <row r="2718">
          <cell r="D2718" t="str">
            <v>002592_Z11</v>
          </cell>
          <cell r="P2718">
            <v>7.4999999999999997E-2</v>
          </cell>
          <cell r="AD2718">
            <v>1</v>
          </cell>
        </row>
        <row r="2719">
          <cell r="D2719" t="str">
            <v>002592_Z11</v>
          </cell>
          <cell r="P2719">
            <v>7.4999999999999997E-2</v>
          </cell>
          <cell r="AD2719">
            <v>2</v>
          </cell>
        </row>
        <row r="2720">
          <cell r="D2720" t="str">
            <v>002592_Z11</v>
          </cell>
          <cell r="P2720">
            <v>7.4999999999999997E-2</v>
          </cell>
          <cell r="AD2720">
            <v>3</v>
          </cell>
        </row>
        <row r="2721">
          <cell r="D2721" t="str">
            <v>002598_Z11</v>
          </cell>
          <cell r="P2721">
            <v>1.9E-2</v>
          </cell>
          <cell r="AD2721">
            <v>1</v>
          </cell>
        </row>
        <row r="2722">
          <cell r="D2722" t="str">
            <v>002598_Z11</v>
          </cell>
          <cell r="P2722">
            <v>1.9E-2</v>
          </cell>
          <cell r="AD2722">
            <v>2</v>
          </cell>
        </row>
        <row r="2723">
          <cell r="D2723" t="str">
            <v>002598_Z11</v>
          </cell>
          <cell r="P2723">
            <v>1.9E-2</v>
          </cell>
          <cell r="AD2723">
            <v>3</v>
          </cell>
        </row>
        <row r="2724">
          <cell r="D2724" t="str">
            <v>002605_Z11</v>
          </cell>
          <cell r="P2724">
            <v>2.1999999999999999E-2</v>
          </cell>
          <cell r="AD2724">
            <v>1</v>
          </cell>
        </row>
        <row r="2725">
          <cell r="D2725" t="str">
            <v>002605_Z11</v>
          </cell>
          <cell r="P2725">
            <v>2.1999999999999999E-2</v>
          </cell>
          <cell r="AD2725">
            <v>2</v>
          </cell>
        </row>
        <row r="2726">
          <cell r="D2726" t="str">
            <v>002605_Z11</v>
          </cell>
          <cell r="P2726">
            <v>2.1999999999999999E-2</v>
          </cell>
          <cell r="AD2726">
            <v>3</v>
          </cell>
        </row>
        <row r="2727">
          <cell r="D2727" t="str">
            <v>002608_Z11</v>
          </cell>
          <cell r="P2727">
            <v>1.679</v>
          </cell>
          <cell r="AD2727">
            <v>1</v>
          </cell>
        </row>
        <row r="2728">
          <cell r="D2728" t="str">
            <v>002608_Z11</v>
          </cell>
          <cell r="P2728">
            <v>1.679</v>
          </cell>
          <cell r="AD2728">
            <v>2</v>
          </cell>
        </row>
        <row r="2729">
          <cell r="D2729" t="str">
            <v>002608_Z11</v>
          </cell>
          <cell r="P2729">
            <v>1.679</v>
          </cell>
          <cell r="AD2729">
            <v>3</v>
          </cell>
        </row>
        <row r="2730">
          <cell r="D2730" t="str">
            <v>002609_Z11</v>
          </cell>
          <cell r="P2730">
            <v>2.88</v>
          </cell>
          <cell r="AD2730">
            <v>1</v>
          </cell>
        </row>
        <row r="2731">
          <cell r="D2731" t="str">
            <v>002609_Z11</v>
          </cell>
          <cell r="P2731">
            <v>2.88</v>
          </cell>
          <cell r="AD2731">
            <v>2</v>
          </cell>
        </row>
        <row r="2732">
          <cell r="D2732" t="str">
            <v>002609_Z11</v>
          </cell>
          <cell r="P2732">
            <v>2.88</v>
          </cell>
          <cell r="AD2732">
            <v>3</v>
          </cell>
        </row>
        <row r="2733">
          <cell r="D2733" t="str">
            <v>002610_Z11</v>
          </cell>
          <cell r="P2733">
            <v>1.105</v>
          </cell>
          <cell r="AD2733">
            <v>1</v>
          </cell>
        </row>
        <row r="2734">
          <cell r="D2734" t="str">
            <v>002610_Z11</v>
          </cell>
          <cell r="P2734">
            <v>1.105</v>
          </cell>
          <cell r="AD2734">
            <v>2</v>
          </cell>
        </row>
        <row r="2735">
          <cell r="D2735" t="str">
            <v>002610_Z11</v>
          </cell>
          <cell r="P2735">
            <v>1.105</v>
          </cell>
          <cell r="AD2735">
            <v>3</v>
          </cell>
        </row>
        <row r="2736">
          <cell r="D2736" t="str">
            <v>002611_Z11</v>
          </cell>
          <cell r="P2736">
            <v>2.6</v>
          </cell>
          <cell r="AD2736">
            <v>1</v>
          </cell>
        </row>
        <row r="2737">
          <cell r="D2737" t="str">
            <v>002611_Z11</v>
          </cell>
          <cell r="P2737">
            <v>2.6</v>
          </cell>
          <cell r="AD2737">
            <v>2</v>
          </cell>
        </row>
        <row r="2738">
          <cell r="D2738" t="str">
            <v>002611_Z11</v>
          </cell>
          <cell r="P2738">
            <v>2.6</v>
          </cell>
          <cell r="AD2738">
            <v>3</v>
          </cell>
        </row>
        <row r="2739">
          <cell r="D2739" t="str">
            <v>002614_Z11</v>
          </cell>
          <cell r="P2739">
            <v>0.128</v>
          </cell>
          <cell r="AD2739">
            <v>1</v>
          </cell>
        </row>
        <row r="2740">
          <cell r="D2740" t="str">
            <v>002614_Z11</v>
          </cell>
          <cell r="P2740">
            <v>0.128</v>
          </cell>
          <cell r="AD2740">
            <v>2</v>
          </cell>
        </row>
        <row r="2741">
          <cell r="D2741" t="str">
            <v>002614_Z11</v>
          </cell>
          <cell r="P2741">
            <v>0.128</v>
          </cell>
          <cell r="AD2741">
            <v>3</v>
          </cell>
        </row>
        <row r="2742">
          <cell r="D2742" t="str">
            <v>002615_Z11</v>
          </cell>
          <cell r="P2742">
            <v>0.1512</v>
          </cell>
          <cell r="AD2742">
            <v>1</v>
          </cell>
        </row>
        <row r="2743">
          <cell r="D2743" t="str">
            <v>002615_Z11</v>
          </cell>
          <cell r="P2743">
            <v>0.1512</v>
          </cell>
          <cell r="AD2743">
            <v>2</v>
          </cell>
        </row>
        <row r="2744">
          <cell r="D2744" t="str">
            <v>002615_Z11</v>
          </cell>
          <cell r="P2744">
            <v>0.1512</v>
          </cell>
          <cell r="AD2744">
            <v>3</v>
          </cell>
        </row>
        <row r="2745">
          <cell r="D2745" t="str">
            <v>002616_Z11</v>
          </cell>
          <cell r="P2745">
            <v>1.998</v>
          </cell>
          <cell r="AD2745">
            <v>1</v>
          </cell>
        </row>
        <row r="2746">
          <cell r="D2746" t="str">
            <v>002616_Z11</v>
          </cell>
          <cell r="P2746">
            <v>1.998</v>
          </cell>
          <cell r="AD2746">
            <v>2</v>
          </cell>
        </row>
        <row r="2747">
          <cell r="D2747" t="str">
            <v>002616_Z11</v>
          </cell>
          <cell r="P2747">
            <v>1.998</v>
          </cell>
          <cell r="AD2747">
            <v>3</v>
          </cell>
        </row>
        <row r="2748">
          <cell r="D2748" t="str">
            <v>002617_Z11</v>
          </cell>
          <cell r="P2748">
            <v>0.106</v>
          </cell>
          <cell r="AD2748">
            <v>1</v>
          </cell>
        </row>
        <row r="2749">
          <cell r="D2749" t="str">
            <v>002617_Z11</v>
          </cell>
          <cell r="P2749">
            <v>0.106</v>
          </cell>
          <cell r="AD2749">
            <v>2</v>
          </cell>
        </row>
        <row r="2750">
          <cell r="D2750" t="str">
            <v>002617_Z11</v>
          </cell>
          <cell r="P2750">
            <v>0.106</v>
          </cell>
          <cell r="AD2750">
            <v>3</v>
          </cell>
        </row>
        <row r="2751">
          <cell r="D2751" t="str">
            <v>002618_Z11</v>
          </cell>
          <cell r="P2751">
            <v>0.14000000000000001</v>
          </cell>
          <cell r="AD2751">
            <v>1</v>
          </cell>
        </row>
        <row r="2752">
          <cell r="D2752" t="str">
            <v>002618_Z11</v>
          </cell>
          <cell r="P2752">
            <v>0.14000000000000001</v>
          </cell>
          <cell r="AD2752">
            <v>2</v>
          </cell>
        </row>
        <row r="2753">
          <cell r="D2753" t="str">
            <v>002618_Z11</v>
          </cell>
          <cell r="P2753">
            <v>0.14000000000000001</v>
          </cell>
          <cell r="AD2753">
            <v>3</v>
          </cell>
        </row>
        <row r="2754">
          <cell r="D2754" t="str">
            <v>002619_Z11</v>
          </cell>
          <cell r="P2754">
            <v>5.5E-2</v>
          </cell>
          <cell r="AD2754">
            <v>1</v>
          </cell>
        </row>
        <row r="2755">
          <cell r="D2755" t="str">
            <v>002619_Z11</v>
          </cell>
          <cell r="P2755">
            <v>5.5E-2</v>
          </cell>
          <cell r="AD2755">
            <v>2</v>
          </cell>
        </row>
        <row r="2756">
          <cell r="D2756" t="str">
            <v>002619_Z11</v>
          </cell>
          <cell r="P2756">
            <v>5.5E-2</v>
          </cell>
          <cell r="AD2756">
            <v>3</v>
          </cell>
        </row>
        <row r="2757">
          <cell r="D2757" t="str">
            <v>002621_Z11</v>
          </cell>
          <cell r="P2757">
            <v>7.4999999999999997E-3</v>
          </cell>
          <cell r="AD2757">
            <v>1</v>
          </cell>
        </row>
        <row r="2758">
          <cell r="D2758" t="str">
            <v>002621_Z11</v>
          </cell>
          <cell r="P2758">
            <v>7.4999999999999997E-3</v>
          </cell>
          <cell r="AD2758">
            <v>2</v>
          </cell>
        </row>
        <row r="2759">
          <cell r="D2759" t="str">
            <v>002621_Z11</v>
          </cell>
          <cell r="P2759">
            <v>7.4999999999999997E-3</v>
          </cell>
          <cell r="AD2759">
            <v>3</v>
          </cell>
        </row>
        <row r="2760">
          <cell r="D2760" t="str">
            <v>002622_Z11</v>
          </cell>
          <cell r="P2760">
            <v>2.1999999999999999E-2</v>
          </cell>
          <cell r="AD2760">
            <v>1</v>
          </cell>
        </row>
        <row r="2761">
          <cell r="D2761" t="str">
            <v>002622_Z11</v>
          </cell>
          <cell r="P2761">
            <v>2.1999999999999999E-2</v>
          </cell>
          <cell r="AD2761">
            <v>2</v>
          </cell>
        </row>
        <row r="2762">
          <cell r="D2762" t="str">
            <v>002622_Z11</v>
          </cell>
          <cell r="P2762">
            <v>2.1999999999999999E-2</v>
          </cell>
          <cell r="AD2762">
            <v>3</v>
          </cell>
        </row>
        <row r="2763">
          <cell r="D2763" t="str">
            <v>002624_Z11</v>
          </cell>
          <cell r="P2763">
            <v>0.5</v>
          </cell>
          <cell r="AD2763">
            <v>1</v>
          </cell>
        </row>
        <row r="2764">
          <cell r="D2764" t="str">
            <v>002624_Z11</v>
          </cell>
          <cell r="P2764">
            <v>0.5</v>
          </cell>
          <cell r="AD2764">
            <v>2</v>
          </cell>
        </row>
        <row r="2765">
          <cell r="D2765" t="str">
            <v>002624_Z11</v>
          </cell>
          <cell r="P2765">
            <v>0.5</v>
          </cell>
          <cell r="AD2765">
            <v>3</v>
          </cell>
        </row>
        <row r="2766">
          <cell r="D2766" t="str">
            <v>002628_Z11</v>
          </cell>
          <cell r="P2766">
            <v>2.1000000000000001E-2</v>
          </cell>
          <cell r="AD2766">
            <v>1</v>
          </cell>
        </row>
        <row r="2767">
          <cell r="D2767" t="str">
            <v>002628_Z11</v>
          </cell>
          <cell r="P2767">
            <v>2.1000000000000001E-2</v>
          </cell>
          <cell r="AD2767">
            <v>2</v>
          </cell>
        </row>
        <row r="2768">
          <cell r="D2768" t="str">
            <v>002628_Z11</v>
          </cell>
          <cell r="P2768">
            <v>2.1000000000000001E-2</v>
          </cell>
          <cell r="AD2768">
            <v>3</v>
          </cell>
        </row>
        <row r="2769">
          <cell r="D2769" t="str">
            <v>002631_Z11</v>
          </cell>
          <cell r="P2769">
            <v>1.4999999999999999E-2</v>
          </cell>
          <cell r="AD2769">
            <v>1</v>
          </cell>
        </row>
        <row r="2770">
          <cell r="D2770" t="str">
            <v>002631_Z11</v>
          </cell>
          <cell r="P2770">
            <v>1.4999999999999999E-2</v>
          </cell>
          <cell r="AD2770">
            <v>2</v>
          </cell>
        </row>
        <row r="2771">
          <cell r="D2771" t="str">
            <v>002631_Z11</v>
          </cell>
          <cell r="P2771">
            <v>1.4999999999999999E-2</v>
          </cell>
          <cell r="AD2771">
            <v>3</v>
          </cell>
        </row>
        <row r="2772">
          <cell r="D2772" t="str">
            <v>002632_Z11</v>
          </cell>
          <cell r="P2772">
            <v>0.43</v>
          </cell>
          <cell r="AD2772">
            <v>1</v>
          </cell>
        </row>
        <row r="2773">
          <cell r="D2773" t="str">
            <v>002632_Z11</v>
          </cell>
          <cell r="P2773">
            <v>0.43</v>
          </cell>
          <cell r="AD2773">
            <v>2</v>
          </cell>
        </row>
        <row r="2774">
          <cell r="D2774" t="str">
            <v>002632_Z11</v>
          </cell>
          <cell r="P2774">
            <v>0.43</v>
          </cell>
          <cell r="AD2774">
            <v>3</v>
          </cell>
        </row>
        <row r="2775">
          <cell r="D2775" t="str">
            <v>002633_Z11</v>
          </cell>
          <cell r="P2775">
            <v>0.43</v>
          </cell>
          <cell r="AD2775">
            <v>1</v>
          </cell>
        </row>
        <row r="2776">
          <cell r="D2776" t="str">
            <v>002633_Z11</v>
          </cell>
          <cell r="P2776">
            <v>0.43</v>
          </cell>
          <cell r="AD2776">
            <v>2</v>
          </cell>
        </row>
        <row r="2777">
          <cell r="D2777" t="str">
            <v>002633_Z11</v>
          </cell>
          <cell r="P2777">
            <v>0.43</v>
          </cell>
          <cell r="AD2777">
            <v>3</v>
          </cell>
        </row>
        <row r="2778">
          <cell r="D2778" t="str">
            <v>002634_Z11</v>
          </cell>
          <cell r="P2778">
            <v>3.6999999999999998E-2</v>
          </cell>
          <cell r="AD2778">
            <v>1</v>
          </cell>
        </row>
        <row r="2779">
          <cell r="D2779" t="str">
            <v>002634_Z11</v>
          </cell>
          <cell r="P2779">
            <v>3.6999999999999998E-2</v>
          </cell>
          <cell r="AD2779">
            <v>2</v>
          </cell>
        </row>
        <row r="2780">
          <cell r="D2780" t="str">
            <v>002634_Z11</v>
          </cell>
          <cell r="P2780">
            <v>3.6999999999999998E-2</v>
          </cell>
          <cell r="AD2780">
            <v>3</v>
          </cell>
        </row>
        <row r="2781">
          <cell r="D2781" t="str">
            <v>002635_Z11</v>
          </cell>
          <cell r="P2781">
            <v>3.2000000000000001E-2</v>
          </cell>
          <cell r="AD2781">
            <v>1</v>
          </cell>
        </row>
        <row r="2782">
          <cell r="D2782" t="str">
            <v>002635_Z11</v>
          </cell>
          <cell r="P2782">
            <v>3.2000000000000001E-2</v>
          </cell>
          <cell r="AD2782">
            <v>2</v>
          </cell>
        </row>
        <row r="2783">
          <cell r="D2783" t="str">
            <v>002635_Z11</v>
          </cell>
          <cell r="P2783">
            <v>3.2000000000000001E-2</v>
          </cell>
          <cell r="AD2783">
            <v>3</v>
          </cell>
        </row>
        <row r="2784">
          <cell r="D2784" t="str">
            <v>002636_Z11</v>
          </cell>
          <cell r="P2784">
            <v>1.0999999999999999E-2</v>
          </cell>
          <cell r="AD2784">
            <v>1</v>
          </cell>
        </row>
        <row r="2785">
          <cell r="D2785" t="str">
            <v>002636_Z11</v>
          </cell>
          <cell r="P2785">
            <v>1.0999999999999999E-2</v>
          </cell>
          <cell r="AD2785">
            <v>2</v>
          </cell>
        </row>
        <row r="2786">
          <cell r="D2786" t="str">
            <v>002636_Z11</v>
          </cell>
          <cell r="P2786">
            <v>1.0999999999999999E-2</v>
          </cell>
          <cell r="AD2786">
            <v>3</v>
          </cell>
        </row>
        <row r="2787">
          <cell r="D2787" t="str">
            <v>002637_Z11</v>
          </cell>
          <cell r="P2787">
            <v>1.0999999999999999E-2</v>
          </cell>
          <cell r="AD2787">
            <v>1</v>
          </cell>
        </row>
        <row r="2788">
          <cell r="D2788" t="str">
            <v>002637_Z11</v>
          </cell>
          <cell r="P2788">
            <v>1.0999999999999999E-2</v>
          </cell>
          <cell r="AD2788">
            <v>2</v>
          </cell>
        </row>
        <row r="2789">
          <cell r="D2789" t="str">
            <v>002637_Z11</v>
          </cell>
          <cell r="P2789">
            <v>1.0999999999999999E-2</v>
          </cell>
          <cell r="AD2789">
            <v>3</v>
          </cell>
        </row>
        <row r="2790">
          <cell r="D2790" t="str">
            <v>002638_Z11</v>
          </cell>
          <cell r="P2790">
            <v>0.11</v>
          </cell>
          <cell r="AD2790">
            <v>1</v>
          </cell>
        </row>
        <row r="2791">
          <cell r="D2791" t="str">
            <v>002638_Z11</v>
          </cell>
          <cell r="P2791">
            <v>0.11</v>
          </cell>
          <cell r="AD2791">
            <v>2</v>
          </cell>
        </row>
        <row r="2792">
          <cell r="D2792" t="str">
            <v>002638_Z11</v>
          </cell>
          <cell r="P2792">
            <v>0.11</v>
          </cell>
          <cell r="AD2792">
            <v>3</v>
          </cell>
        </row>
        <row r="2793">
          <cell r="D2793" t="str">
            <v>002639_Z11</v>
          </cell>
          <cell r="P2793">
            <v>0.11</v>
          </cell>
          <cell r="AD2793">
            <v>1</v>
          </cell>
        </row>
        <row r="2794">
          <cell r="D2794" t="str">
            <v>002639_Z11</v>
          </cell>
          <cell r="P2794">
            <v>0.11</v>
          </cell>
          <cell r="AD2794">
            <v>2</v>
          </cell>
        </row>
        <row r="2795">
          <cell r="D2795" t="str">
            <v>002639_Z11</v>
          </cell>
          <cell r="P2795">
            <v>0.11</v>
          </cell>
          <cell r="AD2795">
            <v>3</v>
          </cell>
        </row>
        <row r="2796">
          <cell r="D2796" t="str">
            <v>002640_Z11</v>
          </cell>
          <cell r="P2796">
            <v>0.11</v>
          </cell>
          <cell r="AD2796">
            <v>1</v>
          </cell>
        </row>
        <row r="2797">
          <cell r="D2797" t="str">
            <v>002640_Z11</v>
          </cell>
          <cell r="P2797">
            <v>0.11</v>
          </cell>
          <cell r="AD2797">
            <v>2</v>
          </cell>
        </row>
        <row r="2798">
          <cell r="D2798" t="str">
            <v>002640_Z11</v>
          </cell>
          <cell r="P2798">
            <v>0.11</v>
          </cell>
          <cell r="AD2798">
            <v>3</v>
          </cell>
        </row>
        <row r="2799">
          <cell r="D2799" t="str">
            <v>002641_Z11</v>
          </cell>
          <cell r="P2799">
            <v>5.5E-2</v>
          </cell>
          <cell r="AD2799">
            <v>1</v>
          </cell>
        </row>
        <row r="2800">
          <cell r="D2800" t="str">
            <v>002641_Z11</v>
          </cell>
          <cell r="P2800">
            <v>5.5E-2</v>
          </cell>
          <cell r="AD2800">
            <v>2</v>
          </cell>
        </row>
        <row r="2801">
          <cell r="D2801" t="str">
            <v>002641_Z11</v>
          </cell>
          <cell r="P2801">
            <v>5.5E-2</v>
          </cell>
          <cell r="AD2801">
            <v>3</v>
          </cell>
        </row>
        <row r="2802">
          <cell r="D2802" t="str">
            <v>002642_Z11</v>
          </cell>
          <cell r="P2802">
            <v>1.4999999999999999E-2</v>
          </cell>
          <cell r="AD2802">
            <v>1</v>
          </cell>
        </row>
        <row r="2803">
          <cell r="D2803" t="str">
            <v>002642_Z11</v>
          </cell>
          <cell r="P2803">
            <v>1.4999999999999999E-2</v>
          </cell>
          <cell r="AD2803">
            <v>2</v>
          </cell>
        </row>
        <row r="2804">
          <cell r="D2804" t="str">
            <v>002642_Z11</v>
          </cell>
          <cell r="P2804">
            <v>1.4999999999999999E-2</v>
          </cell>
          <cell r="AD2804">
            <v>3</v>
          </cell>
        </row>
        <row r="2805">
          <cell r="D2805" t="str">
            <v>002646_Z11</v>
          </cell>
          <cell r="P2805">
            <v>0.03</v>
          </cell>
          <cell r="AD2805">
            <v>1</v>
          </cell>
        </row>
        <row r="2806">
          <cell r="D2806" t="str">
            <v>002646_Z11</v>
          </cell>
          <cell r="P2806">
            <v>0.03</v>
          </cell>
          <cell r="AD2806">
            <v>2</v>
          </cell>
        </row>
        <row r="2807">
          <cell r="D2807" t="str">
            <v>002646_Z11</v>
          </cell>
          <cell r="P2807">
            <v>0.03</v>
          </cell>
          <cell r="AD2807">
            <v>3</v>
          </cell>
        </row>
        <row r="2808">
          <cell r="D2808" t="str">
            <v>002650_Z11</v>
          </cell>
          <cell r="P2808">
            <v>0.03</v>
          </cell>
          <cell r="AD2808">
            <v>1</v>
          </cell>
        </row>
        <row r="2809">
          <cell r="D2809" t="str">
            <v>002650_Z11</v>
          </cell>
          <cell r="P2809">
            <v>0.03</v>
          </cell>
          <cell r="AD2809">
            <v>2</v>
          </cell>
        </row>
        <row r="2810">
          <cell r="D2810" t="str">
            <v>002650_Z11</v>
          </cell>
          <cell r="P2810">
            <v>0.03</v>
          </cell>
          <cell r="AD2810">
            <v>3</v>
          </cell>
        </row>
        <row r="2811">
          <cell r="D2811" t="str">
            <v>002653_Z11</v>
          </cell>
          <cell r="P2811">
            <v>4.4999999999999998E-2</v>
          </cell>
          <cell r="AD2811">
            <v>1</v>
          </cell>
        </row>
        <row r="2812">
          <cell r="D2812" t="str">
            <v>002653_Z11</v>
          </cell>
          <cell r="P2812">
            <v>4.4999999999999998E-2</v>
          </cell>
          <cell r="AD2812">
            <v>2</v>
          </cell>
        </row>
        <row r="2813">
          <cell r="D2813" t="str">
            <v>002653_Z11</v>
          </cell>
          <cell r="P2813">
            <v>4.4999999999999998E-2</v>
          </cell>
          <cell r="AD2813">
            <v>3</v>
          </cell>
        </row>
        <row r="2814">
          <cell r="D2814" t="str">
            <v>002658_Z11</v>
          </cell>
          <cell r="P2814">
            <v>0.03</v>
          </cell>
          <cell r="AD2814">
            <v>1</v>
          </cell>
        </row>
        <row r="2815">
          <cell r="D2815" t="str">
            <v>002658_Z11</v>
          </cell>
          <cell r="P2815">
            <v>0.03</v>
          </cell>
          <cell r="AD2815">
            <v>2</v>
          </cell>
        </row>
        <row r="2816">
          <cell r="D2816" t="str">
            <v>002658_Z11</v>
          </cell>
          <cell r="P2816">
            <v>0.03</v>
          </cell>
          <cell r="AD2816">
            <v>3</v>
          </cell>
        </row>
        <row r="2817">
          <cell r="D2817" t="str">
            <v>002676_Z11</v>
          </cell>
          <cell r="P2817">
            <v>1.4999999999999999E-2</v>
          </cell>
          <cell r="AD2817">
            <v>1</v>
          </cell>
        </row>
        <row r="2818">
          <cell r="D2818" t="str">
            <v>002676_Z11</v>
          </cell>
          <cell r="P2818">
            <v>1.4999999999999999E-2</v>
          </cell>
          <cell r="AD2818">
            <v>2</v>
          </cell>
        </row>
        <row r="2819">
          <cell r="D2819" t="str">
            <v>002676_Z11</v>
          </cell>
          <cell r="P2819">
            <v>1.4999999999999999E-2</v>
          </cell>
          <cell r="AD2819">
            <v>3</v>
          </cell>
        </row>
        <row r="2820">
          <cell r="D2820" t="str">
            <v>002681_Z11</v>
          </cell>
          <cell r="P2820">
            <v>0.13200000000000001</v>
          </cell>
          <cell r="AD2820">
            <v>1</v>
          </cell>
        </row>
        <row r="2821">
          <cell r="D2821" t="str">
            <v>002681_Z11</v>
          </cell>
          <cell r="P2821">
            <v>0.13200000000000001</v>
          </cell>
          <cell r="AD2821">
            <v>2</v>
          </cell>
        </row>
        <row r="2822">
          <cell r="D2822" t="str">
            <v>002681_Z11</v>
          </cell>
          <cell r="P2822">
            <v>0.13200000000000001</v>
          </cell>
          <cell r="AD2822">
            <v>3</v>
          </cell>
        </row>
        <row r="2823">
          <cell r="D2823" t="str">
            <v>002682_Z11</v>
          </cell>
          <cell r="P2823">
            <v>0.13200000000000001</v>
          </cell>
          <cell r="AD2823">
            <v>1</v>
          </cell>
        </row>
        <row r="2824">
          <cell r="D2824" t="str">
            <v>002682_Z11</v>
          </cell>
          <cell r="P2824">
            <v>0.13200000000000001</v>
          </cell>
          <cell r="AD2824">
            <v>2</v>
          </cell>
        </row>
        <row r="2825">
          <cell r="D2825" t="str">
            <v>002682_Z11</v>
          </cell>
          <cell r="P2825">
            <v>0.13200000000000001</v>
          </cell>
          <cell r="AD2825">
            <v>3</v>
          </cell>
        </row>
        <row r="2826">
          <cell r="D2826" t="str">
            <v>002683_Z11</v>
          </cell>
          <cell r="P2826">
            <v>0.55000000000000004</v>
          </cell>
          <cell r="AD2826">
            <v>1</v>
          </cell>
        </row>
        <row r="2827">
          <cell r="D2827" t="str">
            <v>002683_Z11</v>
          </cell>
          <cell r="P2827">
            <v>0.55000000000000004</v>
          </cell>
          <cell r="AD2827">
            <v>2</v>
          </cell>
        </row>
        <row r="2828">
          <cell r="D2828" t="str">
            <v>002683_Z11</v>
          </cell>
          <cell r="P2828">
            <v>0.55000000000000004</v>
          </cell>
          <cell r="AD2828">
            <v>3</v>
          </cell>
        </row>
        <row r="2829">
          <cell r="D2829" t="str">
            <v>002684_Z11</v>
          </cell>
          <cell r="P2829">
            <v>0.4</v>
          </cell>
          <cell r="AD2829">
            <v>1</v>
          </cell>
        </row>
        <row r="2830">
          <cell r="D2830" t="str">
            <v>002684_Z11</v>
          </cell>
          <cell r="P2830">
            <v>0.4</v>
          </cell>
          <cell r="AD2830">
            <v>2</v>
          </cell>
        </row>
        <row r="2831">
          <cell r="D2831" t="str">
            <v>002684_Z11</v>
          </cell>
          <cell r="P2831">
            <v>0.4</v>
          </cell>
          <cell r="AD2831">
            <v>3</v>
          </cell>
        </row>
        <row r="2832">
          <cell r="D2832" t="str">
            <v>002690_Z11</v>
          </cell>
          <cell r="P2832">
            <v>0.04</v>
          </cell>
          <cell r="AD2832">
            <v>1</v>
          </cell>
        </row>
        <row r="2833">
          <cell r="D2833" t="str">
            <v>002690_Z11</v>
          </cell>
          <cell r="P2833">
            <v>0.04</v>
          </cell>
          <cell r="AD2833">
            <v>2</v>
          </cell>
        </row>
        <row r="2834">
          <cell r="D2834" t="str">
            <v>002690_Z11</v>
          </cell>
          <cell r="P2834">
            <v>0.04</v>
          </cell>
          <cell r="AD2834">
            <v>3</v>
          </cell>
        </row>
        <row r="2835">
          <cell r="D2835" t="str">
            <v>002691_Z11</v>
          </cell>
          <cell r="P2835">
            <v>5.4999999999999997E-3</v>
          </cell>
          <cell r="AD2835">
            <v>1</v>
          </cell>
        </row>
        <row r="2836">
          <cell r="D2836" t="str">
            <v>002691_Z11</v>
          </cell>
          <cell r="P2836">
            <v>5.4999999999999997E-3</v>
          </cell>
          <cell r="AD2836">
            <v>2</v>
          </cell>
        </row>
        <row r="2837">
          <cell r="D2837" t="str">
            <v>002691_Z11</v>
          </cell>
          <cell r="P2837">
            <v>5.4999999999999997E-3</v>
          </cell>
          <cell r="AD2837">
            <v>3</v>
          </cell>
        </row>
        <row r="2838">
          <cell r="D2838" t="str">
            <v>002692_Z11</v>
          </cell>
          <cell r="P2838">
            <v>0.04</v>
          </cell>
          <cell r="AD2838">
            <v>1</v>
          </cell>
        </row>
        <row r="2839">
          <cell r="D2839" t="str">
            <v>002692_Z11</v>
          </cell>
          <cell r="P2839">
            <v>0.04</v>
          </cell>
          <cell r="AD2839">
            <v>2</v>
          </cell>
        </row>
        <row r="2840">
          <cell r="D2840" t="str">
            <v>002692_Z11</v>
          </cell>
          <cell r="P2840">
            <v>0.04</v>
          </cell>
          <cell r="AD2840">
            <v>3</v>
          </cell>
        </row>
        <row r="2841">
          <cell r="D2841" t="str">
            <v>002706_Z11</v>
          </cell>
          <cell r="P2841">
            <v>2.5</v>
          </cell>
          <cell r="AD2841">
            <v>1</v>
          </cell>
        </row>
        <row r="2842">
          <cell r="D2842" t="str">
            <v>002706_Z11</v>
          </cell>
          <cell r="P2842">
            <v>2.5</v>
          </cell>
          <cell r="AD2842">
            <v>2</v>
          </cell>
        </row>
        <row r="2843">
          <cell r="D2843" t="str">
            <v>002706_Z11</v>
          </cell>
          <cell r="P2843">
            <v>2.5</v>
          </cell>
          <cell r="AD2843">
            <v>3</v>
          </cell>
        </row>
        <row r="2844">
          <cell r="D2844" t="str">
            <v>002711_Z11</v>
          </cell>
          <cell r="P2844">
            <v>0.28399999999999997</v>
          </cell>
          <cell r="AD2844">
            <v>3</v>
          </cell>
        </row>
        <row r="2845">
          <cell r="D2845" t="str">
            <v>002712_Z11</v>
          </cell>
          <cell r="P2845">
            <v>1.4999999999999999E-2</v>
          </cell>
          <cell r="AD2845">
            <v>3</v>
          </cell>
        </row>
        <row r="2846">
          <cell r="D2846" t="str">
            <v>002713_Z11</v>
          </cell>
          <cell r="P2846">
            <v>4.4999999999999998E-2</v>
          </cell>
          <cell r="AD2846">
            <v>3</v>
          </cell>
        </row>
        <row r="2847">
          <cell r="D2847" t="str">
            <v>002720_Z11</v>
          </cell>
          <cell r="P2847">
            <v>5.4999999999999997E-3</v>
          </cell>
          <cell r="AD2847">
            <v>1</v>
          </cell>
        </row>
        <row r="2848">
          <cell r="D2848" t="str">
            <v>002720_Z11</v>
          </cell>
          <cell r="P2848">
            <v>5.4999999999999997E-3</v>
          </cell>
          <cell r="AD2848">
            <v>2</v>
          </cell>
        </row>
        <row r="2849">
          <cell r="D2849" t="str">
            <v>002720_Z11</v>
          </cell>
          <cell r="P2849">
            <v>5.4999999999999997E-3</v>
          </cell>
          <cell r="AD2849">
            <v>3</v>
          </cell>
        </row>
        <row r="2850">
          <cell r="D2850" t="str">
            <v>002733_Z11</v>
          </cell>
          <cell r="P2850">
            <v>3.2</v>
          </cell>
          <cell r="AD2850">
            <v>1</v>
          </cell>
        </row>
        <row r="2851">
          <cell r="D2851" t="str">
            <v>002733_Z11</v>
          </cell>
          <cell r="P2851">
            <v>3.2</v>
          </cell>
          <cell r="AD2851">
            <v>2</v>
          </cell>
        </row>
        <row r="2852">
          <cell r="D2852" t="str">
            <v>002733_Z11</v>
          </cell>
          <cell r="P2852">
            <v>3.2</v>
          </cell>
          <cell r="AD2852">
            <v>3</v>
          </cell>
        </row>
        <row r="2853">
          <cell r="D2853" t="str">
            <v>002734_Z11</v>
          </cell>
          <cell r="P2853">
            <v>3.2</v>
          </cell>
          <cell r="AD2853">
            <v>1</v>
          </cell>
        </row>
        <row r="2854">
          <cell r="D2854" t="str">
            <v>002734_Z11</v>
          </cell>
          <cell r="P2854">
            <v>3.2</v>
          </cell>
          <cell r="AD2854">
            <v>2</v>
          </cell>
        </row>
        <row r="2855">
          <cell r="D2855" t="str">
            <v>002734_Z11</v>
          </cell>
          <cell r="P2855">
            <v>3.2</v>
          </cell>
          <cell r="AD2855">
            <v>3</v>
          </cell>
        </row>
        <row r="2856">
          <cell r="D2856" t="str">
            <v>002735_Z11</v>
          </cell>
          <cell r="P2856">
            <v>2.5499999999999998</v>
          </cell>
          <cell r="AD2856">
            <v>1</v>
          </cell>
        </row>
        <row r="2857">
          <cell r="D2857" t="str">
            <v>002735_Z11</v>
          </cell>
          <cell r="P2857">
            <v>2.5499999999999998</v>
          </cell>
          <cell r="AD2857">
            <v>2</v>
          </cell>
        </row>
        <row r="2858">
          <cell r="D2858" t="str">
            <v>002735_Z11</v>
          </cell>
          <cell r="P2858">
            <v>2.5499999999999998</v>
          </cell>
          <cell r="AD2858">
            <v>3</v>
          </cell>
        </row>
        <row r="2859">
          <cell r="D2859" t="str">
            <v>002736_Z11</v>
          </cell>
          <cell r="P2859">
            <v>1.5</v>
          </cell>
          <cell r="AD2859">
            <v>1</v>
          </cell>
        </row>
        <row r="2860">
          <cell r="D2860" t="str">
            <v>002736_Z11</v>
          </cell>
          <cell r="P2860">
            <v>1.5</v>
          </cell>
          <cell r="AD2860">
            <v>2</v>
          </cell>
        </row>
        <row r="2861">
          <cell r="D2861" t="str">
            <v>002736_Z11</v>
          </cell>
          <cell r="P2861">
            <v>1.5</v>
          </cell>
          <cell r="AD2861">
            <v>3</v>
          </cell>
        </row>
        <row r="2862">
          <cell r="D2862" t="str">
            <v>002737_Z11</v>
          </cell>
          <cell r="P2862">
            <v>0.37</v>
          </cell>
          <cell r="AD2862">
            <v>1</v>
          </cell>
        </row>
        <row r="2863">
          <cell r="D2863" t="str">
            <v>002737_Z11</v>
          </cell>
          <cell r="P2863">
            <v>0.37</v>
          </cell>
          <cell r="AD2863">
            <v>2</v>
          </cell>
        </row>
        <row r="2864">
          <cell r="D2864" t="str">
            <v>002737_Z11</v>
          </cell>
          <cell r="P2864">
            <v>0.37</v>
          </cell>
          <cell r="AD2864">
            <v>3</v>
          </cell>
        </row>
        <row r="2865">
          <cell r="D2865" t="str">
            <v>002738_Z11</v>
          </cell>
          <cell r="P2865">
            <v>0.04</v>
          </cell>
          <cell r="AD2865">
            <v>1</v>
          </cell>
        </row>
        <row r="2866">
          <cell r="D2866" t="str">
            <v>002738_Z11</v>
          </cell>
          <cell r="P2866">
            <v>0.04</v>
          </cell>
          <cell r="AD2866">
            <v>2</v>
          </cell>
        </row>
        <row r="2867">
          <cell r="D2867" t="str">
            <v>002738_Z11</v>
          </cell>
          <cell r="P2867">
            <v>0.04</v>
          </cell>
          <cell r="AD2867">
            <v>3</v>
          </cell>
        </row>
        <row r="2868">
          <cell r="D2868" t="str">
            <v>002739_Z11</v>
          </cell>
          <cell r="P2868">
            <v>9.6000000000000002E-2</v>
          </cell>
          <cell r="AD2868">
            <v>1</v>
          </cell>
        </row>
        <row r="2869">
          <cell r="D2869" t="str">
            <v>002739_Z11</v>
          </cell>
          <cell r="P2869">
            <v>9.6000000000000002E-2</v>
          </cell>
          <cell r="AD2869">
            <v>2</v>
          </cell>
        </row>
        <row r="2870">
          <cell r="D2870" t="str">
            <v>002739_Z11</v>
          </cell>
          <cell r="P2870">
            <v>9.6000000000000002E-2</v>
          </cell>
          <cell r="AD2870">
            <v>3</v>
          </cell>
        </row>
        <row r="2871">
          <cell r="D2871" t="str">
            <v>002740_Z11</v>
          </cell>
          <cell r="P2871">
            <v>5.5E-2</v>
          </cell>
          <cell r="AD2871">
            <v>1</v>
          </cell>
        </row>
        <row r="2872">
          <cell r="D2872" t="str">
            <v>002740_Z11</v>
          </cell>
          <cell r="P2872">
            <v>5.5E-2</v>
          </cell>
          <cell r="AD2872">
            <v>2</v>
          </cell>
        </row>
        <row r="2873">
          <cell r="D2873" t="str">
            <v>002740_Z11</v>
          </cell>
          <cell r="P2873">
            <v>5.5E-2</v>
          </cell>
          <cell r="AD2873">
            <v>3</v>
          </cell>
        </row>
        <row r="2874">
          <cell r="D2874" t="str">
            <v>002741_Z11</v>
          </cell>
          <cell r="P2874">
            <v>0.03</v>
          </cell>
          <cell r="AD2874">
            <v>1</v>
          </cell>
        </row>
        <row r="2875">
          <cell r="D2875" t="str">
            <v>002741_Z11</v>
          </cell>
          <cell r="P2875">
            <v>0.03</v>
          </cell>
          <cell r="AD2875">
            <v>2</v>
          </cell>
        </row>
        <row r="2876">
          <cell r="D2876" t="str">
            <v>002741_Z11</v>
          </cell>
          <cell r="P2876">
            <v>0.03</v>
          </cell>
          <cell r="AD2876">
            <v>3</v>
          </cell>
        </row>
        <row r="2877">
          <cell r="D2877" t="str">
            <v>002742_Z11</v>
          </cell>
          <cell r="P2877">
            <v>2.1999999999999999E-2</v>
          </cell>
          <cell r="AD2877">
            <v>1</v>
          </cell>
        </row>
        <row r="2878">
          <cell r="D2878" t="str">
            <v>002742_Z11</v>
          </cell>
          <cell r="P2878">
            <v>2.1999999999999999E-2</v>
          </cell>
          <cell r="AD2878">
            <v>2</v>
          </cell>
        </row>
        <row r="2879">
          <cell r="D2879" t="str">
            <v>002742_Z11</v>
          </cell>
          <cell r="P2879">
            <v>2.1999999999999999E-2</v>
          </cell>
          <cell r="AD2879">
            <v>3</v>
          </cell>
        </row>
        <row r="2880">
          <cell r="D2880" t="str">
            <v>002752_Z11</v>
          </cell>
          <cell r="P2880">
            <v>1.0999999999999999E-2</v>
          </cell>
          <cell r="AD2880">
            <v>1</v>
          </cell>
        </row>
        <row r="2881">
          <cell r="D2881" t="str">
            <v>002752_Z11</v>
          </cell>
          <cell r="P2881">
            <v>1.0999999999999999E-2</v>
          </cell>
          <cell r="AD2881">
            <v>2</v>
          </cell>
        </row>
        <row r="2882">
          <cell r="D2882" t="str">
            <v>002752_Z11</v>
          </cell>
          <cell r="P2882">
            <v>1.0999999999999999E-2</v>
          </cell>
          <cell r="AD2882">
            <v>3</v>
          </cell>
        </row>
        <row r="2883">
          <cell r="D2883" t="str">
            <v>002753_Z11</v>
          </cell>
          <cell r="P2883">
            <v>0.03</v>
          </cell>
          <cell r="AD2883">
            <v>1</v>
          </cell>
        </row>
        <row r="2884">
          <cell r="D2884" t="str">
            <v>002753_Z11</v>
          </cell>
          <cell r="P2884">
            <v>0.03</v>
          </cell>
          <cell r="AD2884">
            <v>2</v>
          </cell>
        </row>
        <row r="2885">
          <cell r="D2885" t="str">
            <v>002753_Z11</v>
          </cell>
          <cell r="P2885">
            <v>0.03</v>
          </cell>
          <cell r="AD2885">
            <v>3</v>
          </cell>
        </row>
        <row r="2886">
          <cell r="D2886" t="str">
            <v>002769_Z11</v>
          </cell>
          <cell r="P2886">
            <v>0.12</v>
          </cell>
          <cell r="AD2886">
            <v>1</v>
          </cell>
        </row>
        <row r="2887">
          <cell r="D2887" t="str">
            <v>002769_Z11</v>
          </cell>
          <cell r="P2887">
            <v>0.12</v>
          </cell>
          <cell r="AD2887">
            <v>2</v>
          </cell>
        </row>
        <row r="2888">
          <cell r="D2888" t="str">
            <v>002769_Z11</v>
          </cell>
          <cell r="P2888">
            <v>0.12</v>
          </cell>
          <cell r="AD2888">
            <v>3</v>
          </cell>
        </row>
        <row r="2889">
          <cell r="D2889" t="str">
            <v>002770_Z11</v>
          </cell>
          <cell r="P2889">
            <v>1.4999999999999999E-2</v>
          </cell>
          <cell r="AD2889">
            <v>1</v>
          </cell>
        </row>
        <row r="2890">
          <cell r="D2890" t="str">
            <v>002770_Z11</v>
          </cell>
          <cell r="P2890">
            <v>1.4999999999999999E-2</v>
          </cell>
          <cell r="AD2890">
            <v>2</v>
          </cell>
        </row>
        <row r="2891">
          <cell r="D2891" t="str">
            <v>002771_Z11</v>
          </cell>
          <cell r="P2891">
            <v>0.11</v>
          </cell>
          <cell r="AD2891">
            <v>1</v>
          </cell>
        </row>
        <row r="2892">
          <cell r="D2892" t="str">
            <v>002771_Z11</v>
          </cell>
          <cell r="P2892">
            <v>0.11</v>
          </cell>
          <cell r="AD2892">
            <v>2</v>
          </cell>
        </row>
        <row r="2893">
          <cell r="D2893" t="str">
            <v>002771_Z11</v>
          </cell>
          <cell r="P2893">
            <v>0.11</v>
          </cell>
          <cell r="AD2893">
            <v>3</v>
          </cell>
        </row>
        <row r="2894">
          <cell r="D2894" t="str">
            <v>002780_Z11</v>
          </cell>
          <cell r="P2894">
            <v>0.01</v>
          </cell>
          <cell r="AD2894">
            <v>1</v>
          </cell>
        </row>
        <row r="2895">
          <cell r="D2895" t="str">
            <v>002780_Z11</v>
          </cell>
          <cell r="P2895">
            <v>0.01</v>
          </cell>
          <cell r="AD2895">
            <v>2</v>
          </cell>
        </row>
        <row r="2896">
          <cell r="D2896" t="str">
            <v>002780_Z11</v>
          </cell>
          <cell r="P2896">
            <v>0.01</v>
          </cell>
          <cell r="AD2896">
            <v>3</v>
          </cell>
        </row>
        <row r="2897">
          <cell r="D2897" t="str">
            <v>002789_Z11</v>
          </cell>
          <cell r="P2897">
            <v>0.03</v>
          </cell>
          <cell r="AD2897">
            <v>1</v>
          </cell>
        </row>
        <row r="2898">
          <cell r="D2898" t="str">
            <v>002789_Z11</v>
          </cell>
          <cell r="P2898">
            <v>0.03</v>
          </cell>
          <cell r="AD2898">
            <v>2</v>
          </cell>
        </row>
        <row r="2899">
          <cell r="D2899" t="str">
            <v>002789_Z11</v>
          </cell>
          <cell r="P2899">
            <v>0.03</v>
          </cell>
          <cell r="AD2899">
            <v>3</v>
          </cell>
        </row>
        <row r="2900">
          <cell r="D2900" t="str">
            <v>002790_Z11</v>
          </cell>
          <cell r="P2900">
            <v>7.4999999999999997E-3</v>
          </cell>
          <cell r="AD2900">
            <v>1</v>
          </cell>
        </row>
        <row r="2901">
          <cell r="D2901" t="str">
            <v>002790_Z11</v>
          </cell>
          <cell r="P2901">
            <v>7.4999999999999997E-3</v>
          </cell>
          <cell r="AD2901">
            <v>2</v>
          </cell>
        </row>
        <row r="2902">
          <cell r="D2902" t="str">
            <v>002790_Z11</v>
          </cell>
          <cell r="P2902">
            <v>7.4999999999999997E-3</v>
          </cell>
          <cell r="AD2902">
            <v>3</v>
          </cell>
        </row>
        <row r="2903">
          <cell r="D2903" t="str">
            <v>002791_Z11</v>
          </cell>
          <cell r="P2903">
            <v>0.09</v>
          </cell>
          <cell r="AD2903">
            <v>1</v>
          </cell>
        </row>
        <row r="2904">
          <cell r="D2904" t="str">
            <v>002791_Z11</v>
          </cell>
          <cell r="P2904">
            <v>0.09</v>
          </cell>
          <cell r="AD2904">
            <v>2</v>
          </cell>
        </row>
        <row r="2905">
          <cell r="D2905" t="str">
            <v>002791_Z11</v>
          </cell>
          <cell r="P2905">
            <v>0.09</v>
          </cell>
          <cell r="AD2905">
            <v>3</v>
          </cell>
        </row>
        <row r="2906">
          <cell r="D2906" t="str">
            <v>002795_Z11</v>
          </cell>
          <cell r="P2906">
            <v>0.08</v>
          </cell>
          <cell r="AD2906">
            <v>1</v>
          </cell>
        </row>
        <row r="2907">
          <cell r="D2907" t="str">
            <v>002795_Z11</v>
          </cell>
          <cell r="P2907">
            <v>0.08</v>
          </cell>
          <cell r="AD2907">
            <v>2</v>
          </cell>
        </row>
        <row r="2908">
          <cell r="D2908" t="str">
            <v>002795_Z11</v>
          </cell>
          <cell r="P2908">
            <v>0.08</v>
          </cell>
          <cell r="AD2908">
            <v>3</v>
          </cell>
        </row>
        <row r="2909">
          <cell r="D2909" t="str">
            <v>002799_Z11</v>
          </cell>
          <cell r="P2909">
            <v>6.0000000000000001E-3</v>
          </cell>
          <cell r="AD2909">
            <v>1</v>
          </cell>
        </row>
        <row r="2910">
          <cell r="D2910" t="str">
            <v>002799_Z11</v>
          </cell>
          <cell r="P2910">
            <v>6.0000000000000001E-3</v>
          </cell>
          <cell r="AD2910">
            <v>2</v>
          </cell>
        </row>
        <row r="2911">
          <cell r="D2911" t="str">
            <v>002799_Z11</v>
          </cell>
          <cell r="P2911">
            <v>6.0000000000000001E-3</v>
          </cell>
          <cell r="AD2911">
            <v>3</v>
          </cell>
        </row>
        <row r="2912">
          <cell r="D2912" t="str">
            <v>002800_Z11</v>
          </cell>
          <cell r="P2912">
            <v>1.0999999999999999E-2</v>
          </cell>
          <cell r="AD2912">
            <v>1</v>
          </cell>
        </row>
        <row r="2913">
          <cell r="D2913" t="str">
            <v>002800_Z11</v>
          </cell>
          <cell r="P2913">
            <v>1.0999999999999999E-2</v>
          </cell>
          <cell r="AD2913">
            <v>2</v>
          </cell>
        </row>
        <row r="2914">
          <cell r="D2914" t="str">
            <v>002800_Z11</v>
          </cell>
          <cell r="P2914">
            <v>1.0999999999999999E-2</v>
          </cell>
          <cell r="AD2914">
            <v>3</v>
          </cell>
        </row>
        <row r="2915">
          <cell r="D2915" t="str">
            <v>002802_Z11</v>
          </cell>
          <cell r="P2915">
            <v>5.5E-2</v>
          </cell>
          <cell r="AD2915">
            <v>1</v>
          </cell>
        </row>
        <row r="2916">
          <cell r="D2916" t="str">
            <v>002802_Z11</v>
          </cell>
          <cell r="P2916">
            <v>5.5E-2</v>
          </cell>
          <cell r="AD2916">
            <v>2</v>
          </cell>
        </row>
        <row r="2917">
          <cell r="D2917" t="str">
            <v>002802_Z11</v>
          </cell>
          <cell r="P2917">
            <v>5.5E-2</v>
          </cell>
          <cell r="AD2917">
            <v>3</v>
          </cell>
        </row>
        <row r="2918">
          <cell r="D2918" t="str">
            <v>002813_Z11</v>
          </cell>
          <cell r="P2918">
            <v>0.11</v>
          </cell>
          <cell r="AD2918">
            <v>1</v>
          </cell>
        </row>
        <row r="2919">
          <cell r="D2919" t="str">
            <v>002813_Z11</v>
          </cell>
          <cell r="P2919">
            <v>0.11</v>
          </cell>
          <cell r="AD2919">
            <v>2</v>
          </cell>
        </row>
        <row r="2920">
          <cell r="D2920" t="str">
            <v>002813_Z11</v>
          </cell>
          <cell r="P2920">
            <v>0.11</v>
          </cell>
          <cell r="AD2920">
            <v>3</v>
          </cell>
        </row>
        <row r="2921">
          <cell r="D2921" t="str">
            <v>002814_Z11</v>
          </cell>
          <cell r="P2921">
            <v>0.11</v>
          </cell>
          <cell r="AD2921">
            <v>1</v>
          </cell>
        </row>
        <row r="2922">
          <cell r="D2922" t="str">
            <v>002814_Z11</v>
          </cell>
          <cell r="P2922">
            <v>0.11</v>
          </cell>
          <cell r="AD2922">
            <v>2</v>
          </cell>
        </row>
        <row r="2923">
          <cell r="D2923" t="str">
            <v>002814_Z11</v>
          </cell>
          <cell r="P2923">
            <v>0.11</v>
          </cell>
          <cell r="AD2923">
            <v>3</v>
          </cell>
        </row>
        <row r="2924">
          <cell r="D2924" t="str">
            <v>002821_Z11</v>
          </cell>
          <cell r="P2924">
            <v>5.1799999999999999E-2</v>
          </cell>
          <cell r="AD2924">
            <v>1</v>
          </cell>
        </row>
        <row r="2925">
          <cell r="D2925" t="str">
            <v>002821_Z11</v>
          </cell>
          <cell r="P2925">
            <v>5.1799999999999999E-2</v>
          </cell>
          <cell r="AD2925">
            <v>2</v>
          </cell>
        </row>
        <row r="2926">
          <cell r="D2926" t="str">
            <v>002821_Z11</v>
          </cell>
          <cell r="P2926">
            <v>5.1799999999999999E-2</v>
          </cell>
          <cell r="AD2926">
            <v>3</v>
          </cell>
        </row>
        <row r="2927">
          <cell r="D2927" t="str">
            <v>002840_Z11</v>
          </cell>
          <cell r="P2927">
            <v>6.0000000000000001E-3</v>
          </cell>
          <cell r="AD2927">
            <v>1</v>
          </cell>
        </row>
        <row r="2928">
          <cell r="D2928" t="str">
            <v>002840_Z11</v>
          </cell>
          <cell r="P2928">
            <v>6.0000000000000001E-3</v>
          </cell>
          <cell r="AD2928">
            <v>2</v>
          </cell>
        </row>
        <row r="2929">
          <cell r="D2929" t="str">
            <v>002840_Z11</v>
          </cell>
          <cell r="P2929">
            <v>6.0000000000000001E-3</v>
          </cell>
          <cell r="AD2929">
            <v>3</v>
          </cell>
        </row>
        <row r="2930">
          <cell r="D2930" t="str">
            <v>002853_Z11</v>
          </cell>
          <cell r="P2930">
            <v>0.09</v>
          </cell>
          <cell r="AD2930">
            <v>1</v>
          </cell>
        </row>
        <row r="2931">
          <cell r="D2931" t="str">
            <v>002853_Z11</v>
          </cell>
          <cell r="P2931">
            <v>0.09</v>
          </cell>
          <cell r="AD2931">
            <v>2</v>
          </cell>
        </row>
        <row r="2932">
          <cell r="D2932" t="str">
            <v>002853_Z11</v>
          </cell>
          <cell r="P2932">
            <v>0.09</v>
          </cell>
          <cell r="AD2932">
            <v>3</v>
          </cell>
        </row>
        <row r="2933">
          <cell r="D2933" t="str">
            <v>002857_Z11</v>
          </cell>
          <cell r="P2933">
            <v>4.4999999999999998E-2</v>
          </cell>
          <cell r="AD2933">
            <v>1</v>
          </cell>
        </row>
        <row r="2934">
          <cell r="D2934" t="str">
            <v>002857_Z11</v>
          </cell>
          <cell r="P2934">
            <v>4.4999999999999998E-2</v>
          </cell>
          <cell r="AD2934">
            <v>2</v>
          </cell>
        </row>
        <row r="2935">
          <cell r="D2935" t="str">
            <v>002857_Z11</v>
          </cell>
          <cell r="P2935">
            <v>4.4999999999999998E-2</v>
          </cell>
          <cell r="AD2935">
            <v>3</v>
          </cell>
        </row>
        <row r="2936">
          <cell r="D2936" t="str">
            <v>002858_Z11</v>
          </cell>
          <cell r="P2936">
            <v>0.03</v>
          </cell>
          <cell r="AD2936">
            <v>1</v>
          </cell>
        </row>
        <row r="2937">
          <cell r="D2937" t="str">
            <v>002858_Z11</v>
          </cell>
          <cell r="P2937">
            <v>0.03</v>
          </cell>
          <cell r="AD2937">
            <v>2</v>
          </cell>
        </row>
        <row r="2938">
          <cell r="D2938" t="str">
            <v>002858_Z11</v>
          </cell>
          <cell r="P2938">
            <v>0.03</v>
          </cell>
          <cell r="AD2938">
            <v>3</v>
          </cell>
        </row>
        <row r="2939">
          <cell r="D2939" t="str">
            <v>002859_Z11</v>
          </cell>
          <cell r="P2939">
            <v>0.03</v>
          </cell>
          <cell r="AD2939">
            <v>1</v>
          </cell>
        </row>
        <row r="2940">
          <cell r="D2940" t="str">
            <v>002859_Z11</v>
          </cell>
          <cell r="P2940">
            <v>0.03</v>
          </cell>
          <cell r="AD2940">
            <v>2</v>
          </cell>
        </row>
        <row r="2941">
          <cell r="D2941" t="str">
            <v>002859_Z11</v>
          </cell>
          <cell r="P2941">
            <v>0.03</v>
          </cell>
          <cell r="AD2941">
            <v>3</v>
          </cell>
        </row>
        <row r="2942">
          <cell r="D2942" t="str">
            <v>002860_Z11</v>
          </cell>
          <cell r="P2942">
            <v>0.25</v>
          </cell>
          <cell r="AD2942">
            <v>1</v>
          </cell>
        </row>
        <row r="2943">
          <cell r="D2943" t="str">
            <v>002860_Z11</v>
          </cell>
          <cell r="P2943">
            <v>0.25</v>
          </cell>
          <cell r="AD2943">
            <v>2</v>
          </cell>
        </row>
        <row r="2944">
          <cell r="D2944" t="str">
            <v>002860_Z11</v>
          </cell>
          <cell r="P2944">
            <v>0.25</v>
          </cell>
          <cell r="AD2944">
            <v>3</v>
          </cell>
        </row>
        <row r="2945">
          <cell r="D2945" t="str">
            <v>002863_Z11</v>
          </cell>
          <cell r="P2945">
            <v>1.0999999999999999E-2</v>
          </cell>
          <cell r="AD2945">
            <v>1</v>
          </cell>
        </row>
        <row r="2946">
          <cell r="D2946" t="str">
            <v>002863_Z11</v>
          </cell>
          <cell r="P2946">
            <v>1.0999999999999999E-2</v>
          </cell>
          <cell r="AD2946">
            <v>2</v>
          </cell>
        </row>
        <row r="2947">
          <cell r="D2947" t="str">
            <v>002863_Z11</v>
          </cell>
          <cell r="P2947">
            <v>1.0999999999999999E-2</v>
          </cell>
          <cell r="AD2947">
            <v>3</v>
          </cell>
        </row>
        <row r="2948">
          <cell r="D2948" t="str">
            <v>002880_Z11</v>
          </cell>
          <cell r="P2948">
            <v>2.1999999999999999E-2</v>
          </cell>
          <cell r="AD2948">
            <v>1</v>
          </cell>
        </row>
        <row r="2949">
          <cell r="D2949" t="str">
            <v>002880_Z11</v>
          </cell>
          <cell r="P2949">
            <v>2.1999999999999999E-2</v>
          </cell>
          <cell r="AD2949">
            <v>2</v>
          </cell>
        </row>
        <row r="2950">
          <cell r="D2950" t="str">
            <v>002880_Z11</v>
          </cell>
          <cell r="P2950">
            <v>2.1999999999999999E-2</v>
          </cell>
          <cell r="AD2950">
            <v>3</v>
          </cell>
        </row>
        <row r="2951">
          <cell r="D2951" t="str">
            <v>002887_Z11</v>
          </cell>
          <cell r="P2951">
            <v>0.01</v>
          </cell>
          <cell r="AD2951">
            <v>1</v>
          </cell>
        </row>
        <row r="2952">
          <cell r="D2952" t="str">
            <v>002887_Z11</v>
          </cell>
          <cell r="P2952">
            <v>0.01</v>
          </cell>
          <cell r="AD2952">
            <v>2</v>
          </cell>
        </row>
        <row r="2953">
          <cell r="D2953" t="str">
            <v>002887_Z11</v>
          </cell>
          <cell r="P2953">
            <v>0.01</v>
          </cell>
          <cell r="AD2953">
            <v>3</v>
          </cell>
        </row>
        <row r="2954">
          <cell r="D2954" t="str">
            <v>002903_Z11</v>
          </cell>
          <cell r="P2954">
            <v>0.315</v>
          </cell>
          <cell r="AD2954">
            <v>1</v>
          </cell>
        </row>
        <row r="2955">
          <cell r="D2955" t="str">
            <v>002903_Z11</v>
          </cell>
          <cell r="P2955">
            <v>0.315</v>
          </cell>
          <cell r="AD2955">
            <v>2</v>
          </cell>
        </row>
        <row r="2956">
          <cell r="D2956" t="str">
            <v>002903_Z11</v>
          </cell>
          <cell r="P2956">
            <v>0.315</v>
          </cell>
          <cell r="AD2956">
            <v>3</v>
          </cell>
        </row>
        <row r="2957">
          <cell r="D2957" t="str">
            <v>002904_Z11</v>
          </cell>
          <cell r="P2957">
            <v>0.315</v>
          </cell>
          <cell r="AD2957">
            <v>1</v>
          </cell>
        </row>
        <row r="2958">
          <cell r="D2958" t="str">
            <v>002904_Z11</v>
          </cell>
          <cell r="P2958">
            <v>0.315</v>
          </cell>
          <cell r="AD2958">
            <v>2</v>
          </cell>
        </row>
        <row r="2959">
          <cell r="D2959" t="str">
            <v>002904_Z11</v>
          </cell>
          <cell r="P2959">
            <v>0.315</v>
          </cell>
          <cell r="AD2959">
            <v>3</v>
          </cell>
        </row>
        <row r="2960">
          <cell r="D2960" t="str">
            <v>002991_Z11</v>
          </cell>
          <cell r="P2960">
            <v>7.4999999999999997E-2</v>
          </cell>
          <cell r="AD2960">
            <v>1</v>
          </cell>
        </row>
        <row r="2961">
          <cell r="D2961" t="str">
            <v>002991_Z11</v>
          </cell>
          <cell r="P2961">
            <v>7.4999999999999997E-2</v>
          </cell>
          <cell r="AD2961">
            <v>2</v>
          </cell>
        </row>
        <row r="2962">
          <cell r="D2962" t="str">
            <v>002991_Z11</v>
          </cell>
          <cell r="P2962">
            <v>7.4999999999999997E-2</v>
          </cell>
          <cell r="AD2962">
            <v>3</v>
          </cell>
        </row>
        <row r="2963">
          <cell r="D2963" t="str">
            <v>002992_Z11</v>
          </cell>
          <cell r="P2963">
            <v>4.4999999999999998E-2</v>
          </cell>
          <cell r="AD2963">
            <v>1</v>
          </cell>
        </row>
        <row r="2964">
          <cell r="D2964" t="str">
            <v>002992_Z11</v>
          </cell>
          <cell r="P2964">
            <v>4.4999999999999998E-2</v>
          </cell>
          <cell r="AD2964">
            <v>2</v>
          </cell>
        </row>
        <row r="2965">
          <cell r="D2965" t="str">
            <v>002992_Z11</v>
          </cell>
          <cell r="P2965">
            <v>4.4999999999999998E-2</v>
          </cell>
          <cell r="AD2965">
            <v>3</v>
          </cell>
        </row>
        <row r="2966">
          <cell r="D2966" t="str">
            <v>002993_Z11</v>
          </cell>
          <cell r="P2966">
            <v>6.4000000000000001E-2</v>
          </cell>
          <cell r="AD2966">
            <v>1</v>
          </cell>
        </row>
        <row r="2967">
          <cell r="D2967" t="str">
            <v>002993_Z11</v>
          </cell>
          <cell r="P2967">
            <v>6.4000000000000001E-2</v>
          </cell>
          <cell r="AD2967">
            <v>2</v>
          </cell>
        </row>
        <row r="2968">
          <cell r="D2968" t="str">
            <v>002993_Z11</v>
          </cell>
          <cell r="P2968">
            <v>6.4000000000000001E-2</v>
          </cell>
          <cell r="AD2968">
            <v>3</v>
          </cell>
        </row>
        <row r="2969">
          <cell r="D2969" t="str">
            <v>003044_Z11</v>
          </cell>
          <cell r="P2969">
            <v>1.4999999999999999E-2</v>
          </cell>
          <cell r="AD2969">
            <v>1</v>
          </cell>
        </row>
        <row r="2970">
          <cell r="D2970" t="str">
            <v>003044_Z11</v>
          </cell>
          <cell r="P2970">
            <v>1.4999999999999999E-2</v>
          </cell>
          <cell r="AD2970">
            <v>2</v>
          </cell>
        </row>
        <row r="2971">
          <cell r="D2971" t="str">
            <v>003044_Z11</v>
          </cell>
          <cell r="P2971">
            <v>1.4999999999999999E-2</v>
          </cell>
          <cell r="AD2971">
            <v>3</v>
          </cell>
        </row>
        <row r="2972">
          <cell r="D2972" t="str">
            <v>003045_Z11</v>
          </cell>
          <cell r="P2972">
            <v>5.4999999999999997E-3</v>
          </cell>
          <cell r="AD2972">
            <v>1</v>
          </cell>
        </row>
        <row r="2973">
          <cell r="D2973" t="str">
            <v>003045_Z11</v>
          </cell>
          <cell r="P2973">
            <v>5.4999999999999997E-3</v>
          </cell>
          <cell r="AD2973">
            <v>2</v>
          </cell>
        </row>
        <row r="2974">
          <cell r="D2974" t="str">
            <v>003045_Z11</v>
          </cell>
          <cell r="P2974">
            <v>5.4999999999999997E-3</v>
          </cell>
          <cell r="AD2974">
            <v>3</v>
          </cell>
        </row>
        <row r="2975">
          <cell r="D2975" t="str">
            <v>003046_Z11</v>
          </cell>
          <cell r="P2975">
            <v>1.9E-2</v>
          </cell>
          <cell r="AD2975">
            <v>1</v>
          </cell>
        </row>
        <row r="2976">
          <cell r="D2976" t="str">
            <v>003046_Z11</v>
          </cell>
          <cell r="P2976">
            <v>1.9E-2</v>
          </cell>
          <cell r="AD2976">
            <v>2</v>
          </cell>
        </row>
        <row r="2977">
          <cell r="D2977" t="str">
            <v>003046_Z11</v>
          </cell>
          <cell r="P2977">
            <v>1.9E-2</v>
          </cell>
          <cell r="AD2977">
            <v>3</v>
          </cell>
        </row>
        <row r="2978">
          <cell r="D2978" t="str">
            <v>003047_Z11</v>
          </cell>
          <cell r="P2978">
            <v>1.7999999999999999E-2</v>
          </cell>
          <cell r="AD2978">
            <v>1</v>
          </cell>
        </row>
        <row r="2979">
          <cell r="D2979" t="str">
            <v>003047_Z11</v>
          </cell>
          <cell r="P2979">
            <v>1.7999999999999999E-2</v>
          </cell>
          <cell r="AD2979">
            <v>2</v>
          </cell>
        </row>
        <row r="2980">
          <cell r="D2980" t="str">
            <v>003047_Z11</v>
          </cell>
          <cell r="P2980">
            <v>1.7999999999999999E-2</v>
          </cell>
          <cell r="AD2980">
            <v>3</v>
          </cell>
        </row>
        <row r="2981">
          <cell r="D2981" t="str">
            <v>003048_Z11</v>
          </cell>
          <cell r="P2981">
            <v>1.9E-2</v>
          </cell>
          <cell r="AD2981">
            <v>1</v>
          </cell>
        </row>
        <row r="2982">
          <cell r="D2982" t="str">
            <v>003048_Z11</v>
          </cell>
          <cell r="P2982">
            <v>1.9E-2</v>
          </cell>
          <cell r="AD2982">
            <v>2</v>
          </cell>
        </row>
        <row r="2983">
          <cell r="D2983" t="str">
            <v>003048_Z11</v>
          </cell>
          <cell r="P2983">
            <v>1.9E-2</v>
          </cell>
          <cell r="AD2983">
            <v>3</v>
          </cell>
        </row>
        <row r="2984">
          <cell r="D2984" t="str">
            <v>003049_Z11</v>
          </cell>
          <cell r="P2984">
            <v>1.4999999999999999E-2</v>
          </cell>
          <cell r="AD2984">
            <v>1</v>
          </cell>
        </row>
        <row r="2985">
          <cell r="D2985" t="str">
            <v>003049_Z11</v>
          </cell>
          <cell r="P2985">
            <v>1.4999999999999999E-2</v>
          </cell>
          <cell r="AD2985">
            <v>2</v>
          </cell>
        </row>
        <row r="2986">
          <cell r="D2986" t="str">
            <v>003049_Z11</v>
          </cell>
          <cell r="P2986">
            <v>1.4999999999999999E-2</v>
          </cell>
          <cell r="AD2986">
            <v>3</v>
          </cell>
        </row>
        <row r="2987">
          <cell r="D2987" t="str">
            <v>003103_Z11</v>
          </cell>
          <cell r="P2987">
            <v>3.3000000000000002E-2</v>
          </cell>
          <cell r="AD2987">
            <v>1</v>
          </cell>
        </row>
        <row r="2988">
          <cell r="D2988" t="str">
            <v>003103_Z11</v>
          </cell>
          <cell r="P2988">
            <v>3.3000000000000002E-2</v>
          </cell>
          <cell r="AD2988">
            <v>2</v>
          </cell>
        </row>
        <row r="2989">
          <cell r="D2989" t="str">
            <v>003103_Z11</v>
          </cell>
          <cell r="P2989">
            <v>3.3000000000000002E-2</v>
          </cell>
          <cell r="AD2989">
            <v>3</v>
          </cell>
        </row>
        <row r="2990">
          <cell r="D2990" t="str">
            <v>003145_Z11</v>
          </cell>
          <cell r="P2990">
            <v>0.03</v>
          </cell>
          <cell r="AD2990">
            <v>1</v>
          </cell>
        </row>
        <row r="2991">
          <cell r="D2991" t="str">
            <v>003145_Z11</v>
          </cell>
          <cell r="P2991">
            <v>0.03</v>
          </cell>
          <cell r="AD2991">
            <v>2</v>
          </cell>
        </row>
        <row r="2992">
          <cell r="D2992" t="str">
            <v>003148_Z11</v>
          </cell>
          <cell r="P2992">
            <v>1.4999999999999999E-2</v>
          </cell>
          <cell r="AD2992">
            <v>1</v>
          </cell>
        </row>
        <row r="2993">
          <cell r="D2993" t="str">
            <v>003148_Z11</v>
          </cell>
          <cell r="P2993">
            <v>1.4999999999999999E-2</v>
          </cell>
          <cell r="AD2993">
            <v>2</v>
          </cell>
        </row>
        <row r="2994">
          <cell r="D2994" t="str">
            <v>003148_Z11</v>
          </cell>
          <cell r="P2994">
            <v>1.4999999999999999E-2</v>
          </cell>
          <cell r="AD2994">
            <v>3</v>
          </cell>
        </row>
        <row r="2995">
          <cell r="D2995" t="str">
            <v>003193_Z11</v>
          </cell>
          <cell r="P2995">
            <v>0.03</v>
          </cell>
          <cell r="AD2995">
            <v>1</v>
          </cell>
        </row>
        <row r="2996">
          <cell r="D2996" t="str">
            <v>003193_Z11</v>
          </cell>
          <cell r="P2996">
            <v>0.03</v>
          </cell>
          <cell r="AD2996">
            <v>2</v>
          </cell>
        </row>
        <row r="2997">
          <cell r="D2997" t="str">
            <v>003193_Z11</v>
          </cell>
          <cell r="P2997">
            <v>0.03</v>
          </cell>
          <cell r="AD2997">
            <v>3</v>
          </cell>
        </row>
        <row r="2998">
          <cell r="D2998" t="str">
            <v>003225_Z11</v>
          </cell>
          <cell r="P2998">
            <v>5.1999999999999998E-2</v>
          </cell>
          <cell r="AD2998">
            <v>1</v>
          </cell>
        </row>
        <row r="2999">
          <cell r="D2999" t="str">
            <v>003225_Z11</v>
          </cell>
          <cell r="P2999">
            <v>5.1999999999999998E-2</v>
          </cell>
          <cell r="AD2999">
            <v>2</v>
          </cell>
        </row>
        <row r="3000">
          <cell r="D3000" t="str">
            <v>003225_Z11</v>
          </cell>
          <cell r="P3000">
            <v>5.1999999999999998E-2</v>
          </cell>
          <cell r="AD3000">
            <v>3</v>
          </cell>
        </row>
        <row r="3001">
          <cell r="D3001" t="str">
            <v>003250_Z11</v>
          </cell>
          <cell r="P3001">
            <v>1.4999999999999999E-2</v>
          </cell>
          <cell r="AD3001">
            <v>1</v>
          </cell>
        </row>
        <row r="3002">
          <cell r="D3002" t="str">
            <v>003250_Z11</v>
          </cell>
          <cell r="P3002">
            <v>1.4999999999999999E-2</v>
          </cell>
          <cell r="AD3002">
            <v>2</v>
          </cell>
        </row>
        <row r="3003">
          <cell r="D3003" t="str">
            <v>003250_Z11</v>
          </cell>
          <cell r="P3003">
            <v>1.4999999999999999E-2</v>
          </cell>
          <cell r="AD3003">
            <v>3</v>
          </cell>
        </row>
        <row r="3004">
          <cell r="D3004" t="str">
            <v>003251_Z11</v>
          </cell>
          <cell r="P3004">
            <v>1.4999999999999999E-2</v>
          </cell>
          <cell r="AD3004">
            <v>1</v>
          </cell>
        </row>
        <row r="3005">
          <cell r="D3005" t="str">
            <v>003251_Z11</v>
          </cell>
          <cell r="P3005">
            <v>1.4999999999999999E-2</v>
          </cell>
          <cell r="AD3005">
            <v>2</v>
          </cell>
        </row>
        <row r="3006">
          <cell r="D3006" t="str">
            <v>003251_Z11</v>
          </cell>
          <cell r="P3006">
            <v>1.4999999999999999E-2</v>
          </cell>
          <cell r="AD3006">
            <v>3</v>
          </cell>
        </row>
        <row r="3007">
          <cell r="D3007" t="str">
            <v>003253_Z11</v>
          </cell>
          <cell r="P3007">
            <v>1.8499999999999999E-2</v>
          </cell>
          <cell r="AD3007">
            <v>1</v>
          </cell>
        </row>
        <row r="3008">
          <cell r="D3008" t="str">
            <v>003253_Z11</v>
          </cell>
          <cell r="P3008">
            <v>1.8499999999999999E-2</v>
          </cell>
          <cell r="AD3008">
            <v>2</v>
          </cell>
        </row>
        <row r="3009">
          <cell r="D3009" t="str">
            <v>003253_Z11</v>
          </cell>
          <cell r="P3009">
            <v>1.8499999999999999E-2</v>
          </cell>
          <cell r="AD3009">
            <v>3</v>
          </cell>
        </row>
        <row r="3010">
          <cell r="D3010" t="str">
            <v>003267_Z11</v>
          </cell>
          <cell r="P3010">
            <v>1.4999999999999999E-2</v>
          </cell>
          <cell r="AD3010">
            <v>1</v>
          </cell>
        </row>
        <row r="3011">
          <cell r="D3011" t="str">
            <v>003267_Z11</v>
          </cell>
          <cell r="P3011">
            <v>1.4999999999999999E-2</v>
          </cell>
          <cell r="AD3011">
            <v>2</v>
          </cell>
        </row>
        <row r="3012">
          <cell r="D3012" t="str">
            <v>003267_Z11</v>
          </cell>
          <cell r="P3012">
            <v>1.4999999999999999E-2</v>
          </cell>
          <cell r="AD3012">
            <v>3</v>
          </cell>
        </row>
        <row r="3013">
          <cell r="D3013" t="str">
            <v>003280_Z11</v>
          </cell>
          <cell r="P3013">
            <v>1.0999999999999999E-2</v>
          </cell>
          <cell r="AD3013">
            <v>1</v>
          </cell>
        </row>
        <row r="3014">
          <cell r="D3014" t="str">
            <v>003280_Z11</v>
          </cell>
          <cell r="P3014">
            <v>1.0999999999999999E-2</v>
          </cell>
          <cell r="AD3014">
            <v>2</v>
          </cell>
        </row>
        <row r="3015">
          <cell r="D3015" t="str">
            <v>003280_Z11</v>
          </cell>
          <cell r="P3015">
            <v>1.0999999999999999E-2</v>
          </cell>
          <cell r="AD3015">
            <v>3</v>
          </cell>
        </row>
        <row r="3016">
          <cell r="D3016" t="str">
            <v>003309_Z11</v>
          </cell>
          <cell r="P3016">
            <v>0.314</v>
          </cell>
          <cell r="AD3016">
            <v>1</v>
          </cell>
        </row>
        <row r="3017">
          <cell r="D3017" t="str">
            <v>003309_Z11</v>
          </cell>
          <cell r="P3017">
            <v>0.314</v>
          </cell>
          <cell r="AD3017">
            <v>2</v>
          </cell>
        </row>
        <row r="3018">
          <cell r="D3018" t="str">
            <v>003309_Z11</v>
          </cell>
          <cell r="P3018">
            <v>0.314</v>
          </cell>
          <cell r="AD3018">
            <v>3</v>
          </cell>
        </row>
        <row r="3019">
          <cell r="D3019" t="str">
            <v>003310_Z11</v>
          </cell>
          <cell r="P3019">
            <v>0.314</v>
          </cell>
          <cell r="AD3019">
            <v>1</v>
          </cell>
        </row>
        <row r="3020">
          <cell r="D3020" t="str">
            <v>003310_Z11</v>
          </cell>
          <cell r="P3020">
            <v>0.314</v>
          </cell>
          <cell r="AD3020">
            <v>2</v>
          </cell>
        </row>
        <row r="3021">
          <cell r="D3021" t="str">
            <v>003310_Z11</v>
          </cell>
          <cell r="P3021">
            <v>0.314</v>
          </cell>
          <cell r="AD3021">
            <v>3</v>
          </cell>
        </row>
        <row r="3022">
          <cell r="D3022" t="str">
            <v>003331_Z11</v>
          </cell>
          <cell r="P3022">
            <v>5.5E-2</v>
          </cell>
          <cell r="AD3022">
            <v>2</v>
          </cell>
        </row>
        <row r="3023">
          <cell r="D3023" t="str">
            <v>003331_Z11</v>
          </cell>
          <cell r="P3023">
            <v>5.5E-2</v>
          </cell>
          <cell r="AD3023">
            <v>3</v>
          </cell>
        </row>
        <row r="3024">
          <cell r="D3024" t="str">
            <v>003332_Z11</v>
          </cell>
          <cell r="P3024">
            <v>5.5E-2</v>
          </cell>
          <cell r="AD3024">
            <v>2</v>
          </cell>
        </row>
        <row r="3025">
          <cell r="D3025" t="str">
            <v>003332_Z11</v>
          </cell>
          <cell r="P3025">
            <v>5.5E-2</v>
          </cell>
          <cell r="AD3025">
            <v>3</v>
          </cell>
        </row>
        <row r="3026">
          <cell r="D3026" t="str">
            <v>003360_Z11</v>
          </cell>
          <cell r="P3026">
            <v>0.25</v>
          </cell>
          <cell r="AD3026">
            <v>1</v>
          </cell>
        </row>
        <row r="3027">
          <cell r="D3027" t="str">
            <v>003360_Z11</v>
          </cell>
          <cell r="P3027">
            <v>0.25</v>
          </cell>
          <cell r="AD3027">
            <v>2</v>
          </cell>
        </row>
        <row r="3028">
          <cell r="D3028" t="str">
            <v>003360_Z11</v>
          </cell>
          <cell r="P3028">
            <v>0.25</v>
          </cell>
          <cell r="AD3028">
            <v>3</v>
          </cell>
        </row>
        <row r="3029">
          <cell r="D3029" t="str">
            <v>003470_Z11</v>
          </cell>
          <cell r="P3029">
            <v>5.5E-2</v>
          </cell>
          <cell r="AD3029">
            <v>1</v>
          </cell>
        </row>
        <row r="3030">
          <cell r="D3030" t="str">
            <v>003470_Z11</v>
          </cell>
          <cell r="P3030">
            <v>5.5E-2</v>
          </cell>
          <cell r="AD3030">
            <v>2</v>
          </cell>
        </row>
        <row r="3031">
          <cell r="D3031" t="str">
            <v>003470_Z11</v>
          </cell>
          <cell r="P3031">
            <v>5.5E-2</v>
          </cell>
          <cell r="AD3031">
            <v>3</v>
          </cell>
        </row>
        <row r="3032">
          <cell r="D3032" t="str">
            <v>003471_Z11</v>
          </cell>
          <cell r="P3032">
            <v>3.6999999999999998E-2</v>
          </cell>
          <cell r="AD3032">
            <v>1</v>
          </cell>
        </row>
        <row r="3033">
          <cell r="D3033" t="str">
            <v>003471_Z11</v>
          </cell>
          <cell r="P3033">
            <v>3.6999999999999998E-2</v>
          </cell>
          <cell r="AD3033">
            <v>2</v>
          </cell>
        </row>
        <row r="3034">
          <cell r="D3034" t="str">
            <v>003471_Z11</v>
          </cell>
          <cell r="P3034">
            <v>3.6999999999999998E-2</v>
          </cell>
          <cell r="AD3034">
            <v>3</v>
          </cell>
        </row>
        <row r="3035">
          <cell r="D3035" t="str">
            <v>003509_Z11</v>
          </cell>
          <cell r="P3035">
            <v>0.01</v>
          </cell>
          <cell r="AD3035">
            <v>1</v>
          </cell>
        </row>
        <row r="3036">
          <cell r="D3036" t="str">
            <v>003509_Z11</v>
          </cell>
          <cell r="P3036">
            <v>0.01</v>
          </cell>
          <cell r="AD3036">
            <v>2</v>
          </cell>
        </row>
        <row r="3037">
          <cell r="D3037" t="str">
            <v>003509_Z11</v>
          </cell>
          <cell r="P3037">
            <v>0.01</v>
          </cell>
          <cell r="AD3037">
            <v>3</v>
          </cell>
        </row>
        <row r="3038">
          <cell r="D3038" t="str">
            <v>003693_Z11</v>
          </cell>
          <cell r="P3038">
            <v>7.0000000000000007E-2</v>
          </cell>
          <cell r="AD3038">
            <v>1</v>
          </cell>
        </row>
        <row r="3039">
          <cell r="D3039" t="str">
            <v>003693_Z11</v>
          </cell>
          <cell r="P3039">
            <v>7.0000000000000007E-2</v>
          </cell>
          <cell r="AD3039">
            <v>2</v>
          </cell>
        </row>
        <row r="3040">
          <cell r="D3040" t="str">
            <v>003693_Z11</v>
          </cell>
          <cell r="P3040">
            <v>7.0000000000000007E-2</v>
          </cell>
          <cell r="AD3040">
            <v>3</v>
          </cell>
        </row>
        <row r="3041">
          <cell r="D3041" t="str">
            <v>003783_Z11</v>
          </cell>
          <cell r="P3041">
            <v>0.13</v>
          </cell>
          <cell r="AD3041">
            <v>1</v>
          </cell>
        </row>
        <row r="3042">
          <cell r="D3042" t="str">
            <v>003783_Z11</v>
          </cell>
          <cell r="P3042">
            <v>0.13</v>
          </cell>
          <cell r="AD3042">
            <v>2</v>
          </cell>
        </row>
        <row r="3043">
          <cell r="D3043" t="str">
            <v>003783_Z11</v>
          </cell>
          <cell r="P3043">
            <v>0.13</v>
          </cell>
          <cell r="AD3043">
            <v>3</v>
          </cell>
        </row>
        <row r="3044">
          <cell r="D3044" t="str">
            <v>003868_Z11</v>
          </cell>
          <cell r="P3044">
            <v>2.1999999999999999E-2</v>
          </cell>
          <cell r="AD3044">
            <v>1</v>
          </cell>
        </row>
        <row r="3045">
          <cell r="D3045" t="str">
            <v>003868_Z11</v>
          </cell>
          <cell r="P3045">
            <v>2.1999999999999999E-2</v>
          </cell>
          <cell r="AD3045">
            <v>2</v>
          </cell>
        </row>
        <row r="3046">
          <cell r="D3046" t="str">
            <v>003868_Z11</v>
          </cell>
          <cell r="P3046">
            <v>2.1999999999999999E-2</v>
          </cell>
          <cell r="AD3046">
            <v>3</v>
          </cell>
        </row>
        <row r="3047">
          <cell r="D3047" t="str">
            <v>004004_Z11</v>
          </cell>
          <cell r="P3047">
            <v>2.1999999999999999E-2</v>
          </cell>
          <cell r="AD3047">
            <v>1</v>
          </cell>
        </row>
        <row r="3048">
          <cell r="D3048" t="str">
            <v>004004_Z11</v>
          </cell>
          <cell r="P3048">
            <v>2.1999999999999999E-2</v>
          </cell>
          <cell r="AD3048">
            <v>2</v>
          </cell>
        </row>
        <row r="3049">
          <cell r="D3049" t="str">
            <v>004004_Z11</v>
          </cell>
          <cell r="P3049">
            <v>2.1999999999999999E-2</v>
          </cell>
          <cell r="AD3049">
            <v>3</v>
          </cell>
        </row>
        <row r="3050">
          <cell r="D3050" t="str">
            <v>004094_Z11</v>
          </cell>
          <cell r="P3050">
            <v>0.67500000000000004</v>
          </cell>
          <cell r="AD3050">
            <v>1</v>
          </cell>
        </row>
        <row r="3051">
          <cell r="D3051" t="str">
            <v>004094_Z11</v>
          </cell>
          <cell r="P3051">
            <v>0.67500000000000004</v>
          </cell>
          <cell r="AD3051">
            <v>2</v>
          </cell>
        </row>
        <row r="3052">
          <cell r="D3052" t="str">
            <v>004094_Z11</v>
          </cell>
          <cell r="P3052">
            <v>0.67500000000000004</v>
          </cell>
          <cell r="AD3052">
            <v>3</v>
          </cell>
        </row>
        <row r="3053">
          <cell r="D3053" t="str">
            <v>004324_Z11</v>
          </cell>
          <cell r="P3053">
            <v>8.0000000000000002E-3</v>
          </cell>
          <cell r="AD3053">
            <v>1</v>
          </cell>
        </row>
        <row r="3054">
          <cell r="D3054" t="str">
            <v>004324_Z11</v>
          </cell>
          <cell r="P3054">
            <v>8.0000000000000002E-3</v>
          </cell>
          <cell r="AD3054">
            <v>2</v>
          </cell>
        </row>
        <row r="3055">
          <cell r="D3055" t="str">
            <v>004324_Z11</v>
          </cell>
          <cell r="P3055">
            <v>8.0000000000000002E-3</v>
          </cell>
          <cell r="AD3055">
            <v>3</v>
          </cell>
        </row>
        <row r="3056">
          <cell r="D3056" t="str">
            <v>004894_Z11</v>
          </cell>
          <cell r="P3056">
            <v>1.9E-2</v>
          </cell>
          <cell r="AD3056">
            <v>1</v>
          </cell>
        </row>
        <row r="3057">
          <cell r="D3057" t="str">
            <v>004894_Z11</v>
          </cell>
          <cell r="P3057">
            <v>1.9E-2</v>
          </cell>
          <cell r="AD3057">
            <v>2</v>
          </cell>
        </row>
        <row r="3058">
          <cell r="D3058" t="str">
            <v>004894_Z11</v>
          </cell>
          <cell r="P3058">
            <v>1.9E-2</v>
          </cell>
          <cell r="AD3058">
            <v>3</v>
          </cell>
        </row>
        <row r="3059">
          <cell r="D3059" t="str">
            <v>004896_Z11</v>
          </cell>
          <cell r="P3059">
            <v>2.1999999999999999E-2</v>
          </cell>
          <cell r="AD3059">
            <v>1</v>
          </cell>
        </row>
        <row r="3060">
          <cell r="D3060" t="str">
            <v>004896_Z11</v>
          </cell>
          <cell r="P3060">
            <v>2.1999999999999999E-2</v>
          </cell>
          <cell r="AD3060">
            <v>2</v>
          </cell>
        </row>
        <row r="3061">
          <cell r="D3061" t="str">
            <v>004896_Z11</v>
          </cell>
          <cell r="P3061">
            <v>2.1999999999999999E-2</v>
          </cell>
          <cell r="AD3061">
            <v>3</v>
          </cell>
        </row>
        <row r="3062">
          <cell r="D3062" t="str">
            <v>004919_Z11</v>
          </cell>
          <cell r="P3062">
            <v>1.4999999999999999E-2</v>
          </cell>
          <cell r="AD3062">
            <v>1</v>
          </cell>
        </row>
        <row r="3063">
          <cell r="D3063" t="str">
            <v>004919_Z11</v>
          </cell>
          <cell r="P3063">
            <v>1.4999999999999999E-2</v>
          </cell>
          <cell r="AD3063">
            <v>2</v>
          </cell>
        </row>
        <row r="3064">
          <cell r="D3064" t="str">
            <v>004919_Z11</v>
          </cell>
          <cell r="P3064">
            <v>1.4999999999999999E-2</v>
          </cell>
          <cell r="AD3064">
            <v>3</v>
          </cell>
        </row>
        <row r="3065">
          <cell r="D3065" t="str">
            <v>004938_Z11</v>
          </cell>
          <cell r="P3065">
            <v>1.7999999999999999E-2</v>
          </cell>
          <cell r="AD3065">
            <v>1</v>
          </cell>
        </row>
        <row r="3066">
          <cell r="D3066" t="str">
            <v>004938_Z11</v>
          </cell>
          <cell r="P3066">
            <v>1.7999999999999999E-2</v>
          </cell>
          <cell r="AD3066">
            <v>2</v>
          </cell>
        </row>
        <row r="3067">
          <cell r="D3067" t="str">
            <v>004938_Z11</v>
          </cell>
          <cell r="P3067">
            <v>1.7999999999999999E-2</v>
          </cell>
          <cell r="AD3067">
            <v>3</v>
          </cell>
        </row>
        <row r="3068">
          <cell r="D3068" t="str">
            <v>004957_Z11</v>
          </cell>
          <cell r="P3068">
            <v>7.4999999999999997E-2</v>
          </cell>
          <cell r="AD3068">
            <v>1</v>
          </cell>
        </row>
        <row r="3069">
          <cell r="D3069" t="str">
            <v>004957_Z11</v>
          </cell>
          <cell r="P3069">
            <v>7.4999999999999997E-2</v>
          </cell>
          <cell r="AD3069">
            <v>2</v>
          </cell>
        </row>
        <row r="3070">
          <cell r="D3070" t="str">
            <v>004957_Z11</v>
          </cell>
          <cell r="P3070">
            <v>7.4999999999999997E-2</v>
          </cell>
          <cell r="AD3070">
            <v>3</v>
          </cell>
        </row>
        <row r="3071">
          <cell r="D3071" t="str">
            <v>005056_Z11</v>
          </cell>
          <cell r="P3071">
            <v>2.1999999999999999E-2</v>
          </cell>
          <cell r="AD3071">
            <v>1</v>
          </cell>
        </row>
        <row r="3072">
          <cell r="D3072" t="str">
            <v>005056_Z11</v>
          </cell>
          <cell r="P3072">
            <v>2.1999999999999999E-2</v>
          </cell>
          <cell r="AD3072">
            <v>2</v>
          </cell>
        </row>
        <row r="3073">
          <cell r="D3073" t="str">
            <v>005056_Z11</v>
          </cell>
          <cell r="P3073">
            <v>2.1999999999999999E-2</v>
          </cell>
          <cell r="AD3073">
            <v>3</v>
          </cell>
        </row>
        <row r="3074">
          <cell r="D3074" t="str">
            <v>005059_Z11</v>
          </cell>
          <cell r="P3074">
            <v>7.4999999999999997E-3</v>
          </cell>
          <cell r="AD3074">
            <v>1</v>
          </cell>
        </row>
        <row r="3075">
          <cell r="D3075" t="str">
            <v>005059_Z11</v>
          </cell>
          <cell r="P3075">
            <v>7.4999999999999997E-3</v>
          </cell>
          <cell r="AD3075">
            <v>2</v>
          </cell>
        </row>
        <row r="3076">
          <cell r="D3076" t="str">
            <v>005059_Z11</v>
          </cell>
          <cell r="P3076">
            <v>7.4999999999999997E-3</v>
          </cell>
          <cell r="AD3076">
            <v>3</v>
          </cell>
        </row>
        <row r="3077">
          <cell r="D3077" t="str">
            <v>005062_Z11</v>
          </cell>
          <cell r="P3077">
            <v>1.2E-2</v>
          </cell>
          <cell r="AD3077">
            <v>1</v>
          </cell>
        </row>
        <row r="3078">
          <cell r="D3078" t="str">
            <v>005062_Z11</v>
          </cell>
          <cell r="P3078">
            <v>1.2E-2</v>
          </cell>
          <cell r="AD3078">
            <v>2</v>
          </cell>
        </row>
        <row r="3079">
          <cell r="D3079" t="str">
            <v>005062_Z11</v>
          </cell>
          <cell r="P3079">
            <v>1.2E-2</v>
          </cell>
          <cell r="AD3079">
            <v>3</v>
          </cell>
        </row>
        <row r="3080">
          <cell r="D3080" t="str">
            <v>005092_Z11</v>
          </cell>
          <cell r="P3080">
            <v>0.13200000000000001</v>
          </cell>
          <cell r="AD3080">
            <v>1</v>
          </cell>
        </row>
        <row r="3081">
          <cell r="D3081" t="str">
            <v>005092_Z11</v>
          </cell>
          <cell r="P3081">
            <v>0.13200000000000001</v>
          </cell>
          <cell r="AD3081">
            <v>2</v>
          </cell>
        </row>
        <row r="3082">
          <cell r="D3082" t="str">
            <v>005092_Z11</v>
          </cell>
          <cell r="P3082">
            <v>0.13200000000000001</v>
          </cell>
          <cell r="AD3082">
            <v>3</v>
          </cell>
        </row>
        <row r="3083">
          <cell r="D3083" t="str">
            <v>005722_Z11</v>
          </cell>
          <cell r="P3083">
            <v>0.01</v>
          </cell>
          <cell r="AD3083">
            <v>1</v>
          </cell>
        </row>
        <row r="3084">
          <cell r="D3084" t="str">
            <v>005722_Z11</v>
          </cell>
          <cell r="P3084">
            <v>0.01</v>
          </cell>
          <cell r="AD3084">
            <v>2</v>
          </cell>
        </row>
        <row r="3085">
          <cell r="D3085" t="str">
            <v>005722_Z11</v>
          </cell>
          <cell r="P3085">
            <v>0.01</v>
          </cell>
          <cell r="AD3085">
            <v>3</v>
          </cell>
        </row>
        <row r="3086">
          <cell r="D3086" t="str">
            <v>006066_Z11</v>
          </cell>
          <cell r="P3086">
            <v>0.5</v>
          </cell>
          <cell r="AD3086">
            <v>1</v>
          </cell>
        </row>
        <row r="3087">
          <cell r="D3087" t="str">
            <v>006066_Z11</v>
          </cell>
          <cell r="P3087">
            <v>0.5</v>
          </cell>
          <cell r="AD3087">
            <v>2</v>
          </cell>
        </row>
        <row r="3088">
          <cell r="D3088" t="str">
            <v>006066_Z11</v>
          </cell>
          <cell r="P3088">
            <v>0.5</v>
          </cell>
          <cell r="AD3088">
            <v>3</v>
          </cell>
        </row>
        <row r="3089">
          <cell r="D3089" t="str">
            <v>006291_Z11</v>
          </cell>
          <cell r="P3089">
            <v>1.4999999999999999E-2</v>
          </cell>
          <cell r="AD3089">
            <v>1</v>
          </cell>
        </row>
        <row r="3090">
          <cell r="D3090" t="str">
            <v>006291_Z11</v>
          </cell>
          <cell r="P3090">
            <v>1.4999999999999999E-2</v>
          </cell>
          <cell r="AD3090">
            <v>2</v>
          </cell>
        </row>
        <row r="3091">
          <cell r="D3091" t="str">
            <v>006291_Z11</v>
          </cell>
          <cell r="P3091">
            <v>1.4999999999999999E-2</v>
          </cell>
          <cell r="AD3091">
            <v>3</v>
          </cell>
        </row>
        <row r="3092">
          <cell r="D3092" t="str">
            <v>006857_Z11</v>
          </cell>
          <cell r="P3092">
            <v>1.0999999999999999E-2</v>
          </cell>
          <cell r="AD3092">
            <v>1</v>
          </cell>
        </row>
        <row r="3093">
          <cell r="D3093" t="str">
            <v>006857_Z11</v>
          </cell>
          <cell r="P3093">
            <v>1.0999999999999999E-2</v>
          </cell>
          <cell r="AD3093">
            <v>2</v>
          </cell>
        </row>
        <row r="3094">
          <cell r="D3094" t="str">
            <v>006857_Z11</v>
          </cell>
          <cell r="P3094">
            <v>1.0999999999999999E-2</v>
          </cell>
          <cell r="AD3094">
            <v>3</v>
          </cell>
        </row>
        <row r="3095">
          <cell r="D3095" t="str">
            <v>007969_Z11</v>
          </cell>
          <cell r="P3095">
            <v>1.8499999999999999E-2</v>
          </cell>
          <cell r="AD3095">
            <v>1</v>
          </cell>
        </row>
        <row r="3096">
          <cell r="D3096" t="str">
            <v>007976_Z11</v>
          </cell>
          <cell r="P3096">
            <v>1.7999999999999999E-2</v>
          </cell>
          <cell r="AD3096">
            <v>1</v>
          </cell>
        </row>
        <row r="3097">
          <cell r="D3097" t="str">
            <v>007976_Z11</v>
          </cell>
          <cell r="P3097">
            <v>1.7999999999999999E-2</v>
          </cell>
          <cell r="AD3097">
            <v>2</v>
          </cell>
        </row>
        <row r="3098">
          <cell r="D3098" t="str">
            <v>007976_Z11</v>
          </cell>
          <cell r="P3098">
            <v>1.7999999999999999E-2</v>
          </cell>
          <cell r="AD3098">
            <v>3</v>
          </cell>
        </row>
        <row r="3099">
          <cell r="D3099" t="str">
            <v>008024_Z11</v>
          </cell>
          <cell r="P3099">
            <v>0.1</v>
          </cell>
          <cell r="AD3099">
            <v>1</v>
          </cell>
        </row>
        <row r="3100">
          <cell r="D3100" t="str">
            <v>008024_Z11</v>
          </cell>
          <cell r="P3100">
            <v>0.1</v>
          </cell>
          <cell r="AD3100">
            <v>2</v>
          </cell>
        </row>
        <row r="3101">
          <cell r="D3101" t="str">
            <v>008024_Z11</v>
          </cell>
          <cell r="P3101">
            <v>0.1</v>
          </cell>
          <cell r="AD3101">
            <v>3</v>
          </cell>
        </row>
        <row r="3102">
          <cell r="D3102" t="str">
            <v>009204_Z11</v>
          </cell>
          <cell r="P3102">
            <v>1.9E-2</v>
          </cell>
          <cell r="AD3102">
            <v>1</v>
          </cell>
        </row>
        <row r="3103">
          <cell r="D3103" t="str">
            <v>009204_Z11</v>
          </cell>
          <cell r="P3103">
            <v>1.9E-2</v>
          </cell>
          <cell r="AD3103">
            <v>2</v>
          </cell>
        </row>
        <row r="3104">
          <cell r="D3104" t="str">
            <v>009204_Z11</v>
          </cell>
          <cell r="P3104">
            <v>1.9E-2</v>
          </cell>
          <cell r="AD3104">
            <v>3</v>
          </cell>
        </row>
        <row r="3105">
          <cell r="D3105" t="str">
            <v>009205_Z11</v>
          </cell>
          <cell r="P3105">
            <v>1.7999999999999999E-2</v>
          </cell>
          <cell r="AD3105">
            <v>1</v>
          </cell>
        </row>
        <row r="3106">
          <cell r="D3106" t="str">
            <v>009205_Z11</v>
          </cell>
          <cell r="P3106">
            <v>1.7999999999999999E-2</v>
          </cell>
          <cell r="AD3106">
            <v>2</v>
          </cell>
        </row>
        <row r="3107">
          <cell r="D3107" t="str">
            <v>009205_Z11</v>
          </cell>
          <cell r="P3107">
            <v>1.7999999999999999E-2</v>
          </cell>
          <cell r="AD3107">
            <v>3</v>
          </cell>
        </row>
        <row r="3108">
          <cell r="D3108" t="str">
            <v>010042_Z11</v>
          </cell>
          <cell r="P3108">
            <v>9.9000000000000005E-2</v>
          </cell>
          <cell r="AD3108">
            <v>1</v>
          </cell>
        </row>
        <row r="3109">
          <cell r="D3109" t="str">
            <v>010042_Z11</v>
          </cell>
          <cell r="P3109">
            <v>9.9000000000000005E-2</v>
          </cell>
          <cell r="AD3109">
            <v>2</v>
          </cell>
        </row>
        <row r="3110">
          <cell r="D3110" t="str">
            <v>010042_Z11</v>
          </cell>
          <cell r="P3110">
            <v>9.9000000000000005E-2</v>
          </cell>
          <cell r="AD3110">
            <v>3</v>
          </cell>
        </row>
        <row r="3111">
          <cell r="D3111" t="str">
            <v>010043_Z11</v>
          </cell>
          <cell r="P3111">
            <v>9.9000000000000005E-2</v>
          </cell>
          <cell r="AD3111">
            <v>1</v>
          </cell>
        </row>
        <row r="3112">
          <cell r="D3112" t="str">
            <v>010043_Z11</v>
          </cell>
          <cell r="P3112">
            <v>9.9000000000000005E-2</v>
          </cell>
          <cell r="AD3112">
            <v>2</v>
          </cell>
        </row>
        <row r="3113">
          <cell r="D3113" t="str">
            <v>010043_Z11</v>
          </cell>
          <cell r="P3113">
            <v>9.9000000000000005E-2</v>
          </cell>
          <cell r="AD3113">
            <v>3</v>
          </cell>
        </row>
        <row r="3114">
          <cell r="D3114" t="str">
            <v>010044_Z11</v>
          </cell>
          <cell r="P3114">
            <v>9.9000000000000005E-2</v>
          </cell>
          <cell r="AD3114">
            <v>1</v>
          </cell>
        </row>
        <row r="3115">
          <cell r="D3115" t="str">
            <v>010044_Z11</v>
          </cell>
          <cell r="P3115">
            <v>9.9000000000000005E-2</v>
          </cell>
          <cell r="AD3115">
            <v>2</v>
          </cell>
        </row>
        <row r="3116">
          <cell r="D3116" t="str">
            <v>010044_Z11</v>
          </cell>
          <cell r="P3116">
            <v>9.9000000000000005E-2</v>
          </cell>
          <cell r="AD3116">
            <v>3</v>
          </cell>
        </row>
        <row r="3117">
          <cell r="D3117" t="str">
            <v>010517_Z11</v>
          </cell>
          <cell r="P3117">
            <v>0.03</v>
          </cell>
          <cell r="AD3117">
            <v>1</v>
          </cell>
        </row>
        <row r="3118">
          <cell r="D3118" t="str">
            <v>010517_Z11</v>
          </cell>
          <cell r="P3118">
            <v>0.03</v>
          </cell>
          <cell r="AD3118">
            <v>2</v>
          </cell>
        </row>
        <row r="3119">
          <cell r="D3119" t="str">
            <v>010517_Z11</v>
          </cell>
          <cell r="P3119">
            <v>0.03</v>
          </cell>
          <cell r="AD3119">
            <v>3</v>
          </cell>
        </row>
        <row r="3120">
          <cell r="D3120" t="str">
            <v>010519_Z11</v>
          </cell>
          <cell r="P3120">
            <v>3.6999999999999998E-2</v>
          </cell>
          <cell r="AD3120">
            <v>1</v>
          </cell>
        </row>
        <row r="3121">
          <cell r="D3121" t="str">
            <v>010519_Z11</v>
          </cell>
          <cell r="P3121">
            <v>3.6999999999999998E-2</v>
          </cell>
          <cell r="AD3121">
            <v>2</v>
          </cell>
        </row>
        <row r="3122">
          <cell r="D3122" t="str">
            <v>010519_Z11</v>
          </cell>
          <cell r="P3122">
            <v>3.6999999999999998E-2</v>
          </cell>
          <cell r="AD3122">
            <v>3</v>
          </cell>
        </row>
        <row r="3123">
          <cell r="D3123" t="str">
            <v>010535_Z11</v>
          </cell>
          <cell r="P3123">
            <v>0.13</v>
          </cell>
          <cell r="AD3123">
            <v>1</v>
          </cell>
        </row>
        <row r="3124">
          <cell r="D3124" t="str">
            <v>010535_Z11</v>
          </cell>
          <cell r="P3124">
            <v>0.13</v>
          </cell>
          <cell r="AD3124">
            <v>2</v>
          </cell>
        </row>
        <row r="3125">
          <cell r="D3125" t="str">
            <v>010535_Z11</v>
          </cell>
          <cell r="P3125">
            <v>0.13</v>
          </cell>
          <cell r="AD3125">
            <v>3</v>
          </cell>
        </row>
        <row r="3126">
          <cell r="D3126" t="str">
            <v>010536_Z11</v>
          </cell>
          <cell r="P3126">
            <v>0.13</v>
          </cell>
          <cell r="AD3126">
            <v>1</v>
          </cell>
        </row>
        <row r="3127">
          <cell r="D3127" t="str">
            <v>010536_Z11</v>
          </cell>
          <cell r="P3127">
            <v>0.13</v>
          </cell>
          <cell r="AD3127">
            <v>2</v>
          </cell>
        </row>
        <row r="3128">
          <cell r="D3128" t="str">
            <v>010536_Z11</v>
          </cell>
          <cell r="P3128">
            <v>0.13</v>
          </cell>
          <cell r="AD3128">
            <v>3</v>
          </cell>
        </row>
        <row r="3129">
          <cell r="D3129" t="str">
            <v>010537_Z11</v>
          </cell>
          <cell r="P3129">
            <v>0.13</v>
          </cell>
          <cell r="AD3129">
            <v>1</v>
          </cell>
        </row>
        <row r="3130">
          <cell r="D3130" t="str">
            <v>010537_Z11</v>
          </cell>
          <cell r="P3130">
            <v>0.13</v>
          </cell>
          <cell r="AD3130">
            <v>2</v>
          </cell>
        </row>
        <row r="3131">
          <cell r="D3131" t="str">
            <v>010537_Z11</v>
          </cell>
          <cell r="P3131">
            <v>0.13</v>
          </cell>
          <cell r="AD3131">
            <v>3</v>
          </cell>
        </row>
        <row r="3132">
          <cell r="D3132" t="str">
            <v>010538_Z11</v>
          </cell>
          <cell r="P3132">
            <v>0.13</v>
          </cell>
          <cell r="AD3132">
            <v>1</v>
          </cell>
        </row>
        <row r="3133">
          <cell r="D3133" t="str">
            <v>010538_Z11</v>
          </cell>
          <cell r="P3133">
            <v>0.13</v>
          </cell>
          <cell r="AD3133">
            <v>2</v>
          </cell>
        </row>
        <row r="3134">
          <cell r="D3134" t="str">
            <v>010538_Z11</v>
          </cell>
          <cell r="P3134">
            <v>0.13</v>
          </cell>
          <cell r="AD3134">
            <v>3</v>
          </cell>
        </row>
        <row r="3135">
          <cell r="D3135" t="str">
            <v>010650_Z11</v>
          </cell>
          <cell r="P3135">
            <v>0.13200000000000001</v>
          </cell>
          <cell r="AD3135">
            <v>1</v>
          </cell>
        </row>
        <row r="3136">
          <cell r="D3136" t="str">
            <v>010650_Z11</v>
          </cell>
          <cell r="P3136">
            <v>0.13200000000000001</v>
          </cell>
          <cell r="AD3136">
            <v>2</v>
          </cell>
        </row>
        <row r="3137">
          <cell r="D3137" t="str">
            <v>010650_Z11</v>
          </cell>
          <cell r="P3137">
            <v>0.13200000000000001</v>
          </cell>
          <cell r="AD3137">
            <v>3</v>
          </cell>
        </row>
        <row r="3138">
          <cell r="D3138" t="str">
            <v>010654_Z11</v>
          </cell>
          <cell r="P3138">
            <v>1.4999999999999999E-2</v>
          </cell>
          <cell r="AD3138">
            <v>1</v>
          </cell>
        </row>
        <row r="3139">
          <cell r="D3139" t="str">
            <v>010654_Z11</v>
          </cell>
          <cell r="P3139">
            <v>1.4999999999999999E-2</v>
          </cell>
          <cell r="AD3139">
            <v>2</v>
          </cell>
        </row>
        <row r="3140">
          <cell r="D3140" t="str">
            <v>010654_Z11</v>
          </cell>
          <cell r="P3140">
            <v>1.4999999999999999E-2</v>
          </cell>
          <cell r="AD3140">
            <v>3</v>
          </cell>
        </row>
        <row r="3141">
          <cell r="D3141" t="str">
            <v>010737_Z11</v>
          </cell>
          <cell r="P3141">
            <v>0.47</v>
          </cell>
          <cell r="AD3141">
            <v>1</v>
          </cell>
        </row>
        <row r="3142">
          <cell r="D3142" t="str">
            <v>010737_Z11</v>
          </cell>
          <cell r="P3142">
            <v>0.47</v>
          </cell>
          <cell r="AD3142">
            <v>2</v>
          </cell>
        </row>
        <row r="3143">
          <cell r="D3143" t="str">
            <v>010737_Z11</v>
          </cell>
          <cell r="P3143">
            <v>0.47</v>
          </cell>
          <cell r="AD3143">
            <v>3</v>
          </cell>
        </row>
        <row r="3144">
          <cell r="D3144" t="str">
            <v>010738_Z11</v>
          </cell>
          <cell r="P3144">
            <v>0.31</v>
          </cell>
          <cell r="AD3144">
            <v>1</v>
          </cell>
        </row>
        <row r="3145">
          <cell r="D3145" t="str">
            <v>010738_Z11</v>
          </cell>
          <cell r="P3145">
            <v>0.31</v>
          </cell>
          <cell r="AD3145">
            <v>2</v>
          </cell>
        </row>
        <row r="3146">
          <cell r="D3146" t="str">
            <v>010738_Z11</v>
          </cell>
          <cell r="P3146">
            <v>0.31</v>
          </cell>
          <cell r="AD3146">
            <v>3</v>
          </cell>
        </row>
        <row r="3147">
          <cell r="D3147" t="str">
            <v>010739_Z11</v>
          </cell>
          <cell r="P3147">
            <v>0.31</v>
          </cell>
          <cell r="AD3147">
            <v>1</v>
          </cell>
        </row>
        <row r="3148">
          <cell r="D3148" t="str">
            <v>010739_Z11</v>
          </cell>
          <cell r="P3148">
            <v>0.31</v>
          </cell>
          <cell r="AD3148">
            <v>2</v>
          </cell>
        </row>
        <row r="3149">
          <cell r="D3149" t="str">
            <v>010739_Z11</v>
          </cell>
          <cell r="P3149">
            <v>0.31</v>
          </cell>
          <cell r="AD3149">
            <v>3</v>
          </cell>
        </row>
        <row r="3150">
          <cell r="D3150" t="str">
            <v>010824_Z11</v>
          </cell>
          <cell r="P3150">
            <v>1.4999999999999999E-2</v>
          </cell>
          <cell r="AD3150">
            <v>1</v>
          </cell>
        </row>
        <row r="3151">
          <cell r="D3151" t="str">
            <v>010824_Z11</v>
          </cell>
          <cell r="P3151">
            <v>1.4999999999999999E-2</v>
          </cell>
          <cell r="AD3151">
            <v>2</v>
          </cell>
        </row>
        <row r="3152">
          <cell r="D3152" t="str">
            <v>010824_Z11</v>
          </cell>
          <cell r="P3152">
            <v>1.4999999999999999E-2</v>
          </cell>
          <cell r="AD3152">
            <v>3</v>
          </cell>
        </row>
        <row r="3153">
          <cell r="D3153" t="str">
            <v>010825_Z11</v>
          </cell>
          <cell r="P3153">
            <v>2.1999999999999999E-2</v>
          </cell>
          <cell r="AD3153">
            <v>1</v>
          </cell>
        </row>
        <row r="3154">
          <cell r="D3154" t="str">
            <v>010825_Z11</v>
          </cell>
          <cell r="P3154">
            <v>2.1999999999999999E-2</v>
          </cell>
          <cell r="AD3154">
            <v>2</v>
          </cell>
        </row>
        <row r="3155">
          <cell r="D3155" t="str">
            <v>010825_Z11</v>
          </cell>
          <cell r="P3155">
            <v>2.1999999999999999E-2</v>
          </cell>
          <cell r="AD3155">
            <v>3</v>
          </cell>
        </row>
        <row r="3156">
          <cell r="D3156" t="str">
            <v>010826_Z11</v>
          </cell>
          <cell r="P3156">
            <v>2.1999999999999999E-2</v>
          </cell>
          <cell r="AD3156">
            <v>1</v>
          </cell>
        </row>
        <row r="3157">
          <cell r="D3157" t="str">
            <v>010826_Z11</v>
          </cell>
          <cell r="P3157">
            <v>2.1999999999999999E-2</v>
          </cell>
          <cell r="AD3157">
            <v>2</v>
          </cell>
        </row>
        <row r="3158">
          <cell r="D3158" t="str">
            <v>010826_Z11</v>
          </cell>
          <cell r="P3158">
            <v>2.1999999999999999E-2</v>
          </cell>
          <cell r="AD3158">
            <v>3</v>
          </cell>
        </row>
        <row r="3159">
          <cell r="D3159" t="str">
            <v>011387_Z11</v>
          </cell>
          <cell r="P3159">
            <v>0.03</v>
          </cell>
          <cell r="AD3159">
            <v>1</v>
          </cell>
        </row>
        <row r="3160">
          <cell r="D3160" t="str">
            <v>011387_Z11</v>
          </cell>
          <cell r="P3160">
            <v>0.03</v>
          </cell>
          <cell r="AD3160">
            <v>2</v>
          </cell>
        </row>
        <row r="3161">
          <cell r="D3161" t="str">
            <v>011387_Z11</v>
          </cell>
          <cell r="P3161">
            <v>0.03</v>
          </cell>
          <cell r="AD3161">
            <v>3</v>
          </cell>
        </row>
        <row r="3162">
          <cell r="D3162" t="str">
            <v>011562_Z11</v>
          </cell>
          <cell r="P3162">
            <v>0.115</v>
          </cell>
          <cell r="AD3162">
            <v>1</v>
          </cell>
        </row>
        <row r="3163">
          <cell r="D3163" t="str">
            <v>011562_Z11</v>
          </cell>
          <cell r="P3163">
            <v>0.115</v>
          </cell>
          <cell r="AD3163">
            <v>2</v>
          </cell>
        </row>
        <row r="3164">
          <cell r="D3164" t="str">
            <v>011562_Z11</v>
          </cell>
          <cell r="P3164">
            <v>0.115</v>
          </cell>
          <cell r="AD3164">
            <v>3</v>
          </cell>
        </row>
        <row r="3165">
          <cell r="D3165" t="str">
            <v>011841_Z11</v>
          </cell>
          <cell r="P3165">
            <v>0.59</v>
          </cell>
          <cell r="AD3165">
            <v>1</v>
          </cell>
        </row>
        <row r="3166">
          <cell r="D3166" t="str">
            <v>011841_Z11</v>
          </cell>
          <cell r="P3166">
            <v>0.59</v>
          </cell>
          <cell r="AD3166">
            <v>2</v>
          </cell>
        </row>
        <row r="3167">
          <cell r="D3167" t="str">
            <v>011841_Z11</v>
          </cell>
          <cell r="P3167">
            <v>0.59</v>
          </cell>
          <cell r="AD3167">
            <v>3</v>
          </cell>
        </row>
        <row r="3168">
          <cell r="D3168" t="str">
            <v>011949_Z11</v>
          </cell>
          <cell r="P3168">
            <v>0.01</v>
          </cell>
          <cell r="AD3168">
            <v>1</v>
          </cell>
        </row>
        <row r="3169">
          <cell r="D3169" t="str">
            <v>011949_Z11</v>
          </cell>
          <cell r="P3169">
            <v>0.01</v>
          </cell>
          <cell r="AD3169">
            <v>2</v>
          </cell>
        </row>
        <row r="3170">
          <cell r="D3170" t="str">
            <v>011949_Z11</v>
          </cell>
          <cell r="P3170">
            <v>0.01</v>
          </cell>
          <cell r="AD3170">
            <v>3</v>
          </cell>
        </row>
        <row r="3171">
          <cell r="D3171" t="str">
            <v>012161_Z11</v>
          </cell>
          <cell r="P3171">
            <v>5.5E-2</v>
          </cell>
          <cell r="AD3171">
            <v>1</v>
          </cell>
        </row>
        <row r="3172">
          <cell r="D3172" t="str">
            <v>012161_Z11</v>
          </cell>
          <cell r="P3172">
            <v>5.5E-2</v>
          </cell>
          <cell r="AD3172">
            <v>2</v>
          </cell>
        </row>
        <row r="3173">
          <cell r="D3173" t="str">
            <v>012161_Z11</v>
          </cell>
          <cell r="P3173">
            <v>5.5E-2</v>
          </cell>
          <cell r="AD3173">
            <v>3</v>
          </cell>
        </row>
        <row r="3174">
          <cell r="D3174" t="str">
            <v>012897_Z11</v>
          </cell>
          <cell r="P3174">
            <v>1.0999999999999999E-2</v>
          </cell>
          <cell r="AD3174">
            <v>1</v>
          </cell>
        </row>
        <row r="3175">
          <cell r="D3175" t="str">
            <v>012897_Z11</v>
          </cell>
          <cell r="P3175">
            <v>1.0999999999999999E-2</v>
          </cell>
          <cell r="AD3175">
            <v>2</v>
          </cell>
        </row>
        <row r="3176">
          <cell r="D3176" t="str">
            <v>012897_Z11</v>
          </cell>
          <cell r="P3176">
            <v>1.0999999999999999E-2</v>
          </cell>
          <cell r="AD3176">
            <v>3</v>
          </cell>
        </row>
        <row r="3177">
          <cell r="D3177" t="str">
            <v>013017_Z11</v>
          </cell>
          <cell r="P3177">
            <v>2.1999999999999999E-2</v>
          </cell>
          <cell r="AD3177">
            <v>1</v>
          </cell>
        </row>
        <row r="3178">
          <cell r="D3178" t="str">
            <v>013017_Z11</v>
          </cell>
          <cell r="P3178">
            <v>2.1999999999999999E-2</v>
          </cell>
          <cell r="AD3178">
            <v>2</v>
          </cell>
        </row>
        <row r="3179">
          <cell r="D3179" t="str">
            <v>013017_Z11</v>
          </cell>
          <cell r="P3179">
            <v>2.1999999999999999E-2</v>
          </cell>
          <cell r="AD3179">
            <v>3</v>
          </cell>
        </row>
        <row r="3180">
          <cell r="D3180" t="str">
            <v>013557_Z11</v>
          </cell>
          <cell r="P3180">
            <v>5.1999999999999998E-2</v>
          </cell>
          <cell r="AD3180">
            <v>1</v>
          </cell>
        </row>
        <row r="3181">
          <cell r="D3181" t="str">
            <v>013557_Z11</v>
          </cell>
          <cell r="P3181">
            <v>5.1999999999999998E-2</v>
          </cell>
          <cell r="AD3181">
            <v>2</v>
          </cell>
        </row>
        <row r="3182">
          <cell r="D3182" t="str">
            <v>013557_Z11</v>
          </cell>
          <cell r="P3182">
            <v>5.1999999999999998E-2</v>
          </cell>
          <cell r="AD3182">
            <v>3</v>
          </cell>
        </row>
        <row r="3183">
          <cell r="D3183" t="str">
            <v>013615_Z11</v>
          </cell>
          <cell r="P3183">
            <v>2.2499999999999999E-2</v>
          </cell>
          <cell r="AD3183">
            <v>1</v>
          </cell>
        </row>
        <row r="3184">
          <cell r="D3184" t="str">
            <v>013615_Z11</v>
          </cell>
          <cell r="P3184">
            <v>2.2499999999999999E-2</v>
          </cell>
          <cell r="AD3184">
            <v>2</v>
          </cell>
        </row>
        <row r="3185">
          <cell r="D3185" t="str">
            <v>013615_Z11</v>
          </cell>
          <cell r="P3185">
            <v>2.2499999999999999E-2</v>
          </cell>
          <cell r="AD3185">
            <v>3</v>
          </cell>
        </row>
        <row r="3186">
          <cell r="D3186" t="str">
            <v>013684_Z11</v>
          </cell>
          <cell r="P3186">
            <v>0.16</v>
          </cell>
          <cell r="AD3186">
            <v>1</v>
          </cell>
        </row>
        <row r="3187">
          <cell r="D3187" t="str">
            <v>013684_Z11</v>
          </cell>
          <cell r="P3187">
            <v>0.16</v>
          </cell>
          <cell r="AD3187">
            <v>2</v>
          </cell>
        </row>
        <row r="3188">
          <cell r="D3188" t="str">
            <v>013684_Z11</v>
          </cell>
          <cell r="P3188">
            <v>0.16</v>
          </cell>
          <cell r="AD3188">
            <v>3</v>
          </cell>
        </row>
        <row r="3189">
          <cell r="D3189" t="str">
            <v>013685_Z11</v>
          </cell>
          <cell r="P3189">
            <v>0.16</v>
          </cell>
          <cell r="AD3189">
            <v>1</v>
          </cell>
        </row>
        <row r="3190">
          <cell r="D3190" t="str">
            <v>013685_Z11</v>
          </cell>
          <cell r="P3190">
            <v>0.16</v>
          </cell>
          <cell r="AD3190">
            <v>2</v>
          </cell>
        </row>
        <row r="3191">
          <cell r="D3191" t="str">
            <v>013685_Z11</v>
          </cell>
          <cell r="P3191">
            <v>0.16</v>
          </cell>
          <cell r="AD3191">
            <v>3</v>
          </cell>
        </row>
        <row r="3192">
          <cell r="D3192" t="str">
            <v>013735_Z11</v>
          </cell>
          <cell r="P3192">
            <v>8.0000000000000002E-3</v>
          </cell>
          <cell r="AD3192">
            <v>1</v>
          </cell>
        </row>
        <row r="3193">
          <cell r="D3193" t="str">
            <v>013735_Z11</v>
          </cell>
          <cell r="P3193">
            <v>8.0000000000000002E-3</v>
          </cell>
          <cell r="AD3193">
            <v>2</v>
          </cell>
        </row>
        <row r="3194">
          <cell r="D3194" t="str">
            <v>013735_Z11</v>
          </cell>
          <cell r="P3194">
            <v>8.0000000000000002E-3</v>
          </cell>
          <cell r="AD3194">
            <v>3</v>
          </cell>
        </row>
        <row r="3195">
          <cell r="D3195" t="str">
            <v>014223_Z11</v>
          </cell>
          <cell r="P3195">
            <v>0.03</v>
          </cell>
          <cell r="AD3195">
            <v>1</v>
          </cell>
        </row>
        <row r="3196">
          <cell r="D3196" t="str">
            <v>014223_Z11</v>
          </cell>
          <cell r="P3196">
            <v>0.03</v>
          </cell>
          <cell r="AD3196">
            <v>2</v>
          </cell>
        </row>
        <row r="3197">
          <cell r="D3197" t="str">
            <v>014223_Z11</v>
          </cell>
          <cell r="P3197">
            <v>0.03</v>
          </cell>
          <cell r="AD3197">
            <v>3</v>
          </cell>
        </row>
        <row r="3198">
          <cell r="D3198" t="str">
            <v>014503_Z11</v>
          </cell>
          <cell r="P3198">
            <v>1.0999999999999999E-2</v>
          </cell>
          <cell r="AD3198">
            <v>1</v>
          </cell>
        </row>
        <row r="3199">
          <cell r="D3199" t="str">
            <v>014503_Z11</v>
          </cell>
          <cell r="P3199">
            <v>1.0999999999999999E-2</v>
          </cell>
          <cell r="AD3199">
            <v>2</v>
          </cell>
        </row>
        <row r="3200">
          <cell r="D3200" t="str">
            <v>014503_Z11</v>
          </cell>
          <cell r="P3200">
            <v>1.0999999999999999E-2</v>
          </cell>
          <cell r="AD3200">
            <v>3</v>
          </cell>
        </row>
        <row r="3201">
          <cell r="D3201" t="str">
            <v>015353_Z11</v>
          </cell>
          <cell r="P3201">
            <v>0.11</v>
          </cell>
          <cell r="AD3201">
            <v>1</v>
          </cell>
        </row>
        <row r="3202">
          <cell r="D3202" t="str">
            <v>015353_Z11</v>
          </cell>
          <cell r="P3202">
            <v>0.11</v>
          </cell>
          <cell r="AD3202">
            <v>2</v>
          </cell>
        </row>
        <row r="3203">
          <cell r="D3203" t="str">
            <v>015353_Z11</v>
          </cell>
          <cell r="P3203">
            <v>0.11</v>
          </cell>
          <cell r="AD3203">
            <v>3</v>
          </cell>
        </row>
        <row r="3204">
          <cell r="D3204" t="str">
            <v>016413_Z11</v>
          </cell>
          <cell r="P3204">
            <v>0.03</v>
          </cell>
          <cell r="AD3204">
            <v>1</v>
          </cell>
        </row>
        <row r="3205">
          <cell r="D3205" t="str">
            <v>016413_Z11</v>
          </cell>
          <cell r="P3205">
            <v>0.03</v>
          </cell>
          <cell r="AD3205">
            <v>2</v>
          </cell>
        </row>
        <row r="3206">
          <cell r="D3206" t="str">
            <v>016413_Z11</v>
          </cell>
          <cell r="P3206">
            <v>0.03</v>
          </cell>
          <cell r="AD3206">
            <v>3</v>
          </cell>
        </row>
        <row r="3207">
          <cell r="D3207" t="str">
            <v>016925_Z11</v>
          </cell>
          <cell r="P3207">
            <v>7.4999999999999997E-2</v>
          </cell>
          <cell r="AD3207">
            <v>1</v>
          </cell>
        </row>
        <row r="3208">
          <cell r="D3208" t="str">
            <v>016925_Z11</v>
          </cell>
          <cell r="P3208">
            <v>7.4999999999999997E-2</v>
          </cell>
          <cell r="AD3208">
            <v>2</v>
          </cell>
        </row>
        <row r="3209">
          <cell r="D3209" t="str">
            <v>016925_Z11</v>
          </cell>
          <cell r="P3209">
            <v>7.4999999999999997E-2</v>
          </cell>
          <cell r="AD3209">
            <v>3</v>
          </cell>
        </row>
        <row r="3210">
          <cell r="D3210" t="str">
            <v>017090_Z11</v>
          </cell>
          <cell r="P3210">
            <v>1.4999999999999999E-2</v>
          </cell>
          <cell r="AD3210">
            <v>1</v>
          </cell>
        </row>
        <row r="3211">
          <cell r="D3211" t="str">
            <v>017090_Z11</v>
          </cell>
          <cell r="P3211">
            <v>1.4999999999999999E-2</v>
          </cell>
          <cell r="AD3211">
            <v>2</v>
          </cell>
        </row>
        <row r="3212">
          <cell r="D3212" t="str">
            <v>017090_Z11</v>
          </cell>
          <cell r="P3212">
            <v>1.4999999999999999E-2</v>
          </cell>
          <cell r="AD3212">
            <v>3</v>
          </cell>
        </row>
        <row r="3213">
          <cell r="D3213" t="str">
            <v>017119_Z11</v>
          </cell>
          <cell r="P3213">
            <v>5.5E-2</v>
          </cell>
          <cell r="AD3213">
            <v>1</v>
          </cell>
        </row>
        <row r="3214">
          <cell r="D3214" t="str">
            <v>017119_Z11</v>
          </cell>
          <cell r="P3214">
            <v>5.5E-2</v>
          </cell>
          <cell r="AD3214">
            <v>2</v>
          </cell>
        </row>
        <row r="3215">
          <cell r="D3215" t="str">
            <v>017119_Z11</v>
          </cell>
          <cell r="P3215">
            <v>5.5E-2</v>
          </cell>
          <cell r="AD3215">
            <v>3</v>
          </cell>
        </row>
        <row r="3216">
          <cell r="D3216" t="str">
            <v>017129_Z11</v>
          </cell>
          <cell r="P3216">
            <v>8.0000000000000002E-3</v>
          </cell>
          <cell r="AD3216">
            <v>1</v>
          </cell>
        </row>
        <row r="3217">
          <cell r="D3217" t="str">
            <v>017129_Z11</v>
          </cell>
          <cell r="P3217">
            <v>8.0000000000000002E-3</v>
          </cell>
          <cell r="AD3217">
            <v>2</v>
          </cell>
        </row>
        <row r="3218">
          <cell r="D3218" t="str">
            <v>017129_Z11</v>
          </cell>
          <cell r="P3218">
            <v>8.0000000000000002E-3</v>
          </cell>
          <cell r="AD3218">
            <v>3</v>
          </cell>
        </row>
        <row r="3219">
          <cell r="D3219" t="str">
            <v>017155_Z11</v>
          </cell>
          <cell r="P3219">
            <v>2.1999999999999999E-2</v>
          </cell>
          <cell r="AD3219">
            <v>1</v>
          </cell>
        </row>
        <row r="3220">
          <cell r="D3220" t="str">
            <v>017155_Z11</v>
          </cell>
          <cell r="P3220">
            <v>2.1999999999999999E-2</v>
          </cell>
          <cell r="AD3220">
            <v>2</v>
          </cell>
        </row>
        <row r="3221">
          <cell r="D3221" t="str">
            <v>017155_Z11</v>
          </cell>
          <cell r="P3221">
            <v>2.1999999999999999E-2</v>
          </cell>
          <cell r="AD3221">
            <v>3</v>
          </cell>
        </row>
        <row r="3222">
          <cell r="D3222" t="str">
            <v>017157_Z11</v>
          </cell>
          <cell r="P3222">
            <v>0.13200000000000001</v>
          </cell>
          <cell r="AD3222">
            <v>1</v>
          </cell>
        </row>
        <row r="3223">
          <cell r="D3223" t="str">
            <v>017157_Z11</v>
          </cell>
          <cell r="P3223">
            <v>0.13200000000000001</v>
          </cell>
          <cell r="AD3223">
            <v>2</v>
          </cell>
        </row>
        <row r="3224">
          <cell r="D3224" t="str">
            <v>017157_Z11</v>
          </cell>
          <cell r="P3224">
            <v>0.13200000000000001</v>
          </cell>
          <cell r="AD3224">
            <v>3</v>
          </cell>
        </row>
        <row r="3225">
          <cell r="D3225" t="str">
            <v>017165_Z11</v>
          </cell>
          <cell r="P3225">
            <v>5.5E-2</v>
          </cell>
          <cell r="AD3225">
            <v>1</v>
          </cell>
        </row>
        <row r="3226">
          <cell r="D3226" t="str">
            <v>017165_Z11</v>
          </cell>
          <cell r="P3226">
            <v>5.5E-2</v>
          </cell>
          <cell r="AD3226">
            <v>2</v>
          </cell>
        </row>
        <row r="3227">
          <cell r="D3227" t="str">
            <v>017165_Z11</v>
          </cell>
          <cell r="P3227">
            <v>5.5E-2</v>
          </cell>
          <cell r="AD3227">
            <v>3</v>
          </cell>
        </row>
        <row r="3228">
          <cell r="D3228" t="str">
            <v>017185_Z11</v>
          </cell>
          <cell r="P3228">
            <v>4.4999999999999998E-2</v>
          </cell>
          <cell r="AD3228">
            <v>1</v>
          </cell>
        </row>
        <row r="3229">
          <cell r="D3229" t="str">
            <v>017185_Z11</v>
          </cell>
          <cell r="P3229">
            <v>4.4999999999999998E-2</v>
          </cell>
          <cell r="AD3229">
            <v>2</v>
          </cell>
        </row>
        <row r="3230">
          <cell r="D3230" t="str">
            <v>017185_Z11</v>
          </cell>
          <cell r="P3230">
            <v>4.4999999999999998E-2</v>
          </cell>
          <cell r="AD3230">
            <v>3</v>
          </cell>
        </row>
        <row r="3231">
          <cell r="D3231" t="str">
            <v>017200_Z11</v>
          </cell>
          <cell r="P3231">
            <v>0.09</v>
          </cell>
          <cell r="AD3231">
            <v>1</v>
          </cell>
        </row>
        <row r="3232">
          <cell r="D3232" t="str">
            <v>017200_Z11</v>
          </cell>
          <cell r="P3232">
            <v>0.09</v>
          </cell>
          <cell r="AD3232">
            <v>2</v>
          </cell>
        </row>
        <row r="3233">
          <cell r="D3233" t="str">
            <v>017200_Z11</v>
          </cell>
          <cell r="P3233">
            <v>0.09</v>
          </cell>
          <cell r="AD3233">
            <v>3</v>
          </cell>
        </row>
        <row r="3234">
          <cell r="D3234" t="str">
            <v>017240_Z11</v>
          </cell>
          <cell r="P3234">
            <v>0.11</v>
          </cell>
          <cell r="AD3234">
            <v>1</v>
          </cell>
        </row>
        <row r="3235">
          <cell r="D3235" t="str">
            <v>017240_Z11</v>
          </cell>
          <cell r="P3235">
            <v>0.11</v>
          </cell>
          <cell r="AD3235">
            <v>2</v>
          </cell>
        </row>
        <row r="3236">
          <cell r="D3236" t="str">
            <v>017240_Z11</v>
          </cell>
          <cell r="P3236">
            <v>0.11</v>
          </cell>
          <cell r="AD3236">
            <v>3</v>
          </cell>
        </row>
        <row r="3237">
          <cell r="D3237" t="str">
            <v>017245_Z11</v>
          </cell>
          <cell r="P3237">
            <v>5.5E-2</v>
          </cell>
          <cell r="AD3237">
            <v>1</v>
          </cell>
        </row>
        <row r="3238">
          <cell r="D3238" t="str">
            <v>017245_Z11</v>
          </cell>
          <cell r="P3238">
            <v>5.5E-2</v>
          </cell>
          <cell r="AD3238">
            <v>2</v>
          </cell>
        </row>
        <row r="3239">
          <cell r="D3239" t="str">
            <v>017245_Z11</v>
          </cell>
          <cell r="P3239">
            <v>5.5E-2</v>
          </cell>
          <cell r="AD3239">
            <v>3</v>
          </cell>
        </row>
        <row r="3240">
          <cell r="D3240" t="str">
            <v>017261_Z11</v>
          </cell>
          <cell r="P3240">
            <v>7.4999999999999997E-2</v>
          </cell>
          <cell r="AD3240">
            <v>1</v>
          </cell>
        </row>
        <row r="3241">
          <cell r="D3241" t="str">
            <v>017261_Z11</v>
          </cell>
          <cell r="P3241">
            <v>7.4999999999999997E-2</v>
          </cell>
          <cell r="AD3241">
            <v>2</v>
          </cell>
        </row>
        <row r="3242">
          <cell r="D3242" t="str">
            <v>017261_Z11</v>
          </cell>
          <cell r="P3242">
            <v>7.4999999999999997E-2</v>
          </cell>
          <cell r="AD3242">
            <v>3</v>
          </cell>
        </row>
        <row r="3243">
          <cell r="D3243" t="str">
            <v>017299_Z11</v>
          </cell>
          <cell r="P3243">
            <v>1.4999999999999999E-2</v>
          </cell>
          <cell r="AD3243">
            <v>1</v>
          </cell>
        </row>
        <row r="3244">
          <cell r="D3244" t="str">
            <v>017299_Z11</v>
          </cell>
          <cell r="P3244">
            <v>1.4999999999999999E-2</v>
          </cell>
          <cell r="AD3244">
            <v>2</v>
          </cell>
        </row>
        <row r="3245">
          <cell r="D3245" t="str">
            <v>017299_Z11</v>
          </cell>
          <cell r="P3245">
            <v>1.4999999999999999E-2</v>
          </cell>
          <cell r="AD3245">
            <v>3</v>
          </cell>
        </row>
        <row r="3246">
          <cell r="D3246" t="str">
            <v>017325_Z11</v>
          </cell>
          <cell r="P3246">
            <v>2.1999999999999999E-2</v>
          </cell>
          <cell r="AD3246">
            <v>1</v>
          </cell>
        </row>
        <row r="3247">
          <cell r="D3247" t="str">
            <v>017325_Z11</v>
          </cell>
          <cell r="P3247">
            <v>2.1999999999999999E-2</v>
          </cell>
          <cell r="AD3247">
            <v>2</v>
          </cell>
        </row>
        <row r="3248">
          <cell r="D3248" t="str">
            <v>017325_Z11</v>
          </cell>
          <cell r="P3248">
            <v>2.1999999999999999E-2</v>
          </cell>
          <cell r="AD3248">
            <v>3</v>
          </cell>
        </row>
        <row r="3249">
          <cell r="D3249" t="str">
            <v>017326_Z11</v>
          </cell>
          <cell r="P3249">
            <v>2.1999999999999999E-2</v>
          </cell>
          <cell r="AD3249">
            <v>1</v>
          </cell>
        </row>
        <row r="3250">
          <cell r="D3250" t="str">
            <v>017326_Z11</v>
          </cell>
          <cell r="P3250">
            <v>2.1999999999999999E-2</v>
          </cell>
          <cell r="AD3250">
            <v>2</v>
          </cell>
        </row>
        <row r="3251">
          <cell r="D3251" t="str">
            <v>017326_Z11</v>
          </cell>
          <cell r="P3251">
            <v>2.1999999999999999E-2</v>
          </cell>
          <cell r="AD3251">
            <v>3</v>
          </cell>
        </row>
        <row r="3252">
          <cell r="D3252" t="str">
            <v>017334_Z11</v>
          </cell>
          <cell r="P3252">
            <v>7.4999999999999997E-3</v>
          </cell>
          <cell r="AD3252">
            <v>1</v>
          </cell>
        </row>
        <row r="3253">
          <cell r="D3253" t="str">
            <v>017334_Z11</v>
          </cell>
          <cell r="P3253">
            <v>7.4999999999999997E-3</v>
          </cell>
          <cell r="AD3253">
            <v>2</v>
          </cell>
        </row>
        <row r="3254">
          <cell r="D3254" t="str">
            <v>017334_Z11</v>
          </cell>
          <cell r="P3254">
            <v>7.4999999999999997E-3</v>
          </cell>
          <cell r="AD3254">
            <v>3</v>
          </cell>
        </row>
        <row r="3255">
          <cell r="D3255" t="str">
            <v>017400_Z11</v>
          </cell>
          <cell r="P3255">
            <v>0.16</v>
          </cell>
          <cell r="AD3255">
            <v>1</v>
          </cell>
        </row>
        <row r="3256">
          <cell r="D3256" t="str">
            <v>017400_Z11</v>
          </cell>
          <cell r="P3256">
            <v>0.16</v>
          </cell>
          <cell r="AD3256">
            <v>2</v>
          </cell>
        </row>
        <row r="3257">
          <cell r="D3257" t="str">
            <v>017400_Z11</v>
          </cell>
          <cell r="P3257">
            <v>0.16</v>
          </cell>
          <cell r="AD3257">
            <v>3</v>
          </cell>
        </row>
        <row r="3258">
          <cell r="D3258" t="str">
            <v>017412_Z11</v>
          </cell>
          <cell r="P3258">
            <v>0.18</v>
          </cell>
          <cell r="AD3258">
            <v>1</v>
          </cell>
        </row>
        <row r="3259">
          <cell r="D3259" t="str">
            <v>017412_Z11</v>
          </cell>
          <cell r="P3259">
            <v>0.18</v>
          </cell>
          <cell r="AD3259">
            <v>2</v>
          </cell>
        </row>
        <row r="3260">
          <cell r="D3260" t="str">
            <v>017412_Z11</v>
          </cell>
          <cell r="P3260">
            <v>0.18</v>
          </cell>
          <cell r="AD3260">
            <v>3</v>
          </cell>
        </row>
        <row r="3261">
          <cell r="D3261" t="str">
            <v>017444_Z11</v>
          </cell>
          <cell r="P3261">
            <v>1.4999999999999999E-2</v>
          </cell>
          <cell r="AD3261">
            <v>1</v>
          </cell>
        </row>
        <row r="3262">
          <cell r="D3262" t="str">
            <v>017444_Z11</v>
          </cell>
          <cell r="P3262">
            <v>1.4999999999999999E-2</v>
          </cell>
          <cell r="AD3262">
            <v>2</v>
          </cell>
        </row>
        <row r="3263">
          <cell r="D3263" t="str">
            <v>017444_Z11</v>
          </cell>
          <cell r="P3263">
            <v>1.4999999999999999E-2</v>
          </cell>
          <cell r="AD3263">
            <v>3</v>
          </cell>
        </row>
        <row r="3264">
          <cell r="D3264" t="str">
            <v>017473_Z11</v>
          </cell>
          <cell r="P3264">
            <v>0.13200000000000001</v>
          </cell>
          <cell r="AD3264">
            <v>1</v>
          </cell>
        </row>
        <row r="3265">
          <cell r="D3265" t="str">
            <v>017473_Z11</v>
          </cell>
          <cell r="P3265">
            <v>0.13200000000000001</v>
          </cell>
          <cell r="AD3265">
            <v>2</v>
          </cell>
        </row>
        <row r="3266">
          <cell r="D3266" t="str">
            <v>017473_Z11</v>
          </cell>
          <cell r="P3266">
            <v>0.13200000000000001</v>
          </cell>
          <cell r="AD3266">
            <v>3</v>
          </cell>
        </row>
        <row r="3267">
          <cell r="D3267" t="str">
            <v>017485_Z11</v>
          </cell>
          <cell r="P3267">
            <v>0.26600000000000001</v>
          </cell>
          <cell r="AD3267">
            <v>1</v>
          </cell>
        </row>
        <row r="3268">
          <cell r="D3268" t="str">
            <v>017485_Z11</v>
          </cell>
          <cell r="P3268">
            <v>0.26600000000000001</v>
          </cell>
          <cell r="AD3268">
            <v>2</v>
          </cell>
        </row>
        <row r="3269">
          <cell r="D3269" t="str">
            <v>017485_Z11</v>
          </cell>
          <cell r="P3269">
            <v>0.26600000000000001</v>
          </cell>
          <cell r="AD3269">
            <v>3</v>
          </cell>
        </row>
        <row r="3270">
          <cell r="D3270" t="str">
            <v>017488_Z11</v>
          </cell>
          <cell r="P3270">
            <v>3.5999999999999997E-2</v>
          </cell>
          <cell r="AD3270">
            <v>1</v>
          </cell>
        </row>
        <row r="3271">
          <cell r="D3271" t="str">
            <v>017488_Z11</v>
          </cell>
          <cell r="P3271">
            <v>3.5999999999999997E-2</v>
          </cell>
          <cell r="AD3271">
            <v>2</v>
          </cell>
        </row>
        <row r="3272">
          <cell r="D3272" t="str">
            <v>017488_Z11</v>
          </cell>
          <cell r="P3272">
            <v>3.5999999999999997E-2</v>
          </cell>
          <cell r="AD3272">
            <v>3</v>
          </cell>
        </row>
        <row r="3273">
          <cell r="D3273" t="str">
            <v>017497_Z11</v>
          </cell>
          <cell r="P3273">
            <v>2.1999999999999999E-2</v>
          </cell>
          <cell r="AD3273">
            <v>1</v>
          </cell>
        </row>
        <row r="3274">
          <cell r="D3274" t="str">
            <v>017497_Z11</v>
          </cell>
          <cell r="P3274">
            <v>2.1999999999999999E-2</v>
          </cell>
          <cell r="AD3274">
            <v>2</v>
          </cell>
        </row>
        <row r="3275">
          <cell r="D3275" t="str">
            <v>017497_Z11</v>
          </cell>
          <cell r="P3275">
            <v>2.1999999999999999E-2</v>
          </cell>
          <cell r="AD3275">
            <v>3</v>
          </cell>
        </row>
        <row r="3276">
          <cell r="D3276" t="str">
            <v>017498_Z11</v>
          </cell>
          <cell r="P3276">
            <v>8.0000000000000002E-3</v>
          </cell>
          <cell r="AD3276">
            <v>1</v>
          </cell>
        </row>
        <row r="3277">
          <cell r="D3277" t="str">
            <v>017498_Z11</v>
          </cell>
          <cell r="P3277">
            <v>8.0000000000000002E-3</v>
          </cell>
          <cell r="AD3277">
            <v>2</v>
          </cell>
        </row>
        <row r="3278">
          <cell r="D3278" t="str">
            <v>017498_Z11</v>
          </cell>
          <cell r="P3278">
            <v>8.0000000000000002E-3</v>
          </cell>
          <cell r="AD3278">
            <v>3</v>
          </cell>
        </row>
        <row r="3279">
          <cell r="D3279" t="str">
            <v>017603_Z11</v>
          </cell>
          <cell r="P3279">
            <v>0.25</v>
          </cell>
          <cell r="AD3279">
            <v>1</v>
          </cell>
        </row>
        <row r="3280">
          <cell r="D3280" t="str">
            <v>017603_Z11</v>
          </cell>
          <cell r="P3280">
            <v>0.25</v>
          </cell>
          <cell r="AD3280">
            <v>2</v>
          </cell>
        </row>
        <row r="3281">
          <cell r="D3281" t="str">
            <v>017603_Z11</v>
          </cell>
          <cell r="P3281">
            <v>0.25</v>
          </cell>
          <cell r="AD3281">
            <v>3</v>
          </cell>
        </row>
        <row r="3282">
          <cell r="D3282" t="str">
            <v>017930_Z11</v>
          </cell>
          <cell r="P3282">
            <v>6.0000000000000001E-3</v>
          </cell>
          <cell r="AD3282">
            <v>1</v>
          </cell>
        </row>
        <row r="3283">
          <cell r="D3283" t="str">
            <v>017930_Z11</v>
          </cell>
          <cell r="P3283">
            <v>6.0000000000000001E-3</v>
          </cell>
          <cell r="AD3283">
            <v>2</v>
          </cell>
        </row>
        <row r="3284">
          <cell r="D3284" t="str">
            <v>017930_Z11</v>
          </cell>
          <cell r="P3284">
            <v>6.0000000000000001E-3</v>
          </cell>
          <cell r="AD3284">
            <v>3</v>
          </cell>
        </row>
        <row r="3285">
          <cell r="D3285" t="str">
            <v>017978_Z11</v>
          </cell>
          <cell r="P3285">
            <v>5.4999999999999997E-3</v>
          </cell>
          <cell r="AD3285">
            <v>1</v>
          </cell>
        </row>
        <row r="3286">
          <cell r="D3286" t="str">
            <v>017978_Z11</v>
          </cell>
          <cell r="P3286">
            <v>5.4999999999999997E-3</v>
          </cell>
          <cell r="AD3286">
            <v>2</v>
          </cell>
        </row>
        <row r="3287">
          <cell r="D3287" t="str">
            <v>017978_Z11</v>
          </cell>
          <cell r="P3287">
            <v>5.4999999999999997E-3</v>
          </cell>
          <cell r="AD3287">
            <v>3</v>
          </cell>
        </row>
        <row r="3288">
          <cell r="D3288" t="str">
            <v>018122_Z11</v>
          </cell>
          <cell r="P3288">
            <v>5.5E-2</v>
          </cell>
          <cell r="AD3288">
            <v>1</v>
          </cell>
        </row>
        <row r="3289">
          <cell r="D3289" t="str">
            <v>018122_Z11</v>
          </cell>
          <cell r="P3289">
            <v>5.5E-2</v>
          </cell>
          <cell r="AD3289">
            <v>2</v>
          </cell>
        </row>
        <row r="3290">
          <cell r="D3290" t="str">
            <v>018122_Z11</v>
          </cell>
          <cell r="P3290">
            <v>5.5E-2</v>
          </cell>
          <cell r="AD3290">
            <v>3</v>
          </cell>
        </row>
        <row r="3291">
          <cell r="D3291" t="str">
            <v>018146_Z11</v>
          </cell>
          <cell r="P3291">
            <v>2.1999999999999999E-2</v>
          </cell>
          <cell r="AD3291">
            <v>1</v>
          </cell>
        </row>
        <row r="3292">
          <cell r="D3292" t="str">
            <v>018146_Z11</v>
          </cell>
          <cell r="P3292">
            <v>2.1999999999999999E-2</v>
          </cell>
          <cell r="AD3292">
            <v>2</v>
          </cell>
        </row>
        <row r="3293">
          <cell r="D3293" t="str">
            <v>018146_Z11</v>
          </cell>
          <cell r="P3293">
            <v>2.1999999999999999E-2</v>
          </cell>
          <cell r="AD3293">
            <v>3</v>
          </cell>
        </row>
        <row r="3294">
          <cell r="D3294" t="str">
            <v>018344_Z11</v>
          </cell>
          <cell r="P3294">
            <v>7.4999999999999997E-2</v>
          </cell>
          <cell r="AD3294">
            <v>1</v>
          </cell>
        </row>
        <row r="3295">
          <cell r="D3295" t="str">
            <v>018344_Z11</v>
          </cell>
          <cell r="P3295">
            <v>7.4999999999999997E-2</v>
          </cell>
          <cell r="AD3295">
            <v>2</v>
          </cell>
        </row>
        <row r="3296">
          <cell r="D3296" t="str">
            <v>018344_Z11</v>
          </cell>
          <cell r="P3296">
            <v>7.4999999999999997E-2</v>
          </cell>
          <cell r="AD3296">
            <v>3</v>
          </cell>
        </row>
        <row r="3297">
          <cell r="D3297" t="str">
            <v>018345_Z11</v>
          </cell>
          <cell r="P3297">
            <v>0.02</v>
          </cell>
          <cell r="AD3297">
            <v>1</v>
          </cell>
        </row>
        <row r="3298">
          <cell r="D3298" t="str">
            <v>018345_Z11</v>
          </cell>
          <cell r="P3298">
            <v>0.02</v>
          </cell>
          <cell r="AD3298">
            <v>2</v>
          </cell>
        </row>
        <row r="3299">
          <cell r="D3299" t="str">
            <v>018345_Z11</v>
          </cell>
          <cell r="P3299">
            <v>0.02</v>
          </cell>
          <cell r="AD3299">
            <v>3</v>
          </cell>
        </row>
        <row r="3300">
          <cell r="D3300" t="str">
            <v>018975_Z11</v>
          </cell>
          <cell r="P3300">
            <v>1.125</v>
          </cell>
          <cell r="AD3300">
            <v>1</v>
          </cell>
        </row>
        <row r="3301">
          <cell r="D3301" t="str">
            <v>018975_Z11</v>
          </cell>
          <cell r="P3301">
            <v>1.125</v>
          </cell>
          <cell r="AD3301">
            <v>2</v>
          </cell>
        </row>
        <row r="3302">
          <cell r="D3302" t="str">
            <v>018975_Z11</v>
          </cell>
          <cell r="P3302">
            <v>1.125</v>
          </cell>
          <cell r="AD3302">
            <v>3</v>
          </cell>
        </row>
        <row r="3303">
          <cell r="D3303" t="str">
            <v>019204_Z11</v>
          </cell>
          <cell r="P3303">
            <v>0.04</v>
          </cell>
          <cell r="AD3303">
            <v>1</v>
          </cell>
        </row>
        <row r="3304">
          <cell r="D3304" t="str">
            <v>019204_Z11</v>
          </cell>
          <cell r="P3304">
            <v>0.04</v>
          </cell>
          <cell r="AD3304">
            <v>2</v>
          </cell>
        </row>
        <row r="3305">
          <cell r="D3305" t="str">
            <v>019204_Z11</v>
          </cell>
          <cell r="P3305">
            <v>0.04</v>
          </cell>
          <cell r="AD3305">
            <v>3</v>
          </cell>
        </row>
        <row r="3306">
          <cell r="D3306" t="str">
            <v>019370_Z11</v>
          </cell>
          <cell r="P3306">
            <v>0.22</v>
          </cell>
          <cell r="AD3306">
            <v>1</v>
          </cell>
        </row>
        <row r="3307">
          <cell r="D3307" t="str">
            <v>019370_Z11</v>
          </cell>
          <cell r="P3307">
            <v>0.22</v>
          </cell>
          <cell r="AD3307">
            <v>2</v>
          </cell>
        </row>
        <row r="3308">
          <cell r="D3308" t="str">
            <v>019370_Z11</v>
          </cell>
          <cell r="P3308">
            <v>0.22</v>
          </cell>
          <cell r="AD3308">
            <v>3</v>
          </cell>
        </row>
        <row r="3309">
          <cell r="D3309" t="str">
            <v>019723_Z11</v>
          </cell>
          <cell r="P3309">
            <v>0.11</v>
          </cell>
          <cell r="AD3309">
            <v>1</v>
          </cell>
        </row>
        <row r="3310">
          <cell r="D3310" t="str">
            <v>019723_Z11</v>
          </cell>
          <cell r="P3310">
            <v>0.11</v>
          </cell>
          <cell r="AD3310">
            <v>2</v>
          </cell>
        </row>
        <row r="3311">
          <cell r="D3311" t="str">
            <v>019723_Z11</v>
          </cell>
          <cell r="P3311">
            <v>0.11</v>
          </cell>
          <cell r="AD3311">
            <v>3</v>
          </cell>
        </row>
        <row r="3312">
          <cell r="D3312" t="str">
            <v>019859_Z11</v>
          </cell>
          <cell r="P3312">
            <v>7.4999999999999997E-2</v>
          </cell>
          <cell r="AD3312">
            <v>1</v>
          </cell>
        </row>
        <row r="3313">
          <cell r="D3313" t="str">
            <v>019859_Z11</v>
          </cell>
          <cell r="P3313">
            <v>7.4999999999999997E-2</v>
          </cell>
          <cell r="AD3313">
            <v>2</v>
          </cell>
        </row>
        <row r="3314">
          <cell r="D3314" t="str">
            <v>019859_Z11</v>
          </cell>
          <cell r="P3314">
            <v>7.4999999999999997E-2</v>
          </cell>
          <cell r="AD3314">
            <v>3</v>
          </cell>
        </row>
        <row r="3315">
          <cell r="D3315" t="str">
            <v>020004_Z11</v>
          </cell>
          <cell r="P3315">
            <v>0.11</v>
          </cell>
          <cell r="AD3315">
            <v>1</v>
          </cell>
        </row>
        <row r="3316">
          <cell r="D3316" t="str">
            <v>020004_Z11</v>
          </cell>
          <cell r="P3316">
            <v>0.11</v>
          </cell>
          <cell r="AD3316">
            <v>2</v>
          </cell>
        </row>
        <row r="3317">
          <cell r="D3317" t="str">
            <v>020004_Z11</v>
          </cell>
          <cell r="P3317">
            <v>0.11</v>
          </cell>
          <cell r="AD3317">
            <v>3</v>
          </cell>
        </row>
        <row r="3318">
          <cell r="D3318" t="str">
            <v>020173_Z11</v>
          </cell>
          <cell r="P3318">
            <v>0.11</v>
          </cell>
          <cell r="AD3318">
            <v>1</v>
          </cell>
        </row>
        <row r="3319">
          <cell r="D3319" t="str">
            <v>020173_Z11</v>
          </cell>
          <cell r="P3319">
            <v>0.11</v>
          </cell>
          <cell r="AD3319">
            <v>2</v>
          </cell>
        </row>
        <row r="3320">
          <cell r="D3320" t="str">
            <v>020173_Z11</v>
          </cell>
          <cell r="P3320">
            <v>0.11</v>
          </cell>
          <cell r="AD3320">
            <v>3</v>
          </cell>
        </row>
        <row r="3321">
          <cell r="D3321" t="str">
            <v>020345_Z11</v>
          </cell>
          <cell r="P3321">
            <v>5.5E-2</v>
          </cell>
          <cell r="AD3321">
            <v>1</v>
          </cell>
        </row>
        <row r="3322">
          <cell r="D3322" t="str">
            <v>020345_Z11</v>
          </cell>
          <cell r="P3322">
            <v>5.5E-2</v>
          </cell>
          <cell r="AD3322">
            <v>2</v>
          </cell>
        </row>
        <row r="3323">
          <cell r="D3323" t="str">
            <v>020345_Z11</v>
          </cell>
          <cell r="P3323">
            <v>5.5E-2</v>
          </cell>
          <cell r="AD3323">
            <v>3</v>
          </cell>
        </row>
        <row r="3324">
          <cell r="D3324" t="str">
            <v>020346_Z11</v>
          </cell>
          <cell r="P3324">
            <v>5.5E-2</v>
          </cell>
          <cell r="AD3324">
            <v>1</v>
          </cell>
        </row>
        <row r="3325">
          <cell r="D3325" t="str">
            <v>020346_Z11</v>
          </cell>
          <cell r="P3325">
            <v>5.5E-2</v>
          </cell>
          <cell r="AD3325">
            <v>2</v>
          </cell>
        </row>
        <row r="3326">
          <cell r="D3326" t="str">
            <v>020346_Z11</v>
          </cell>
          <cell r="P3326">
            <v>5.5E-2</v>
          </cell>
          <cell r="AD3326">
            <v>3</v>
          </cell>
        </row>
        <row r="3327">
          <cell r="D3327" t="str">
            <v>020841_Z11</v>
          </cell>
          <cell r="P3327">
            <v>0.03</v>
          </cell>
          <cell r="AD3327">
            <v>1</v>
          </cell>
        </row>
        <row r="3328">
          <cell r="D3328" t="str">
            <v>020841_Z11</v>
          </cell>
          <cell r="P3328">
            <v>0.03</v>
          </cell>
          <cell r="AD3328">
            <v>2</v>
          </cell>
        </row>
        <row r="3329">
          <cell r="D3329" t="str">
            <v>020841_Z11</v>
          </cell>
          <cell r="P3329">
            <v>0.03</v>
          </cell>
          <cell r="AD3329">
            <v>3</v>
          </cell>
        </row>
        <row r="3330">
          <cell r="D3330" t="str">
            <v>021102_Z11</v>
          </cell>
          <cell r="P3330">
            <v>0.3</v>
          </cell>
          <cell r="AD3330">
            <v>1</v>
          </cell>
        </row>
        <row r="3331">
          <cell r="D3331" t="str">
            <v>021102_Z11</v>
          </cell>
          <cell r="P3331">
            <v>0.3</v>
          </cell>
          <cell r="AD3331">
            <v>2</v>
          </cell>
        </row>
        <row r="3332">
          <cell r="D3332" t="str">
            <v>021102_Z11</v>
          </cell>
          <cell r="P3332">
            <v>0.3</v>
          </cell>
          <cell r="AD3332">
            <v>3</v>
          </cell>
        </row>
        <row r="3333">
          <cell r="D3333" t="str">
            <v>021103_Z11</v>
          </cell>
          <cell r="P3333">
            <v>0.3</v>
          </cell>
          <cell r="AD3333">
            <v>1</v>
          </cell>
        </row>
        <row r="3334">
          <cell r="D3334" t="str">
            <v>021103_Z11</v>
          </cell>
          <cell r="P3334">
            <v>0.3</v>
          </cell>
          <cell r="AD3334">
            <v>2</v>
          </cell>
        </row>
        <row r="3335">
          <cell r="D3335" t="str">
            <v>021103_Z11</v>
          </cell>
          <cell r="P3335">
            <v>0.3</v>
          </cell>
          <cell r="AD3335">
            <v>3</v>
          </cell>
        </row>
        <row r="3336">
          <cell r="D3336" t="str">
            <v>021104_Z11</v>
          </cell>
          <cell r="P3336">
            <v>0.3</v>
          </cell>
          <cell r="AD3336">
            <v>1</v>
          </cell>
        </row>
        <row r="3337">
          <cell r="D3337" t="str">
            <v>021104_Z11</v>
          </cell>
          <cell r="P3337">
            <v>0.3</v>
          </cell>
          <cell r="AD3337">
            <v>2</v>
          </cell>
        </row>
        <row r="3338">
          <cell r="D3338" t="str">
            <v>021104_Z11</v>
          </cell>
          <cell r="P3338">
            <v>0.3</v>
          </cell>
          <cell r="AD3338">
            <v>3</v>
          </cell>
        </row>
        <row r="3339">
          <cell r="D3339" t="str">
            <v>022290_Z11</v>
          </cell>
          <cell r="P3339">
            <v>3.61</v>
          </cell>
          <cell r="AD3339">
            <v>1</v>
          </cell>
        </row>
        <row r="3340">
          <cell r="D3340" t="str">
            <v>022290_Z11</v>
          </cell>
          <cell r="P3340">
            <v>3.61</v>
          </cell>
          <cell r="AD3340">
            <v>2</v>
          </cell>
        </row>
        <row r="3341">
          <cell r="D3341" t="str">
            <v>022290_Z11</v>
          </cell>
          <cell r="P3341">
            <v>3.61</v>
          </cell>
          <cell r="AD3341">
            <v>3</v>
          </cell>
        </row>
        <row r="3342">
          <cell r="D3342" t="str">
            <v>022292_Z11</v>
          </cell>
          <cell r="P3342">
            <v>3.61</v>
          </cell>
          <cell r="AD3342">
            <v>1</v>
          </cell>
        </row>
        <row r="3343">
          <cell r="D3343" t="str">
            <v>022292_Z11</v>
          </cell>
          <cell r="P3343">
            <v>3.61</v>
          </cell>
          <cell r="AD3343">
            <v>2</v>
          </cell>
        </row>
        <row r="3344">
          <cell r="D3344" t="str">
            <v>022292_Z11</v>
          </cell>
          <cell r="P3344">
            <v>3.61</v>
          </cell>
          <cell r="AD3344">
            <v>3</v>
          </cell>
        </row>
        <row r="3345">
          <cell r="D3345" t="str">
            <v>022634_Z11</v>
          </cell>
          <cell r="P3345">
            <v>0.28199999999999997</v>
          </cell>
          <cell r="AD3345">
            <v>1</v>
          </cell>
        </row>
        <row r="3346">
          <cell r="D3346" t="str">
            <v>022634_Z11</v>
          </cell>
          <cell r="P3346">
            <v>0.28199999999999997</v>
          </cell>
          <cell r="AD3346">
            <v>2</v>
          </cell>
        </row>
        <row r="3347">
          <cell r="D3347" t="str">
            <v>022634_Z11</v>
          </cell>
          <cell r="P3347">
            <v>0.28199999999999997</v>
          </cell>
          <cell r="AD3347">
            <v>3</v>
          </cell>
        </row>
        <row r="3348">
          <cell r="D3348" t="str">
            <v>022896_Z11</v>
          </cell>
          <cell r="P3348">
            <v>0.17</v>
          </cell>
          <cell r="AD3348">
            <v>1</v>
          </cell>
        </row>
        <row r="3349">
          <cell r="D3349" t="str">
            <v>022896_Z11</v>
          </cell>
          <cell r="P3349">
            <v>0.17</v>
          </cell>
          <cell r="AD3349">
            <v>2</v>
          </cell>
        </row>
        <row r="3350">
          <cell r="D3350" t="str">
            <v>022896_Z11</v>
          </cell>
          <cell r="P3350">
            <v>0.17</v>
          </cell>
          <cell r="AD3350">
            <v>3</v>
          </cell>
        </row>
        <row r="3351">
          <cell r="D3351" t="str">
            <v>022897_Z11</v>
          </cell>
          <cell r="P3351">
            <v>0.17</v>
          </cell>
          <cell r="AD3351">
            <v>1</v>
          </cell>
        </row>
        <row r="3352">
          <cell r="D3352" t="str">
            <v>022897_Z11</v>
          </cell>
          <cell r="P3352">
            <v>0.17</v>
          </cell>
          <cell r="AD3352">
            <v>2</v>
          </cell>
        </row>
        <row r="3353">
          <cell r="D3353" t="str">
            <v>022897_Z11</v>
          </cell>
          <cell r="P3353">
            <v>0.17</v>
          </cell>
          <cell r="AD3353">
            <v>3</v>
          </cell>
        </row>
        <row r="3354">
          <cell r="D3354" t="str">
            <v>022904_Z11</v>
          </cell>
          <cell r="P3354">
            <v>1.2999999999999999E-2</v>
          </cell>
          <cell r="AD3354">
            <v>1</v>
          </cell>
        </row>
        <row r="3355">
          <cell r="D3355" t="str">
            <v>022904_Z11</v>
          </cell>
          <cell r="P3355">
            <v>1.2999999999999999E-2</v>
          </cell>
          <cell r="AD3355">
            <v>2</v>
          </cell>
        </row>
        <row r="3356">
          <cell r="D3356" t="str">
            <v>022904_Z11</v>
          </cell>
          <cell r="P3356">
            <v>1.2999999999999999E-2</v>
          </cell>
          <cell r="AD3356">
            <v>3</v>
          </cell>
        </row>
        <row r="3357">
          <cell r="D3357" t="str">
            <v>023265_Z11</v>
          </cell>
          <cell r="P3357">
            <v>0.13500000000000001</v>
          </cell>
          <cell r="AD3357">
            <v>1</v>
          </cell>
        </row>
        <row r="3358">
          <cell r="D3358" t="str">
            <v>023265_Z11</v>
          </cell>
          <cell r="P3358">
            <v>0.13500000000000001</v>
          </cell>
          <cell r="AD3358">
            <v>2</v>
          </cell>
        </row>
        <row r="3359">
          <cell r="D3359" t="str">
            <v>023265_Z11</v>
          </cell>
          <cell r="P3359">
            <v>0.13500000000000001</v>
          </cell>
          <cell r="AD3359">
            <v>3</v>
          </cell>
        </row>
        <row r="3360">
          <cell r="D3360" t="str">
            <v>023266_Z11</v>
          </cell>
          <cell r="P3360">
            <v>0.13500000000000001</v>
          </cell>
          <cell r="AD3360">
            <v>1</v>
          </cell>
        </row>
        <row r="3361">
          <cell r="D3361" t="str">
            <v>023266_Z11</v>
          </cell>
          <cell r="P3361">
            <v>0.13500000000000001</v>
          </cell>
          <cell r="AD3361">
            <v>2</v>
          </cell>
        </row>
        <row r="3362">
          <cell r="D3362" t="str">
            <v>023266_Z11</v>
          </cell>
          <cell r="P3362">
            <v>0.13500000000000001</v>
          </cell>
          <cell r="AD3362">
            <v>3</v>
          </cell>
        </row>
        <row r="3363">
          <cell r="D3363" t="str">
            <v>023267_Z11</v>
          </cell>
          <cell r="P3363">
            <v>0.13500000000000001</v>
          </cell>
          <cell r="AD3363">
            <v>1</v>
          </cell>
        </row>
        <row r="3364">
          <cell r="D3364" t="str">
            <v>023267_Z11</v>
          </cell>
          <cell r="P3364">
            <v>0.13500000000000001</v>
          </cell>
          <cell r="AD3364">
            <v>2</v>
          </cell>
        </row>
        <row r="3365">
          <cell r="D3365" t="str">
            <v>023267_Z11</v>
          </cell>
          <cell r="P3365">
            <v>0.13500000000000001</v>
          </cell>
          <cell r="AD3365">
            <v>3</v>
          </cell>
        </row>
        <row r="3366">
          <cell r="D3366" t="str">
            <v>023268_Z11</v>
          </cell>
          <cell r="P3366">
            <v>0.13500000000000001</v>
          </cell>
          <cell r="AD3366">
            <v>1</v>
          </cell>
        </row>
        <row r="3367">
          <cell r="D3367" t="str">
            <v>023268_Z11</v>
          </cell>
          <cell r="P3367">
            <v>0.13500000000000001</v>
          </cell>
          <cell r="AD3367">
            <v>2</v>
          </cell>
        </row>
        <row r="3368">
          <cell r="D3368" t="str">
            <v>023268_Z11</v>
          </cell>
          <cell r="P3368">
            <v>0.13500000000000001</v>
          </cell>
          <cell r="AD3368">
            <v>3</v>
          </cell>
        </row>
        <row r="3369">
          <cell r="D3369" t="str">
            <v>023269_Z11</v>
          </cell>
          <cell r="P3369">
            <v>0.13500000000000001</v>
          </cell>
          <cell r="AD3369">
            <v>1</v>
          </cell>
        </row>
        <row r="3370">
          <cell r="D3370" t="str">
            <v>023269_Z11</v>
          </cell>
          <cell r="P3370">
            <v>0.13500000000000001</v>
          </cell>
          <cell r="AD3370">
            <v>2</v>
          </cell>
        </row>
        <row r="3371">
          <cell r="D3371" t="str">
            <v>023269_Z11</v>
          </cell>
          <cell r="P3371">
            <v>0.13500000000000001</v>
          </cell>
          <cell r="AD3371">
            <v>3</v>
          </cell>
        </row>
        <row r="3372">
          <cell r="D3372" t="str">
            <v>023270_Z11</v>
          </cell>
          <cell r="P3372">
            <v>0.13500000000000001</v>
          </cell>
          <cell r="AD3372">
            <v>1</v>
          </cell>
        </row>
        <row r="3373">
          <cell r="D3373" t="str">
            <v>023270_Z11</v>
          </cell>
          <cell r="P3373">
            <v>0.13500000000000001</v>
          </cell>
          <cell r="AD3373">
            <v>2</v>
          </cell>
        </row>
        <row r="3374">
          <cell r="D3374" t="str">
            <v>023270_Z11</v>
          </cell>
          <cell r="P3374">
            <v>0.13500000000000001</v>
          </cell>
          <cell r="AD3374">
            <v>3</v>
          </cell>
        </row>
        <row r="3375">
          <cell r="D3375" t="str">
            <v>023271_Z11</v>
          </cell>
          <cell r="P3375">
            <v>0.13500000000000001</v>
          </cell>
          <cell r="AD3375">
            <v>1</v>
          </cell>
        </row>
        <row r="3376">
          <cell r="D3376" t="str">
            <v>023271_Z11</v>
          </cell>
          <cell r="P3376">
            <v>0.13500000000000001</v>
          </cell>
          <cell r="AD3376">
            <v>2</v>
          </cell>
        </row>
        <row r="3377">
          <cell r="D3377" t="str">
            <v>023271_Z11</v>
          </cell>
          <cell r="P3377">
            <v>0.13500000000000001</v>
          </cell>
          <cell r="AD3377">
            <v>3</v>
          </cell>
        </row>
        <row r="3378">
          <cell r="D3378" t="str">
            <v>023428_Z11</v>
          </cell>
          <cell r="P3378">
            <v>0.09</v>
          </cell>
          <cell r="AD3378">
            <v>1</v>
          </cell>
        </row>
        <row r="3379">
          <cell r="D3379" t="str">
            <v>023428_Z11</v>
          </cell>
          <cell r="P3379">
            <v>0.09</v>
          </cell>
          <cell r="AD3379">
            <v>2</v>
          </cell>
        </row>
        <row r="3380">
          <cell r="D3380" t="str">
            <v>023428_Z11</v>
          </cell>
          <cell r="P3380">
            <v>0.09</v>
          </cell>
          <cell r="AD3380">
            <v>3</v>
          </cell>
        </row>
        <row r="3381">
          <cell r="D3381" t="str">
            <v>023981_Z11</v>
          </cell>
          <cell r="P3381">
            <v>1.0999999999999999E-2</v>
          </cell>
          <cell r="AD3381">
            <v>1</v>
          </cell>
        </row>
        <row r="3382">
          <cell r="D3382" t="str">
            <v>023981_Z11</v>
          </cell>
          <cell r="P3382">
            <v>1.0999999999999999E-2</v>
          </cell>
          <cell r="AD3382">
            <v>2</v>
          </cell>
        </row>
        <row r="3383">
          <cell r="D3383" t="str">
            <v>023981_Z11</v>
          </cell>
          <cell r="P3383">
            <v>1.0999999999999999E-2</v>
          </cell>
          <cell r="AD3383">
            <v>3</v>
          </cell>
        </row>
        <row r="3384">
          <cell r="D3384" t="str">
            <v>024214_Z11</v>
          </cell>
          <cell r="P3384">
            <v>0.14000000000000001</v>
          </cell>
          <cell r="AD3384">
            <v>1</v>
          </cell>
        </row>
        <row r="3385">
          <cell r="D3385" t="str">
            <v>024214_Z11</v>
          </cell>
          <cell r="P3385">
            <v>0.14000000000000001</v>
          </cell>
          <cell r="AD3385">
            <v>2</v>
          </cell>
        </row>
        <row r="3386">
          <cell r="D3386" t="str">
            <v>024214_Z11</v>
          </cell>
          <cell r="P3386">
            <v>0.14000000000000001</v>
          </cell>
          <cell r="AD3386">
            <v>3</v>
          </cell>
        </row>
        <row r="3387">
          <cell r="D3387" t="str">
            <v>024560_Z11</v>
          </cell>
          <cell r="P3387">
            <v>1.4999999999999999E-2</v>
          </cell>
          <cell r="AD3387">
            <v>1</v>
          </cell>
        </row>
        <row r="3388">
          <cell r="D3388" t="str">
            <v>024560_Z11</v>
          </cell>
          <cell r="P3388">
            <v>1.4999999999999999E-2</v>
          </cell>
          <cell r="AD3388">
            <v>2</v>
          </cell>
        </row>
        <row r="3389">
          <cell r="D3389" t="str">
            <v>024782_Z11</v>
          </cell>
          <cell r="P3389">
            <v>3.3000000000000002E-2</v>
          </cell>
          <cell r="AD3389">
            <v>1</v>
          </cell>
        </row>
        <row r="3390">
          <cell r="D3390" t="str">
            <v>024782_Z11</v>
          </cell>
          <cell r="P3390">
            <v>3.3000000000000002E-2</v>
          </cell>
          <cell r="AD3390">
            <v>2</v>
          </cell>
        </row>
        <row r="3391">
          <cell r="D3391" t="str">
            <v>024782_Z11</v>
          </cell>
          <cell r="P3391">
            <v>3.3000000000000002E-2</v>
          </cell>
          <cell r="AD3391">
            <v>3</v>
          </cell>
        </row>
        <row r="3392">
          <cell r="D3392" t="str">
            <v>024783_Z11</v>
          </cell>
          <cell r="P3392">
            <v>1.7000000000000001E-2</v>
          </cell>
          <cell r="AD3392">
            <v>1</v>
          </cell>
        </row>
        <row r="3393">
          <cell r="D3393" t="str">
            <v>024783_Z11</v>
          </cell>
          <cell r="P3393">
            <v>1.7000000000000001E-2</v>
          </cell>
          <cell r="AD3393">
            <v>2</v>
          </cell>
        </row>
        <row r="3394">
          <cell r="D3394" t="str">
            <v>024783_Z11</v>
          </cell>
          <cell r="P3394">
            <v>1.7000000000000001E-2</v>
          </cell>
          <cell r="AD3394">
            <v>3</v>
          </cell>
        </row>
        <row r="3395">
          <cell r="D3395" t="str">
            <v>026607_Z11</v>
          </cell>
          <cell r="P3395">
            <v>0.09</v>
          </cell>
          <cell r="AD3395">
            <v>1</v>
          </cell>
        </row>
        <row r="3396">
          <cell r="D3396" t="str">
            <v>026607_Z11</v>
          </cell>
          <cell r="P3396">
            <v>0.09</v>
          </cell>
          <cell r="AD3396">
            <v>2</v>
          </cell>
        </row>
        <row r="3397">
          <cell r="D3397" t="str">
            <v>026607_Z11</v>
          </cell>
          <cell r="P3397">
            <v>0.09</v>
          </cell>
          <cell r="AD3397">
            <v>3</v>
          </cell>
        </row>
        <row r="3398">
          <cell r="D3398" t="str">
            <v>026902_Z11</v>
          </cell>
          <cell r="P3398">
            <v>1.4999999999999999E-2</v>
          </cell>
          <cell r="AD3398">
            <v>1</v>
          </cell>
        </row>
        <row r="3399">
          <cell r="D3399" t="str">
            <v>026902_Z11</v>
          </cell>
          <cell r="P3399">
            <v>1.4999999999999999E-2</v>
          </cell>
          <cell r="AD3399">
            <v>2</v>
          </cell>
        </row>
        <row r="3400">
          <cell r="D3400" t="str">
            <v>026902_Z11</v>
          </cell>
          <cell r="P3400">
            <v>1.4999999999999999E-2</v>
          </cell>
          <cell r="AD3400">
            <v>3</v>
          </cell>
        </row>
        <row r="3401">
          <cell r="D3401" t="str">
            <v>027129_Z11</v>
          </cell>
          <cell r="P3401">
            <v>1.7000000000000001E-2</v>
          </cell>
          <cell r="AD3401">
            <v>1</v>
          </cell>
        </row>
        <row r="3402">
          <cell r="D3402" t="str">
            <v>027129_Z11</v>
          </cell>
          <cell r="P3402">
            <v>1.7000000000000001E-2</v>
          </cell>
          <cell r="AD3402">
            <v>2</v>
          </cell>
        </row>
        <row r="3403">
          <cell r="D3403" t="str">
            <v>027129_Z11</v>
          </cell>
          <cell r="P3403">
            <v>1.7000000000000001E-2</v>
          </cell>
          <cell r="AD3403">
            <v>3</v>
          </cell>
        </row>
        <row r="3404">
          <cell r="D3404" t="str">
            <v>027161_Z11</v>
          </cell>
          <cell r="P3404">
            <v>0.03</v>
          </cell>
          <cell r="AD3404">
            <v>1</v>
          </cell>
        </row>
        <row r="3405">
          <cell r="D3405" t="str">
            <v>027161_Z11</v>
          </cell>
          <cell r="P3405">
            <v>0.03</v>
          </cell>
          <cell r="AD3405">
            <v>2</v>
          </cell>
        </row>
        <row r="3406">
          <cell r="D3406" t="str">
            <v>027161_Z11</v>
          </cell>
          <cell r="P3406">
            <v>0.03</v>
          </cell>
          <cell r="AD3406">
            <v>3</v>
          </cell>
        </row>
        <row r="3407">
          <cell r="D3407" t="str">
            <v>027169_Z11</v>
          </cell>
          <cell r="P3407">
            <v>2.1999999999999999E-2</v>
          </cell>
          <cell r="AD3407">
            <v>1</v>
          </cell>
        </row>
        <row r="3408">
          <cell r="D3408" t="str">
            <v>027169_Z11</v>
          </cell>
          <cell r="P3408">
            <v>2.1999999999999999E-2</v>
          </cell>
          <cell r="AD3408">
            <v>2</v>
          </cell>
        </row>
        <row r="3409">
          <cell r="D3409" t="str">
            <v>027169_Z11</v>
          </cell>
          <cell r="P3409">
            <v>2.1999999999999999E-2</v>
          </cell>
          <cell r="AD3409">
            <v>3</v>
          </cell>
        </row>
        <row r="3410">
          <cell r="D3410" t="str">
            <v>027282_Z11</v>
          </cell>
          <cell r="P3410">
            <v>1.0999999999999999E-2</v>
          </cell>
          <cell r="AD3410">
            <v>1</v>
          </cell>
        </row>
        <row r="3411">
          <cell r="D3411" t="str">
            <v>027282_Z11</v>
          </cell>
          <cell r="P3411">
            <v>1.0999999999999999E-2</v>
          </cell>
          <cell r="AD3411">
            <v>2</v>
          </cell>
        </row>
        <row r="3412">
          <cell r="D3412" t="str">
            <v>027282_Z11</v>
          </cell>
          <cell r="P3412">
            <v>1.0999999999999999E-2</v>
          </cell>
          <cell r="AD3412">
            <v>3</v>
          </cell>
        </row>
        <row r="3413">
          <cell r="D3413" t="str">
            <v>027284_Z11</v>
          </cell>
          <cell r="P3413">
            <v>7.4999999999999997E-2</v>
          </cell>
          <cell r="AD3413">
            <v>1</v>
          </cell>
        </row>
        <row r="3414">
          <cell r="D3414" t="str">
            <v>027284_Z11</v>
          </cell>
          <cell r="P3414">
            <v>7.4999999999999997E-2</v>
          </cell>
          <cell r="AD3414">
            <v>2</v>
          </cell>
        </row>
        <row r="3415">
          <cell r="D3415" t="str">
            <v>027284_Z11</v>
          </cell>
          <cell r="P3415">
            <v>7.4999999999999997E-2</v>
          </cell>
          <cell r="AD3415">
            <v>3</v>
          </cell>
        </row>
        <row r="3416">
          <cell r="D3416" t="str">
            <v>027285_Z11</v>
          </cell>
          <cell r="P3416">
            <v>5.5E-2</v>
          </cell>
          <cell r="AD3416">
            <v>1</v>
          </cell>
        </row>
        <row r="3417">
          <cell r="D3417" t="str">
            <v>027285_Z11</v>
          </cell>
          <cell r="P3417">
            <v>5.5E-2</v>
          </cell>
          <cell r="AD3417">
            <v>2</v>
          </cell>
        </row>
        <row r="3418">
          <cell r="D3418" t="str">
            <v>027285_Z11</v>
          </cell>
          <cell r="P3418">
            <v>5.5E-2</v>
          </cell>
          <cell r="AD3418">
            <v>3</v>
          </cell>
        </row>
        <row r="3419">
          <cell r="D3419" t="str">
            <v>027313_Z11</v>
          </cell>
          <cell r="P3419">
            <v>1.8499999999999999E-2</v>
          </cell>
          <cell r="AD3419">
            <v>1</v>
          </cell>
        </row>
        <row r="3420">
          <cell r="D3420" t="str">
            <v>027313_Z11</v>
          </cell>
          <cell r="P3420">
            <v>1.8499999999999999E-2</v>
          </cell>
          <cell r="AD3420">
            <v>2</v>
          </cell>
        </row>
        <row r="3421">
          <cell r="D3421" t="str">
            <v>027313_Z11</v>
          </cell>
          <cell r="P3421">
            <v>1.8499999999999999E-2</v>
          </cell>
          <cell r="AD3421">
            <v>3</v>
          </cell>
        </row>
        <row r="3422">
          <cell r="D3422" t="str">
            <v>027317_Z11</v>
          </cell>
          <cell r="P3422">
            <v>0.03</v>
          </cell>
          <cell r="AD3422">
            <v>1</v>
          </cell>
        </row>
        <row r="3423">
          <cell r="D3423" t="str">
            <v>027317_Z11</v>
          </cell>
          <cell r="P3423">
            <v>0.03</v>
          </cell>
          <cell r="AD3423">
            <v>2</v>
          </cell>
        </row>
        <row r="3424">
          <cell r="D3424" t="str">
            <v>027317_Z11</v>
          </cell>
          <cell r="P3424">
            <v>0.03</v>
          </cell>
          <cell r="AD3424">
            <v>3</v>
          </cell>
        </row>
        <row r="3425">
          <cell r="D3425" t="str">
            <v>027319_Z11</v>
          </cell>
          <cell r="P3425">
            <v>0.06</v>
          </cell>
          <cell r="AD3425">
            <v>1</v>
          </cell>
        </row>
        <row r="3426">
          <cell r="D3426" t="str">
            <v>027319_Z11</v>
          </cell>
          <cell r="P3426">
            <v>0.06</v>
          </cell>
          <cell r="AD3426">
            <v>2</v>
          </cell>
        </row>
        <row r="3427">
          <cell r="D3427" t="str">
            <v>027319_Z11</v>
          </cell>
          <cell r="P3427">
            <v>0.06</v>
          </cell>
          <cell r="AD3427">
            <v>3</v>
          </cell>
        </row>
        <row r="3428">
          <cell r="D3428" t="str">
            <v>027342_Z11</v>
          </cell>
          <cell r="P3428">
            <v>1.7999999999999999E-2</v>
          </cell>
          <cell r="AD3428">
            <v>1</v>
          </cell>
        </row>
        <row r="3429">
          <cell r="D3429" t="str">
            <v>027342_Z11</v>
          </cell>
          <cell r="P3429">
            <v>1.7999999999999999E-2</v>
          </cell>
          <cell r="AD3429">
            <v>2</v>
          </cell>
        </row>
        <row r="3430">
          <cell r="D3430" t="str">
            <v>027342_Z11</v>
          </cell>
          <cell r="P3430">
            <v>1.7999999999999999E-2</v>
          </cell>
          <cell r="AD3430">
            <v>3</v>
          </cell>
        </row>
        <row r="3431">
          <cell r="D3431" t="str">
            <v>027392_Z11</v>
          </cell>
          <cell r="P3431">
            <v>9.5000000000000001E-2</v>
          </cell>
          <cell r="AD3431">
            <v>1</v>
          </cell>
        </row>
        <row r="3432">
          <cell r="D3432" t="str">
            <v>027392_Z11</v>
          </cell>
          <cell r="P3432">
            <v>9.5000000000000001E-2</v>
          </cell>
          <cell r="AD3432">
            <v>2</v>
          </cell>
        </row>
        <row r="3433">
          <cell r="D3433" t="str">
            <v>027392_Z11</v>
          </cell>
          <cell r="P3433">
            <v>9.5000000000000001E-2</v>
          </cell>
          <cell r="AD3433">
            <v>3</v>
          </cell>
        </row>
        <row r="3434">
          <cell r="D3434" t="str">
            <v>027393_Z11</v>
          </cell>
          <cell r="P3434">
            <v>3.6999999999999998E-2</v>
          </cell>
          <cell r="AD3434">
            <v>1</v>
          </cell>
        </row>
        <row r="3435">
          <cell r="D3435" t="str">
            <v>027393_Z11</v>
          </cell>
          <cell r="P3435">
            <v>3.6999999999999998E-2</v>
          </cell>
          <cell r="AD3435">
            <v>2</v>
          </cell>
        </row>
        <row r="3436">
          <cell r="D3436" t="str">
            <v>027393_Z11</v>
          </cell>
          <cell r="P3436">
            <v>3.6999999999999998E-2</v>
          </cell>
          <cell r="AD3436">
            <v>3</v>
          </cell>
        </row>
        <row r="3437">
          <cell r="D3437" t="str">
            <v>027394_Z11</v>
          </cell>
          <cell r="P3437">
            <v>0.06</v>
          </cell>
          <cell r="AD3437">
            <v>1</v>
          </cell>
        </row>
        <row r="3438">
          <cell r="D3438" t="str">
            <v>027394_Z11</v>
          </cell>
          <cell r="P3438">
            <v>0.06</v>
          </cell>
          <cell r="AD3438">
            <v>2</v>
          </cell>
        </row>
        <row r="3439">
          <cell r="D3439" t="str">
            <v>027394_Z11</v>
          </cell>
          <cell r="P3439">
            <v>0.06</v>
          </cell>
          <cell r="AD3439">
            <v>3</v>
          </cell>
        </row>
        <row r="3440">
          <cell r="D3440" t="str">
            <v>027406_Z11</v>
          </cell>
          <cell r="P3440">
            <v>1.7</v>
          </cell>
          <cell r="AD3440">
            <v>1</v>
          </cell>
        </row>
        <row r="3441">
          <cell r="D3441" t="str">
            <v>027406_Z11</v>
          </cell>
          <cell r="P3441">
            <v>1.7</v>
          </cell>
          <cell r="AD3441">
            <v>2</v>
          </cell>
        </row>
        <row r="3442">
          <cell r="D3442" t="str">
            <v>027406_Z11</v>
          </cell>
          <cell r="P3442">
            <v>1.7</v>
          </cell>
          <cell r="AD3442">
            <v>3</v>
          </cell>
        </row>
        <row r="3443">
          <cell r="D3443" t="str">
            <v>027420_Z11</v>
          </cell>
          <cell r="P3443">
            <v>7.4999999999999997E-3</v>
          </cell>
          <cell r="AD3443">
            <v>1</v>
          </cell>
        </row>
        <row r="3444">
          <cell r="D3444" t="str">
            <v>027420_Z11</v>
          </cell>
          <cell r="P3444">
            <v>7.4999999999999997E-3</v>
          </cell>
          <cell r="AD3444">
            <v>2</v>
          </cell>
        </row>
        <row r="3445">
          <cell r="D3445" t="str">
            <v>027420_Z11</v>
          </cell>
          <cell r="P3445">
            <v>7.4999999999999997E-3</v>
          </cell>
          <cell r="AD3445">
            <v>3</v>
          </cell>
        </row>
        <row r="3446">
          <cell r="D3446" t="str">
            <v>027438_Z11</v>
          </cell>
          <cell r="P3446">
            <v>3.6999999999999998E-2</v>
          </cell>
          <cell r="AD3446">
            <v>1</v>
          </cell>
        </row>
        <row r="3447">
          <cell r="D3447" t="str">
            <v>027438_Z11</v>
          </cell>
          <cell r="P3447">
            <v>3.6999999999999998E-2</v>
          </cell>
          <cell r="AD3447">
            <v>2</v>
          </cell>
        </row>
        <row r="3448">
          <cell r="D3448" t="str">
            <v>027438_Z11</v>
          </cell>
          <cell r="P3448">
            <v>3.6999999999999998E-2</v>
          </cell>
          <cell r="AD3448">
            <v>3</v>
          </cell>
        </row>
        <row r="3449">
          <cell r="D3449" t="str">
            <v>027529_Z11</v>
          </cell>
          <cell r="P3449">
            <v>0.49</v>
          </cell>
          <cell r="AD3449">
            <v>1</v>
          </cell>
        </row>
        <row r="3450">
          <cell r="D3450" t="str">
            <v>027529_Z11</v>
          </cell>
          <cell r="P3450">
            <v>0.49</v>
          </cell>
          <cell r="AD3450">
            <v>2</v>
          </cell>
        </row>
        <row r="3451">
          <cell r="D3451" t="str">
            <v>027529_Z11</v>
          </cell>
          <cell r="P3451">
            <v>0.49</v>
          </cell>
          <cell r="AD3451">
            <v>3</v>
          </cell>
        </row>
        <row r="3452">
          <cell r="D3452" t="str">
            <v>027530_Z11</v>
          </cell>
          <cell r="P3452">
            <v>0.68</v>
          </cell>
          <cell r="AD3452">
            <v>1</v>
          </cell>
        </row>
        <row r="3453">
          <cell r="D3453" t="str">
            <v>027530_Z11</v>
          </cell>
          <cell r="P3453">
            <v>0.68</v>
          </cell>
          <cell r="AD3453">
            <v>2</v>
          </cell>
        </row>
        <row r="3454">
          <cell r="D3454" t="str">
            <v>027530_Z11</v>
          </cell>
          <cell r="P3454">
            <v>0.68</v>
          </cell>
          <cell r="AD3454">
            <v>3</v>
          </cell>
        </row>
        <row r="3455">
          <cell r="D3455" t="str">
            <v>027531_Z11</v>
          </cell>
          <cell r="P3455">
            <v>0.68</v>
          </cell>
          <cell r="AD3455">
            <v>1</v>
          </cell>
        </row>
        <row r="3456">
          <cell r="D3456" t="str">
            <v>027531_Z11</v>
          </cell>
          <cell r="P3456">
            <v>0.68</v>
          </cell>
          <cell r="AD3456">
            <v>2</v>
          </cell>
        </row>
        <row r="3457">
          <cell r="D3457" t="str">
            <v>027531_Z11</v>
          </cell>
          <cell r="P3457">
            <v>0.68</v>
          </cell>
          <cell r="AD3457">
            <v>3</v>
          </cell>
        </row>
        <row r="3458">
          <cell r="D3458" t="str">
            <v>027532_Z11</v>
          </cell>
          <cell r="P3458">
            <v>0.25</v>
          </cell>
          <cell r="AD3458">
            <v>1</v>
          </cell>
        </row>
        <row r="3459">
          <cell r="D3459" t="str">
            <v>027532_Z11</v>
          </cell>
          <cell r="P3459">
            <v>0.25</v>
          </cell>
          <cell r="AD3459">
            <v>2</v>
          </cell>
        </row>
        <row r="3460">
          <cell r="D3460" t="str">
            <v>027532_Z11</v>
          </cell>
          <cell r="P3460">
            <v>0.25</v>
          </cell>
          <cell r="AD3460">
            <v>3</v>
          </cell>
        </row>
        <row r="3461">
          <cell r="D3461" t="str">
            <v>027533_Z11</v>
          </cell>
          <cell r="P3461">
            <v>0.25</v>
          </cell>
          <cell r="AD3461">
            <v>1</v>
          </cell>
        </row>
        <row r="3462">
          <cell r="D3462" t="str">
            <v>027533_Z11</v>
          </cell>
          <cell r="P3462">
            <v>0.25</v>
          </cell>
          <cell r="AD3462">
            <v>2</v>
          </cell>
        </row>
        <row r="3463">
          <cell r="D3463" t="str">
            <v>027533_Z11</v>
          </cell>
          <cell r="P3463">
            <v>0.25</v>
          </cell>
          <cell r="AD3463">
            <v>3</v>
          </cell>
        </row>
        <row r="3464">
          <cell r="D3464" t="str">
            <v>027534_Z11</v>
          </cell>
          <cell r="P3464">
            <v>1.679</v>
          </cell>
          <cell r="AD3464">
            <v>1</v>
          </cell>
        </row>
        <row r="3465">
          <cell r="D3465" t="str">
            <v>027534_Z11</v>
          </cell>
          <cell r="P3465">
            <v>1.679</v>
          </cell>
          <cell r="AD3465">
            <v>2</v>
          </cell>
        </row>
        <row r="3466">
          <cell r="D3466" t="str">
            <v>027534_Z11</v>
          </cell>
          <cell r="P3466">
            <v>1.679</v>
          </cell>
          <cell r="AD3466">
            <v>3</v>
          </cell>
        </row>
        <row r="3467">
          <cell r="D3467" t="str">
            <v>027535_Z11</v>
          </cell>
          <cell r="P3467">
            <v>1.105</v>
          </cell>
          <cell r="AD3467">
            <v>1</v>
          </cell>
        </row>
        <row r="3468">
          <cell r="D3468" t="str">
            <v>027535_Z11</v>
          </cell>
          <cell r="P3468">
            <v>1.105</v>
          </cell>
          <cell r="AD3468">
            <v>2</v>
          </cell>
        </row>
        <row r="3469">
          <cell r="D3469" t="str">
            <v>027535_Z11</v>
          </cell>
          <cell r="P3469">
            <v>1.105</v>
          </cell>
          <cell r="AD3469">
            <v>3</v>
          </cell>
        </row>
        <row r="3470">
          <cell r="D3470" t="str">
            <v>027538_Z11</v>
          </cell>
          <cell r="P3470">
            <v>4.4999999999999998E-2</v>
          </cell>
          <cell r="AD3470">
            <v>1</v>
          </cell>
        </row>
        <row r="3471">
          <cell r="D3471" t="str">
            <v>027538_Z11</v>
          </cell>
          <cell r="P3471">
            <v>4.4999999999999998E-2</v>
          </cell>
          <cell r="AD3471">
            <v>2</v>
          </cell>
        </row>
        <row r="3472">
          <cell r="D3472" t="str">
            <v>027538_Z11</v>
          </cell>
          <cell r="P3472">
            <v>4.4999999999999998E-2</v>
          </cell>
          <cell r="AD3472">
            <v>3</v>
          </cell>
        </row>
        <row r="3473">
          <cell r="D3473" t="str">
            <v>027539_Z11</v>
          </cell>
          <cell r="P3473">
            <v>4.4999999999999998E-2</v>
          </cell>
          <cell r="AD3473">
            <v>1</v>
          </cell>
        </row>
        <row r="3474">
          <cell r="D3474" t="str">
            <v>027539_Z11</v>
          </cell>
          <cell r="P3474">
            <v>4.4999999999999998E-2</v>
          </cell>
          <cell r="AD3474">
            <v>2</v>
          </cell>
        </row>
        <row r="3475">
          <cell r="D3475" t="str">
            <v>027539_Z11</v>
          </cell>
          <cell r="P3475">
            <v>4.4999999999999998E-2</v>
          </cell>
          <cell r="AD3475">
            <v>3</v>
          </cell>
        </row>
        <row r="3476">
          <cell r="D3476" t="str">
            <v>027548_Z11</v>
          </cell>
          <cell r="P3476">
            <v>7.4999999999999997E-2</v>
          </cell>
          <cell r="AD3476">
            <v>1</v>
          </cell>
        </row>
        <row r="3477">
          <cell r="D3477" t="str">
            <v>027548_Z11</v>
          </cell>
          <cell r="P3477">
            <v>7.4999999999999997E-2</v>
          </cell>
          <cell r="AD3477">
            <v>2</v>
          </cell>
        </row>
        <row r="3478">
          <cell r="D3478" t="str">
            <v>027548_Z11</v>
          </cell>
          <cell r="P3478">
            <v>7.4999999999999997E-2</v>
          </cell>
          <cell r="AD3478">
            <v>3</v>
          </cell>
        </row>
        <row r="3479">
          <cell r="D3479" t="str">
            <v>027549_Z11</v>
          </cell>
          <cell r="P3479">
            <v>2.1999999999999999E-2</v>
          </cell>
          <cell r="AD3479">
            <v>1</v>
          </cell>
        </row>
        <row r="3480">
          <cell r="D3480" t="str">
            <v>027549_Z11</v>
          </cell>
          <cell r="P3480">
            <v>2.1999999999999999E-2</v>
          </cell>
          <cell r="AD3480">
            <v>2</v>
          </cell>
        </row>
        <row r="3481">
          <cell r="D3481" t="str">
            <v>027549_Z11</v>
          </cell>
          <cell r="P3481">
            <v>2.1999999999999999E-2</v>
          </cell>
          <cell r="AD3481">
            <v>3</v>
          </cell>
        </row>
        <row r="3482">
          <cell r="D3482" t="str">
            <v>027582_Z11</v>
          </cell>
          <cell r="P3482">
            <v>5.5E-2</v>
          </cell>
          <cell r="AD3482">
            <v>1</v>
          </cell>
        </row>
        <row r="3483">
          <cell r="D3483" t="str">
            <v>027582_Z11</v>
          </cell>
          <cell r="P3483">
            <v>5.5E-2</v>
          </cell>
          <cell r="AD3483">
            <v>2</v>
          </cell>
        </row>
        <row r="3484">
          <cell r="D3484" t="str">
            <v>027582_Z11</v>
          </cell>
          <cell r="P3484">
            <v>5.5E-2</v>
          </cell>
          <cell r="AD3484">
            <v>3</v>
          </cell>
        </row>
        <row r="3485">
          <cell r="D3485" t="str">
            <v>027613_Z11</v>
          </cell>
          <cell r="P3485">
            <v>0.27500000000000002</v>
          </cell>
          <cell r="AD3485">
            <v>1</v>
          </cell>
        </row>
        <row r="3486">
          <cell r="D3486" t="str">
            <v>027613_Z11</v>
          </cell>
          <cell r="P3486">
            <v>0.27500000000000002</v>
          </cell>
          <cell r="AD3486">
            <v>2</v>
          </cell>
        </row>
        <row r="3487">
          <cell r="D3487" t="str">
            <v>027613_Z11</v>
          </cell>
          <cell r="P3487">
            <v>0.27500000000000002</v>
          </cell>
          <cell r="AD3487">
            <v>3</v>
          </cell>
        </row>
        <row r="3488">
          <cell r="D3488" t="str">
            <v>027680_Z11</v>
          </cell>
          <cell r="P3488">
            <v>0.03</v>
          </cell>
          <cell r="AD3488">
            <v>1</v>
          </cell>
        </row>
        <row r="3489">
          <cell r="D3489" t="str">
            <v>027680_Z11</v>
          </cell>
          <cell r="P3489">
            <v>0.03</v>
          </cell>
          <cell r="AD3489">
            <v>2</v>
          </cell>
        </row>
        <row r="3490">
          <cell r="D3490" t="str">
            <v>027680_Z11</v>
          </cell>
          <cell r="P3490">
            <v>0.03</v>
          </cell>
          <cell r="AD3490">
            <v>3</v>
          </cell>
        </row>
        <row r="3491">
          <cell r="D3491" t="str">
            <v>027681_Z11</v>
          </cell>
          <cell r="P3491">
            <v>2.1999999999999999E-2</v>
          </cell>
          <cell r="AD3491">
            <v>1</v>
          </cell>
        </row>
        <row r="3492">
          <cell r="D3492" t="str">
            <v>027681_Z11</v>
          </cell>
          <cell r="P3492">
            <v>2.1999999999999999E-2</v>
          </cell>
          <cell r="AD3492">
            <v>2</v>
          </cell>
        </row>
        <row r="3493">
          <cell r="D3493" t="str">
            <v>027681_Z11</v>
          </cell>
          <cell r="P3493">
            <v>2.1999999999999999E-2</v>
          </cell>
          <cell r="AD3493">
            <v>3</v>
          </cell>
        </row>
        <row r="3494">
          <cell r="D3494" t="str">
            <v>027682_Z11</v>
          </cell>
          <cell r="P3494">
            <v>0.03</v>
          </cell>
          <cell r="AD3494">
            <v>1</v>
          </cell>
        </row>
        <row r="3495">
          <cell r="D3495" t="str">
            <v>027682_Z11</v>
          </cell>
          <cell r="P3495">
            <v>0.03</v>
          </cell>
          <cell r="AD3495">
            <v>2</v>
          </cell>
        </row>
        <row r="3496">
          <cell r="D3496" t="str">
            <v>027682_Z11</v>
          </cell>
          <cell r="P3496">
            <v>0.03</v>
          </cell>
          <cell r="AD3496">
            <v>3</v>
          </cell>
        </row>
        <row r="3497">
          <cell r="D3497" t="str">
            <v>027907_Z11</v>
          </cell>
          <cell r="P3497">
            <v>2.5649999999999999</v>
          </cell>
          <cell r="AD3497">
            <v>1</v>
          </cell>
        </row>
        <row r="3498">
          <cell r="D3498" t="str">
            <v>027907_Z11</v>
          </cell>
          <cell r="P3498">
            <v>2.5649999999999999</v>
          </cell>
          <cell r="AD3498">
            <v>2</v>
          </cell>
        </row>
        <row r="3499">
          <cell r="D3499" t="str">
            <v>027907_Z11</v>
          </cell>
          <cell r="P3499">
            <v>2.5649999999999999</v>
          </cell>
          <cell r="AD3499">
            <v>3</v>
          </cell>
        </row>
        <row r="3500">
          <cell r="D3500" t="str">
            <v>028205_Z11</v>
          </cell>
          <cell r="P3500">
            <v>0.15</v>
          </cell>
          <cell r="AD3500">
            <v>1</v>
          </cell>
        </row>
        <row r="3501">
          <cell r="D3501" t="str">
            <v>028205_Z11</v>
          </cell>
          <cell r="P3501">
            <v>0.15</v>
          </cell>
          <cell r="AD3501">
            <v>2</v>
          </cell>
        </row>
        <row r="3502">
          <cell r="D3502" t="str">
            <v>028205_Z11</v>
          </cell>
          <cell r="P3502">
            <v>0.15</v>
          </cell>
          <cell r="AD3502">
            <v>3</v>
          </cell>
        </row>
        <row r="3503">
          <cell r="D3503" t="str">
            <v>029063_Z11</v>
          </cell>
          <cell r="P3503">
            <v>0.03</v>
          </cell>
          <cell r="AD3503">
            <v>1</v>
          </cell>
        </row>
        <row r="3504">
          <cell r="D3504" t="str">
            <v>029063_Z11</v>
          </cell>
          <cell r="P3504">
            <v>0.03</v>
          </cell>
          <cell r="AD3504">
            <v>2</v>
          </cell>
        </row>
        <row r="3505">
          <cell r="D3505" t="str">
            <v>029063_Z11</v>
          </cell>
          <cell r="P3505">
            <v>0.03</v>
          </cell>
          <cell r="AD3505">
            <v>3</v>
          </cell>
        </row>
        <row r="3506">
          <cell r="D3506" t="str">
            <v>029080_Z11</v>
          </cell>
          <cell r="P3506">
            <v>1.4999999999999999E-2</v>
          </cell>
          <cell r="AD3506">
            <v>1</v>
          </cell>
        </row>
        <row r="3507">
          <cell r="D3507" t="str">
            <v>029080_Z11</v>
          </cell>
          <cell r="P3507">
            <v>1.4999999999999999E-2</v>
          </cell>
          <cell r="AD3507">
            <v>2</v>
          </cell>
        </row>
        <row r="3508">
          <cell r="D3508" t="str">
            <v>029080_Z11</v>
          </cell>
          <cell r="P3508">
            <v>1.4999999999999999E-2</v>
          </cell>
          <cell r="AD3508">
            <v>3</v>
          </cell>
        </row>
        <row r="3509">
          <cell r="D3509" t="str">
            <v>029081_Z11</v>
          </cell>
          <cell r="P3509">
            <v>3.0000000000000001E-3</v>
          </cell>
          <cell r="AD3509">
            <v>1</v>
          </cell>
        </row>
        <row r="3510">
          <cell r="D3510" t="str">
            <v>029081_Z11</v>
          </cell>
          <cell r="P3510">
            <v>3.0000000000000001E-3</v>
          </cell>
          <cell r="AD3510">
            <v>2</v>
          </cell>
        </row>
        <row r="3511">
          <cell r="D3511" t="str">
            <v>029081_Z11</v>
          </cell>
          <cell r="P3511">
            <v>3.0000000000000001E-3</v>
          </cell>
          <cell r="AD3511">
            <v>3</v>
          </cell>
        </row>
        <row r="3512">
          <cell r="D3512" t="str">
            <v>029145_Z11</v>
          </cell>
          <cell r="P3512">
            <v>3.0000000000000001E-3</v>
          </cell>
          <cell r="AD3512">
            <v>1</v>
          </cell>
        </row>
        <row r="3513">
          <cell r="D3513" t="str">
            <v>029145_Z11</v>
          </cell>
          <cell r="P3513">
            <v>3.0000000000000001E-3</v>
          </cell>
          <cell r="AD3513">
            <v>2</v>
          </cell>
        </row>
        <row r="3514">
          <cell r="D3514" t="str">
            <v>029145_Z11</v>
          </cell>
          <cell r="P3514">
            <v>3.0000000000000001E-3</v>
          </cell>
          <cell r="AD3514">
            <v>3</v>
          </cell>
        </row>
        <row r="3515">
          <cell r="D3515" t="str">
            <v>029551_Z11</v>
          </cell>
          <cell r="P3515">
            <v>0.13</v>
          </cell>
          <cell r="AD3515">
            <v>1</v>
          </cell>
        </row>
        <row r="3516">
          <cell r="D3516" t="str">
            <v>029551_Z11</v>
          </cell>
          <cell r="P3516">
            <v>0.13</v>
          </cell>
          <cell r="AD3516">
            <v>2</v>
          </cell>
        </row>
        <row r="3517">
          <cell r="D3517" t="str">
            <v>029551_Z11</v>
          </cell>
          <cell r="P3517">
            <v>0.13</v>
          </cell>
          <cell r="AD3517">
            <v>3</v>
          </cell>
        </row>
        <row r="3518">
          <cell r="D3518" t="str">
            <v>029552_Z11</v>
          </cell>
          <cell r="P3518">
            <v>0.16</v>
          </cell>
          <cell r="AD3518">
            <v>1</v>
          </cell>
        </row>
        <row r="3519">
          <cell r="D3519" t="str">
            <v>029552_Z11</v>
          </cell>
          <cell r="P3519">
            <v>0.16</v>
          </cell>
          <cell r="AD3519">
            <v>2</v>
          </cell>
        </row>
        <row r="3520">
          <cell r="D3520" t="str">
            <v>029552_Z11</v>
          </cell>
          <cell r="P3520">
            <v>0.16</v>
          </cell>
          <cell r="AD3520">
            <v>3</v>
          </cell>
        </row>
        <row r="3521">
          <cell r="D3521" t="str">
            <v>029941_Z11</v>
          </cell>
          <cell r="P3521">
            <v>1.0999999999999999E-2</v>
          </cell>
          <cell r="AD3521">
            <v>1</v>
          </cell>
        </row>
        <row r="3522">
          <cell r="D3522" t="str">
            <v>029941_Z11</v>
          </cell>
          <cell r="P3522">
            <v>1.0999999999999999E-2</v>
          </cell>
          <cell r="AD3522">
            <v>2</v>
          </cell>
        </row>
        <row r="3523">
          <cell r="D3523" t="str">
            <v>029941_Z11</v>
          </cell>
          <cell r="P3523">
            <v>1.0999999999999999E-2</v>
          </cell>
          <cell r="AD3523">
            <v>3</v>
          </cell>
        </row>
        <row r="3524">
          <cell r="D3524" t="str">
            <v>030484_Z11</v>
          </cell>
          <cell r="P3524">
            <v>0.81</v>
          </cell>
          <cell r="AD3524">
            <v>1</v>
          </cell>
        </row>
        <row r="3525">
          <cell r="D3525" t="str">
            <v>030484_Z11</v>
          </cell>
          <cell r="P3525">
            <v>0.81</v>
          </cell>
          <cell r="AD3525">
            <v>2</v>
          </cell>
        </row>
        <row r="3526">
          <cell r="D3526" t="str">
            <v>030484_Z11</v>
          </cell>
          <cell r="P3526">
            <v>0.81</v>
          </cell>
          <cell r="AD3526">
            <v>3</v>
          </cell>
        </row>
        <row r="3527">
          <cell r="D3527" t="str">
            <v>030485_Z11</v>
          </cell>
          <cell r="P3527">
            <v>0.81</v>
          </cell>
          <cell r="AD3527">
            <v>1</v>
          </cell>
        </row>
        <row r="3528">
          <cell r="D3528" t="str">
            <v>030485_Z11</v>
          </cell>
          <cell r="P3528">
            <v>0.81</v>
          </cell>
          <cell r="AD3528">
            <v>2</v>
          </cell>
        </row>
        <row r="3529">
          <cell r="D3529" t="str">
            <v>030485_Z11</v>
          </cell>
          <cell r="P3529">
            <v>0.81</v>
          </cell>
          <cell r="AD3529">
            <v>3</v>
          </cell>
        </row>
        <row r="3530">
          <cell r="D3530" t="str">
            <v>030651_Z11</v>
          </cell>
          <cell r="P3530">
            <v>4.0000000000000001E-3</v>
          </cell>
          <cell r="AD3530">
            <v>1</v>
          </cell>
        </row>
        <row r="3531">
          <cell r="D3531" t="str">
            <v>030651_Z11</v>
          </cell>
          <cell r="P3531">
            <v>4.0000000000000001E-3</v>
          </cell>
          <cell r="AD3531">
            <v>2</v>
          </cell>
        </row>
        <row r="3532">
          <cell r="D3532" t="str">
            <v>030651_Z11</v>
          </cell>
          <cell r="P3532">
            <v>4.0000000000000001E-3</v>
          </cell>
          <cell r="AD3532">
            <v>3</v>
          </cell>
        </row>
        <row r="3533">
          <cell r="D3533" t="str">
            <v>030668_Z11</v>
          </cell>
          <cell r="P3533">
            <v>1.2500000000000001E-2</v>
          </cell>
          <cell r="AD3533">
            <v>1</v>
          </cell>
        </row>
        <row r="3534">
          <cell r="D3534" t="str">
            <v>030668_Z11</v>
          </cell>
          <cell r="P3534">
            <v>1.2500000000000001E-2</v>
          </cell>
          <cell r="AD3534">
            <v>2</v>
          </cell>
        </row>
        <row r="3535">
          <cell r="D3535" t="str">
            <v>030668_Z11</v>
          </cell>
          <cell r="P3535">
            <v>1.2500000000000001E-2</v>
          </cell>
          <cell r="AD3535">
            <v>3</v>
          </cell>
        </row>
        <row r="3536">
          <cell r="D3536" t="str">
            <v>030669_Z11</v>
          </cell>
          <cell r="P3536">
            <v>7.4999999999999997E-3</v>
          </cell>
          <cell r="AD3536">
            <v>1</v>
          </cell>
        </row>
        <row r="3537">
          <cell r="D3537" t="str">
            <v>030669_Z11</v>
          </cell>
          <cell r="P3537">
            <v>7.4999999999999997E-3</v>
          </cell>
          <cell r="AD3537">
            <v>2</v>
          </cell>
        </row>
        <row r="3538">
          <cell r="D3538" t="str">
            <v>030669_Z11</v>
          </cell>
          <cell r="P3538">
            <v>7.4999999999999997E-3</v>
          </cell>
          <cell r="AD3538">
            <v>3</v>
          </cell>
        </row>
        <row r="3539">
          <cell r="D3539" t="str">
            <v>030721_Z11</v>
          </cell>
          <cell r="P3539">
            <v>3.6999999999999998E-2</v>
          </cell>
          <cell r="AD3539">
            <v>1</v>
          </cell>
        </row>
        <row r="3540">
          <cell r="D3540" t="str">
            <v>030721_Z11</v>
          </cell>
          <cell r="P3540">
            <v>3.6999999999999998E-2</v>
          </cell>
          <cell r="AD3540">
            <v>2</v>
          </cell>
        </row>
        <row r="3541">
          <cell r="D3541" t="str">
            <v>030721_Z11</v>
          </cell>
          <cell r="P3541">
            <v>3.6999999999999998E-2</v>
          </cell>
          <cell r="AD3541">
            <v>3</v>
          </cell>
        </row>
        <row r="3542">
          <cell r="D3542" t="str">
            <v>030723_Z11</v>
          </cell>
          <cell r="P3542">
            <v>2.1999999999999999E-2</v>
          </cell>
          <cell r="AD3542">
            <v>1</v>
          </cell>
        </row>
        <row r="3543">
          <cell r="D3543" t="str">
            <v>030723_Z11</v>
          </cell>
          <cell r="P3543">
            <v>2.1999999999999999E-2</v>
          </cell>
          <cell r="AD3543">
            <v>2</v>
          </cell>
        </row>
        <row r="3544">
          <cell r="D3544" t="str">
            <v>030723_Z11</v>
          </cell>
          <cell r="P3544">
            <v>2.1999999999999999E-2</v>
          </cell>
          <cell r="AD3544">
            <v>3</v>
          </cell>
        </row>
        <row r="3545">
          <cell r="D3545" t="str">
            <v>030732_Z11</v>
          </cell>
          <cell r="P3545">
            <v>4.0000000000000001E-3</v>
          </cell>
          <cell r="AD3545">
            <v>1</v>
          </cell>
        </row>
        <row r="3546">
          <cell r="D3546" t="str">
            <v>030732_Z11</v>
          </cell>
          <cell r="P3546">
            <v>4.0000000000000001E-3</v>
          </cell>
          <cell r="AD3546">
            <v>2</v>
          </cell>
        </row>
        <row r="3547">
          <cell r="D3547" t="str">
            <v>030732_Z11</v>
          </cell>
          <cell r="P3547">
            <v>4.0000000000000001E-3</v>
          </cell>
          <cell r="AD3547">
            <v>3</v>
          </cell>
        </row>
        <row r="3548">
          <cell r="D3548" t="str">
            <v>030807_Z11</v>
          </cell>
          <cell r="P3548">
            <v>4.8</v>
          </cell>
          <cell r="AD3548">
            <v>1</v>
          </cell>
        </row>
        <row r="3549">
          <cell r="D3549" t="str">
            <v>030807_Z11</v>
          </cell>
          <cell r="P3549">
            <v>4.8</v>
          </cell>
          <cell r="AD3549">
            <v>2</v>
          </cell>
        </row>
        <row r="3550">
          <cell r="D3550" t="str">
            <v>030807_Z11</v>
          </cell>
          <cell r="P3550">
            <v>4.8</v>
          </cell>
          <cell r="AD3550">
            <v>3</v>
          </cell>
        </row>
        <row r="3551">
          <cell r="D3551" t="str">
            <v>030808_Z11</v>
          </cell>
          <cell r="P3551">
            <v>1.9</v>
          </cell>
          <cell r="AD3551">
            <v>1</v>
          </cell>
        </row>
        <row r="3552">
          <cell r="D3552" t="str">
            <v>030808_Z11</v>
          </cell>
          <cell r="P3552">
            <v>1.9</v>
          </cell>
          <cell r="AD3552">
            <v>2</v>
          </cell>
        </row>
        <row r="3553">
          <cell r="D3553" t="str">
            <v>030808_Z11</v>
          </cell>
          <cell r="P3553">
            <v>1.9</v>
          </cell>
          <cell r="AD3553">
            <v>3</v>
          </cell>
        </row>
        <row r="3554">
          <cell r="D3554" t="str">
            <v>030822_Z11</v>
          </cell>
          <cell r="P3554">
            <v>0.56000000000000005</v>
          </cell>
          <cell r="AD3554">
            <v>1</v>
          </cell>
        </row>
        <row r="3555">
          <cell r="D3555" t="str">
            <v>030822_Z11</v>
          </cell>
          <cell r="P3555">
            <v>0.56000000000000005</v>
          </cell>
          <cell r="AD3555">
            <v>2</v>
          </cell>
        </row>
        <row r="3556">
          <cell r="D3556" t="str">
            <v>030822_Z11</v>
          </cell>
          <cell r="P3556">
            <v>0.56000000000000005</v>
          </cell>
          <cell r="AD3556">
            <v>3</v>
          </cell>
        </row>
        <row r="3557">
          <cell r="D3557" t="str">
            <v>030824_Z11</v>
          </cell>
          <cell r="P3557">
            <v>0.315</v>
          </cell>
          <cell r="AD3557">
            <v>1</v>
          </cell>
        </row>
        <row r="3558">
          <cell r="D3558" t="str">
            <v>030824_Z11</v>
          </cell>
          <cell r="P3558">
            <v>0.315</v>
          </cell>
          <cell r="AD3558">
            <v>2</v>
          </cell>
        </row>
        <row r="3559">
          <cell r="D3559" t="str">
            <v>030824_Z11</v>
          </cell>
          <cell r="P3559">
            <v>0.315</v>
          </cell>
          <cell r="AD3559">
            <v>3</v>
          </cell>
        </row>
        <row r="3560">
          <cell r="D3560" t="str">
            <v>030845_Z11</v>
          </cell>
          <cell r="P3560">
            <v>0.16</v>
          </cell>
          <cell r="AD3560">
            <v>1</v>
          </cell>
        </row>
        <row r="3561">
          <cell r="D3561" t="str">
            <v>030845_Z11</v>
          </cell>
          <cell r="P3561">
            <v>0.16</v>
          </cell>
          <cell r="AD3561">
            <v>2</v>
          </cell>
        </row>
        <row r="3562">
          <cell r="D3562" t="str">
            <v>030845_Z11</v>
          </cell>
          <cell r="P3562">
            <v>0.16</v>
          </cell>
          <cell r="AD3562">
            <v>3</v>
          </cell>
        </row>
        <row r="3563">
          <cell r="D3563" t="str">
            <v>030863_Z11</v>
          </cell>
          <cell r="P3563">
            <v>4.0000000000000001E-3</v>
          </cell>
          <cell r="AD3563">
            <v>1</v>
          </cell>
        </row>
        <row r="3564">
          <cell r="D3564" t="str">
            <v>030863_Z11</v>
          </cell>
          <cell r="P3564">
            <v>4.0000000000000001E-3</v>
          </cell>
          <cell r="AD3564">
            <v>2</v>
          </cell>
        </row>
        <row r="3565">
          <cell r="D3565" t="str">
            <v>030863_Z11</v>
          </cell>
          <cell r="P3565">
            <v>4.0000000000000001E-3</v>
          </cell>
          <cell r="AD3565">
            <v>3</v>
          </cell>
        </row>
        <row r="3566">
          <cell r="D3566" t="str">
            <v>030864_Z11</v>
          </cell>
          <cell r="P3566">
            <v>7.4999999999999997E-3</v>
          </cell>
          <cell r="AD3566">
            <v>1</v>
          </cell>
        </row>
        <row r="3567">
          <cell r="D3567" t="str">
            <v>030864_Z11</v>
          </cell>
          <cell r="P3567">
            <v>7.4999999999999997E-3</v>
          </cell>
          <cell r="AD3567">
            <v>2</v>
          </cell>
        </row>
        <row r="3568">
          <cell r="D3568" t="str">
            <v>030864_Z11</v>
          </cell>
          <cell r="P3568">
            <v>7.4999999999999997E-3</v>
          </cell>
          <cell r="AD3568">
            <v>3</v>
          </cell>
        </row>
        <row r="3569">
          <cell r="D3569" t="str">
            <v>030865_Z11</v>
          </cell>
          <cell r="P3569">
            <v>2.2000000000000001E-3</v>
          </cell>
          <cell r="AD3569">
            <v>1</v>
          </cell>
        </row>
        <row r="3570">
          <cell r="D3570" t="str">
            <v>030865_Z11</v>
          </cell>
          <cell r="P3570">
            <v>2.2000000000000001E-3</v>
          </cell>
          <cell r="AD3570">
            <v>2</v>
          </cell>
        </row>
        <row r="3571">
          <cell r="D3571" t="str">
            <v>030865_Z11</v>
          </cell>
          <cell r="P3571">
            <v>2.2000000000000001E-3</v>
          </cell>
          <cell r="AD3571">
            <v>3</v>
          </cell>
        </row>
        <row r="3572">
          <cell r="D3572" t="str">
            <v>031001_Z11</v>
          </cell>
          <cell r="P3572">
            <v>0.03</v>
          </cell>
          <cell r="AD3572">
            <v>1</v>
          </cell>
        </row>
        <row r="3573">
          <cell r="D3573" t="str">
            <v>031001_Z11</v>
          </cell>
          <cell r="P3573">
            <v>0.03</v>
          </cell>
          <cell r="AD3573">
            <v>2</v>
          </cell>
        </row>
        <row r="3574">
          <cell r="D3574" t="str">
            <v>031001_Z11</v>
          </cell>
          <cell r="P3574">
            <v>0.03</v>
          </cell>
          <cell r="AD3574">
            <v>3</v>
          </cell>
        </row>
        <row r="3575">
          <cell r="D3575" t="str">
            <v>031033_Z11</v>
          </cell>
          <cell r="P3575">
            <v>0.13</v>
          </cell>
          <cell r="AD3575">
            <v>1</v>
          </cell>
        </row>
        <row r="3576">
          <cell r="D3576" t="str">
            <v>031033_Z11</v>
          </cell>
          <cell r="P3576">
            <v>0.13</v>
          </cell>
          <cell r="AD3576">
            <v>2</v>
          </cell>
        </row>
        <row r="3577">
          <cell r="D3577" t="str">
            <v>031033_Z11</v>
          </cell>
          <cell r="P3577">
            <v>0.13</v>
          </cell>
          <cell r="AD3577">
            <v>3</v>
          </cell>
        </row>
        <row r="3578">
          <cell r="D3578" t="str">
            <v>031034_Z11</v>
          </cell>
          <cell r="P3578">
            <v>0.13</v>
          </cell>
          <cell r="AD3578">
            <v>1</v>
          </cell>
        </row>
        <row r="3579">
          <cell r="D3579" t="str">
            <v>031034_Z11</v>
          </cell>
          <cell r="P3579">
            <v>0.13</v>
          </cell>
          <cell r="AD3579">
            <v>2</v>
          </cell>
        </row>
        <row r="3580">
          <cell r="D3580" t="str">
            <v>031034_Z11</v>
          </cell>
          <cell r="P3580">
            <v>0.13</v>
          </cell>
          <cell r="AD3580">
            <v>3</v>
          </cell>
        </row>
        <row r="3581">
          <cell r="D3581" t="str">
            <v>031055_Z11</v>
          </cell>
          <cell r="P3581">
            <v>1.125</v>
          </cell>
          <cell r="AD3581">
            <v>1</v>
          </cell>
        </row>
        <row r="3582">
          <cell r="D3582" t="str">
            <v>031055_Z11</v>
          </cell>
          <cell r="P3582">
            <v>1.125</v>
          </cell>
          <cell r="AD3582">
            <v>2</v>
          </cell>
        </row>
        <row r="3583">
          <cell r="D3583" t="str">
            <v>031055_Z11</v>
          </cell>
          <cell r="P3583">
            <v>1.125</v>
          </cell>
          <cell r="AD3583">
            <v>3</v>
          </cell>
        </row>
        <row r="3584">
          <cell r="D3584" t="str">
            <v>031056_Z11</v>
          </cell>
          <cell r="P3584">
            <v>1.125</v>
          </cell>
          <cell r="AD3584">
            <v>1</v>
          </cell>
        </row>
        <row r="3585">
          <cell r="D3585" t="str">
            <v>031056_Z11</v>
          </cell>
          <cell r="P3585">
            <v>1.125</v>
          </cell>
          <cell r="AD3585">
            <v>2</v>
          </cell>
        </row>
        <row r="3586">
          <cell r="D3586" t="str">
            <v>031056_Z11</v>
          </cell>
          <cell r="P3586">
            <v>1.125</v>
          </cell>
          <cell r="AD3586">
            <v>3</v>
          </cell>
        </row>
        <row r="3587">
          <cell r="D3587" t="str">
            <v>031057_Z11</v>
          </cell>
          <cell r="P3587">
            <v>1.125</v>
          </cell>
          <cell r="AD3587">
            <v>1</v>
          </cell>
        </row>
        <row r="3588">
          <cell r="D3588" t="str">
            <v>031057_Z11</v>
          </cell>
          <cell r="P3588">
            <v>1.125</v>
          </cell>
          <cell r="AD3588">
            <v>2</v>
          </cell>
        </row>
        <row r="3589">
          <cell r="D3589" t="str">
            <v>031057_Z11</v>
          </cell>
          <cell r="P3589">
            <v>1.125</v>
          </cell>
          <cell r="AD3589">
            <v>3</v>
          </cell>
        </row>
        <row r="3590">
          <cell r="D3590" t="str">
            <v>031058_Z11</v>
          </cell>
          <cell r="P3590">
            <v>1.125</v>
          </cell>
          <cell r="AD3590">
            <v>1</v>
          </cell>
        </row>
        <row r="3591">
          <cell r="D3591" t="str">
            <v>031058_Z11</v>
          </cell>
          <cell r="P3591">
            <v>1.125</v>
          </cell>
          <cell r="AD3591">
            <v>2</v>
          </cell>
        </row>
        <row r="3592">
          <cell r="D3592" t="str">
            <v>031058_Z11</v>
          </cell>
          <cell r="P3592">
            <v>1.125</v>
          </cell>
          <cell r="AD3592">
            <v>3</v>
          </cell>
        </row>
        <row r="3593">
          <cell r="D3593" t="str">
            <v>031089_Z11</v>
          </cell>
          <cell r="P3593">
            <v>1.0999999999999999E-2</v>
          </cell>
          <cell r="AD3593">
            <v>1</v>
          </cell>
        </row>
        <row r="3594">
          <cell r="D3594" t="str">
            <v>031089_Z11</v>
          </cell>
          <cell r="P3594">
            <v>1.0999999999999999E-2</v>
          </cell>
          <cell r="AD3594">
            <v>2</v>
          </cell>
        </row>
        <row r="3595">
          <cell r="D3595" t="str">
            <v>031089_Z11</v>
          </cell>
          <cell r="P3595">
            <v>1.0999999999999999E-2</v>
          </cell>
          <cell r="AD3595">
            <v>3</v>
          </cell>
        </row>
        <row r="3596">
          <cell r="D3596" t="str">
            <v>031192_Z11</v>
          </cell>
          <cell r="P3596">
            <v>0.2</v>
          </cell>
          <cell r="AD3596">
            <v>1</v>
          </cell>
        </row>
        <row r="3597">
          <cell r="D3597" t="str">
            <v>031192_Z11</v>
          </cell>
          <cell r="P3597">
            <v>0.2</v>
          </cell>
          <cell r="AD3597">
            <v>2</v>
          </cell>
        </row>
        <row r="3598">
          <cell r="D3598" t="str">
            <v>031192_Z11</v>
          </cell>
          <cell r="P3598">
            <v>0.2</v>
          </cell>
          <cell r="AD3598">
            <v>3</v>
          </cell>
        </row>
        <row r="3599">
          <cell r="D3599" t="str">
            <v>031248_Z11</v>
          </cell>
          <cell r="P3599">
            <v>1.7999999999999999E-2</v>
          </cell>
          <cell r="AD3599">
            <v>1</v>
          </cell>
        </row>
        <row r="3600">
          <cell r="D3600" t="str">
            <v>031248_Z11</v>
          </cell>
          <cell r="P3600">
            <v>1.7999999999999999E-2</v>
          </cell>
          <cell r="AD3600">
            <v>2</v>
          </cell>
        </row>
        <row r="3601">
          <cell r="D3601" t="str">
            <v>031248_Z11</v>
          </cell>
          <cell r="P3601">
            <v>1.7999999999999999E-2</v>
          </cell>
          <cell r="AD3601">
            <v>3</v>
          </cell>
        </row>
        <row r="3602">
          <cell r="D3602" t="str">
            <v>031268_Z11</v>
          </cell>
          <cell r="P3602">
            <v>7.4999999999999997E-2</v>
          </cell>
          <cell r="AD3602">
            <v>1</v>
          </cell>
        </row>
        <row r="3603">
          <cell r="D3603" t="str">
            <v>031268_Z11</v>
          </cell>
          <cell r="P3603">
            <v>7.4999999999999997E-2</v>
          </cell>
          <cell r="AD3603">
            <v>2</v>
          </cell>
        </row>
        <row r="3604">
          <cell r="D3604" t="str">
            <v>031268_Z11</v>
          </cell>
          <cell r="P3604">
            <v>7.4999999999999997E-2</v>
          </cell>
          <cell r="AD3604">
            <v>3</v>
          </cell>
        </row>
        <row r="3605">
          <cell r="D3605" t="str">
            <v>031350_Z11</v>
          </cell>
          <cell r="P3605">
            <v>1.4999999999999999E-2</v>
          </cell>
          <cell r="AD3605">
            <v>1</v>
          </cell>
        </row>
        <row r="3606">
          <cell r="D3606" t="str">
            <v>031350_Z11</v>
          </cell>
          <cell r="P3606">
            <v>1.4999999999999999E-2</v>
          </cell>
          <cell r="AD3606">
            <v>2</v>
          </cell>
        </row>
        <row r="3607">
          <cell r="D3607" t="str">
            <v>031350_Z11</v>
          </cell>
          <cell r="P3607">
            <v>1.4999999999999999E-2</v>
          </cell>
          <cell r="AD3607">
            <v>3</v>
          </cell>
        </row>
        <row r="3608">
          <cell r="D3608" t="str">
            <v>031357_Z11</v>
          </cell>
          <cell r="P3608">
            <v>1.38E-2</v>
          </cell>
          <cell r="AD3608">
            <v>1</v>
          </cell>
        </row>
        <row r="3609">
          <cell r="D3609" t="str">
            <v>031357_Z11</v>
          </cell>
          <cell r="P3609">
            <v>1.38E-2</v>
          </cell>
          <cell r="AD3609">
            <v>2</v>
          </cell>
        </row>
        <row r="3610">
          <cell r="D3610" t="str">
            <v>031357_Z11</v>
          </cell>
          <cell r="P3610">
            <v>1.38E-2</v>
          </cell>
          <cell r="AD3610">
            <v>3</v>
          </cell>
        </row>
        <row r="3611">
          <cell r="D3611" t="str">
            <v>031439_Z11</v>
          </cell>
          <cell r="P3611">
            <v>0.14000000000000001</v>
          </cell>
          <cell r="AD3611">
            <v>1</v>
          </cell>
        </row>
        <row r="3612">
          <cell r="D3612" t="str">
            <v>031439_Z11</v>
          </cell>
          <cell r="P3612">
            <v>0.14000000000000001</v>
          </cell>
          <cell r="AD3612">
            <v>2</v>
          </cell>
        </row>
        <row r="3613">
          <cell r="D3613" t="str">
            <v>031439_Z11</v>
          </cell>
          <cell r="P3613">
            <v>0.14000000000000001</v>
          </cell>
          <cell r="AD3613">
            <v>3</v>
          </cell>
        </row>
        <row r="3614">
          <cell r="D3614" t="str">
            <v>031466_Z11</v>
          </cell>
          <cell r="P3614">
            <v>5.5E-2</v>
          </cell>
          <cell r="AD3614">
            <v>1</v>
          </cell>
        </row>
        <row r="3615">
          <cell r="D3615" t="str">
            <v>031466_Z11</v>
          </cell>
          <cell r="P3615">
            <v>5.5E-2</v>
          </cell>
          <cell r="AD3615">
            <v>2</v>
          </cell>
        </row>
        <row r="3616">
          <cell r="D3616" t="str">
            <v>031466_Z11</v>
          </cell>
          <cell r="P3616">
            <v>5.5E-2</v>
          </cell>
          <cell r="AD3616">
            <v>3</v>
          </cell>
        </row>
        <row r="3617">
          <cell r="D3617" t="str">
            <v>031467_Z11</v>
          </cell>
          <cell r="P3617">
            <v>0.11</v>
          </cell>
          <cell r="AD3617">
            <v>1</v>
          </cell>
        </row>
        <row r="3618">
          <cell r="D3618" t="str">
            <v>031467_Z11</v>
          </cell>
          <cell r="P3618">
            <v>0.11</v>
          </cell>
          <cell r="AD3618">
            <v>2</v>
          </cell>
        </row>
        <row r="3619">
          <cell r="D3619" t="str">
            <v>031467_Z11</v>
          </cell>
          <cell r="P3619">
            <v>0.11</v>
          </cell>
          <cell r="AD3619">
            <v>3</v>
          </cell>
        </row>
        <row r="3620">
          <cell r="D3620" t="str">
            <v>031480_Z11</v>
          </cell>
          <cell r="P3620">
            <v>0.03</v>
          </cell>
          <cell r="AD3620">
            <v>1</v>
          </cell>
        </row>
        <row r="3621">
          <cell r="D3621" t="str">
            <v>031480_Z11</v>
          </cell>
          <cell r="P3621">
            <v>0.03</v>
          </cell>
          <cell r="AD3621">
            <v>2</v>
          </cell>
        </row>
        <row r="3622">
          <cell r="D3622" t="str">
            <v>031480_Z11</v>
          </cell>
          <cell r="P3622">
            <v>0.03</v>
          </cell>
          <cell r="AD3622">
            <v>3</v>
          </cell>
        </row>
        <row r="3623">
          <cell r="D3623" t="str">
            <v>031500_Z11</v>
          </cell>
          <cell r="P3623">
            <v>7.4999999999999997E-2</v>
          </cell>
          <cell r="AD3623">
            <v>1</v>
          </cell>
        </row>
        <row r="3624">
          <cell r="D3624" t="str">
            <v>031500_Z11</v>
          </cell>
          <cell r="P3624">
            <v>7.4999999999999997E-2</v>
          </cell>
          <cell r="AD3624">
            <v>2</v>
          </cell>
        </row>
        <row r="3625">
          <cell r="D3625" t="str">
            <v>031500_Z11</v>
          </cell>
          <cell r="P3625">
            <v>7.4999999999999997E-2</v>
          </cell>
          <cell r="AD3625">
            <v>3</v>
          </cell>
        </row>
        <row r="3626">
          <cell r="D3626" t="str">
            <v>031669_Z11</v>
          </cell>
          <cell r="P3626">
            <v>7.4999999999999997E-2</v>
          </cell>
          <cell r="AD3626">
            <v>1</v>
          </cell>
        </row>
        <row r="3627">
          <cell r="D3627" t="str">
            <v>031669_Z11</v>
          </cell>
          <cell r="P3627">
            <v>7.4999999999999997E-2</v>
          </cell>
          <cell r="AD3627">
            <v>2</v>
          </cell>
        </row>
        <row r="3628">
          <cell r="D3628" t="str">
            <v>031669_Z11</v>
          </cell>
          <cell r="P3628">
            <v>7.4999999999999997E-2</v>
          </cell>
          <cell r="AD3628">
            <v>3</v>
          </cell>
        </row>
        <row r="3629">
          <cell r="D3629" t="str">
            <v>032136_Z11</v>
          </cell>
          <cell r="P3629">
            <v>0.03</v>
          </cell>
          <cell r="AD3629">
            <v>1</v>
          </cell>
        </row>
        <row r="3630">
          <cell r="D3630" t="str">
            <v>032136_Z11</v>
          </cell>
          <cell r="P3630">
            <v>0.03</v>
          </cell>
          <cell r="AD3630">
            <v>2</v>
          </cell>
        </row>
        <row r="3631">
          <cell r="D3631" t="str">
            <v>032136_Z11</v>
          </cell>
          <cell r="P3631">
            <v>0.03</v>
          </cell>
          <cell r="AD3631">
            <v>3</v>
          </cell>
        </row>
        <row r="3632">
          <cell r="D3632" t="str">
            <v>032192_Z11</v>
          </cell>
          <cell r="P3632">
            <v>2.5000000000000001E-2</v>
          </cell>
          <cell r="AD3632">
            <v>1</v>
          </cell>
        </row>
        <row r="3633">
          <cell r="D3633" t="str">
            <v>032192_Z11</v>
          </cell>
          <cell r="P3633">
            <v>2.5000000000000001E-2</v>
          </cell>
          <cell r="AD3633">
            <v>2</v>
          </cell>
        </row>
        <row r="3634">
          <cell r="D3634" t="str">
            <v>032192_Z11</v>
          </cell>
          <cell r="P3634">
            <v>2.5000000000000001E-2</v>
          </cell>
          <cell r="AD3634">
            <v>3</v>
          </cell>
        </row>
        <row r="3635">
          <cell r="D3635" t="str">
            <v>032385_Z11</v>
          </cell>
          <cell r="P3635">
            <v>0.09</v>
          </cell>
          <cell r="AD3635">
            <v>1</v>
          </cell>
        </row>
        <row r="3636">
          <cell r="D3636" t="str">
            <v>032385_Z11</v>
          </cell>
          <cell r="P3636">
            <v>0.09</v>
          </cell>
          <cell r="AD3636">
            <v>2</v>
          </cell>
        </row>
        <row r="3637">
          <cell r="D3637" t="str">
            <v>032385_Z11</v>
          </cell>
          <cell r="P3637">
            <v>0.09</v>
          </cell>
          <cell r="AD3637">
            <v>3</v>
          </cell>
        </row>
        <row r="3638">
          <cell r="D3638" t="str">
            <v>032445_Z11</v>
          </cell>
          <cell r="P3638">
            <v>3.6999999999999998E-2</v>
          </cell>
          <cell r="AD3638">
            <v>1</v>
          </cell>
        </row>
        <row r="3639">
          <cell r="D3639" t="str">
            <v>032445_Z11</v>
          </cell>
          <cell r="P3639">
            <v>3.6999999999999998E-2</v>
          </cell>
          <cell r="AD3639">
            <v>2</v>
          </cell>
        </row>
        <row r="3640">
          <cell r="D3640" t="str">
            <v>032445_Z11</v>
          </cell>
          <cell r="P3640">
            <v>3.6999999999999998E-2</v>
          </cell>
          <cell r="AD3640">
            <v>3</v>
          </cell>
        </row>
        <row r="3641">
          <cell r="D3641" t="str">
            <v>032518_Z11</v>
          </cell>
          <cell r="P3641">
            <v>5.5E-2</v>
          </cell>
          <cell r="AD3641">
            <v>1</v>
          </cell>
        </row>
        <row r="3642">
          <cell r="D3642" t="str">
            <v>032518_Z11</v>
          </cell>
          <cell r="P3642">
            <v>5.5E-2</v>
          </cell>
          <cell r="AD3642">
            <v>2</v>
          </cell>
        </row>
        <row r="3643">
          <cell r="D3643" t="str">
            <v>032518_Z11</v>
          </cell>
          <cell r="P3643">
            <v>5.5E-2</v>
          </cell>
          <cell r="AD3643">
            <v>3</v>
          </cell>
        </row>
        <row r="3644">
          <cell r="D3644" t="str">
            <v>032763_Z11</v>
          </cell>
          <cell r="P3644">
            <v>0.18</v>
          </cell>
          <cell r="AD3644">
            <v>1</v>
          </cell>
        </row>
        <row r="3645">
          <cell r="D3645" t="str">
            <v>032763_Z11</v>
          </cell>
          <cell r="P3645">
            <v>0.18</v>
          </cell>
          <cell r="AD3645">
            <v>2</v>
          </cell>
        </row>
        <row r="3646">
          <cell r="D3646" t="str">
            <v>032763_Z11</v>
          </cell>
          <cell r="P3646">
            <v>0.18</v>
          </cell>
          <cell r="AD3646">
            <v>3</v>
          </cell>
        </row>
        <row r="3647">
          <cell r="D3647" t="str">
            <v>032892_Z11</v>
          </cell>
          <cell r="P3647">
            <v>0.22</v>
          </cell>
          <cell r="AD3647">
            <v>1</v>
          </cell>
        </row>
        <row r="3648">
          <cell r="D3648" t="str">
            <v>032892_Z11</v>
          </cell>
          <cell r="P3648">
            <v>0.22</v>
          </cell>
          <cell r="AD3648">
            <v>2</v>
          </cell>
        </row>
        <row r="3649">
          <cell r="D3649" t="str">
            <v>032892_Z11</v>
          </cell>
          <cell r="P3649">
            <v>0.22</v>
          </cell>
          <cell r="AD3649">
            <v>3</v>
          </cell>
        </row>
        <row r="3650">
          <cell r="D3650" t="str">
            <v>032930_Z11</v>
          </cell>
          <cell r="P3650">
            <v>0.03</v>
          </cell>
          <cell r="AD3650">
            <v>1</v>
          </cell>
        </row>
        <row r="3651">
          <cell r="D3651" t="str">
            <v>032930_Z11</v>
          </cell>
          <cell r="P3651">
            <v>0.03</v>
          </cell>
          <cell r="AD3651">
            <v>2</v>
          </cell>
        </row>
        <row r="3652">
          <cell r="D3652" t="str">
            <v>032930_Z11</v>
          </cell>
          <cell r="P3652">
            <v>0.03</v>
          </cell>
          <cell r="AD3652">
            <v>3</v>
          </cell>
        </row>
        <row r="3653">
          <cell r="D3653" t="str">
            <v>033043_Z11</v>
          </cell>
          <cell r="P3653">
            <v>3.6999999999999998E-2</v>
          </cell>
          <cell r="AD3653">
            <v>1</v>
          </cell>
        </row>
        <row r="3654">
          <cell r="D3654" t="str">
            <v>033043_Z11</v>
          </cell>
          <cell r="P3654">
            <v>3.6999999999999998E-2</v>
          </cell>
          <cell r="AD3654">
            <v>2</v>
          </cell>
        </row>
        <row r="3655">
          <cell r="D3655" t="str">
            <v>033043_Z11</v>
          </cell>
          <cell r="P3655">
            <v>3.6999999999999998E-2</v>
          </cell>
          <cell r="AD3655">
            <v>3</v>
          </cell>
        </row>
        <row r="3656">
          <cell r="D3656" t="str">
            <v>033228_Z11</v>
          </cell>
          <cell r="P3656">
            <v>1.7999999999999999E-2</v>
          </cell>
          <cell r="AD3656">
            <v>1</v>
          </cell>
        </row>
        <row r="3657">
          <cell r="D3657" t="str">
            <v>033228_Z11</v>
          </cell>
          <cell r="P3657">
            <v>1.7999999999999999E-2</v>
          </cell>
          <cell r="AD3657">
            <v>2</v>
          </cell>
        </row>
        <row r="3658">
          <cell r="D3658" t="str">
            <v>033228_Z11</v>
          </cell>
          <cell r="P3658">
            <v>1.7999999999999999E-2</v>
          </cell>
          <cell r="AD3658">
            <v>3</v>
          </cell>
        </row>
        <row r="3659">
          <cell r="D3659" t="str">
            <v>033259_Z11</v>
          </cell>
          <cell r="P3659">
            <v>4.4999999999999998E-2</v>
          </cell>
          <cell r="AD3659">
            <v>1</v>
          </cell>
        </row>
        <row r="3660">
          <cell r="D3660" t="str">
            <v>033259_Z11</v>
          </cell>
          <cell r="P3660">
            <v>4.4999999999999998E-2</v>
          </cell>
          <cell r="AD3660">
            <v>2</v>
          </cell>
        </row>
        <row r="3661">
          <cell r="D3661" t="str">
            <v>033259_Z11</v>
          </cell>
          <cell r="P3661">
            <v>4.4999999999999998E-2</v>
          </cell>
          <cell r="AD3661">
            <v>3</v>
          </cell>
        </row>
        <row r="3662">
          <cell r="D3662" t="str">
            <v>033281_Z11</v>
          </cell>
          <cell r="P3662">
            <v>0.03</v>
          </cell>
          <cell r="AD3662">
            <v>1</v>
          </cell>
        </row>
        <row r="3663">
          <cell r="D3663" t="str">
            <v>033281_Z11</v>
          </cell>
          <cell r="P3663">
            <v>0.03</v>
          </cell>
          <cell r="AD3663">
            <v>2</v>
          </cell>
        </row>
        <row r="3664">
          <cell r="D3664" t="str">
            <v>033281_Z11</v>
          </cell>
          <cell r="P3664">
            <v>0.03</v>
          </cell>
          <cell r="AD3664">
            <v>3</v>
          </cell>
        </row>
        <row r="3665">
          <cell r="D3665" t="str">
            <v>033299_Z11</v>
          </cell>
          <cell r="P3665">
            <v>7.4999999999999997E-2</v>
          </cell>
          <cell r="AD3665">
            <v>1</v>
          </cell>
        </row>
        <row r="3666">
          <cell r="D3666" t="str">
            <v>033299_Z11</v>
          </cell>
          <cell r="P3666">
            <v>7.4999999999999997E-2</v>
          </cell>
          <cell r="AD3666">
            <v>2</v>
          </cell>
        </row>
        <row r="3667">
          <cell r="D3667" t="str">
            <v>033299_Z11</v>
          </cell>
          <cell r="P3667">
            <v>7.4999999999999997E-2</v>
          </cell>
          <cell r="AD3667">
            <v>3</v>
          </cell>
        </row>
        <row r="3668">
          <cell r="D3668" t="str">
            <v>033300_Z11</v>
          </cell>
          <cell r="P3668">
            <v>4.4999999999999998E-2</v>
          </cell>
          <cell r="AD3668">
            <v>1</v>
          </cell>
        </row>
        <row r="3669">
          <cell r="D3669" t="str">
            <v>033300_Z11</v>
          </cell>
          <cell r="P3669">
            <v>4.4999999999999998E-2</v>
          </cell>
          <cell r="AD3669">
            <v>2</v>
          </cell>
        </row>
        <row r="3670">
          <cell r="D3670" t="str">
            <v>033300_Z11</v>
          </cell>
          <cell r="P3670">
            <v>4.4999999999999998E-2</v>
          </cell>
          <cell r="AD3670">
            <v>3</v>
          </cell>
        </row>
        <row r="3671">
          <cell r="D3671" t="str">
            <v>033321_Z11</v>
          </cell>
          <cell r="P3671">
            <v>1.0999999999999999E-2</v>
          </cell>
          <cell r="AD3671">
            <v>1</v>
          </cell>
        </row>
        <row r="3672">
          <cell r="D3672" t="str">
            <v>033321_Z11</v>
          </cell>
          <cell r="P3672">
            <v>1.0999999999999999E-2</v>
          </cell>
          <cell r="AD3672">
            <v>2</v>
          </cell>
        </row>
        <row r="3673">
          <cell r="D3673" t="str">
            <v>033321_Z11</v>
          </cell>
          <cell r="P3673">
            <v>1.0999999999999999E-2</v>
          </cell>
          <cell r="AD3673">
            <v>3</v>
          </cell>
        </row>
        <row r="3674">
          <cell r="D3674" t="str">
            <v>033380_Z11</v>
          </cell>
          <cell r="P3674">
            <v>4.9500000000000002E-2</v>
          </cell>
          <cell r="AD3674">
            <v>1</v>
          </cell>
        </row>
        <row r="3675">
          <cell r="D3675" t="str">
            <v>033380_Z11</v>
          </cell>
          <cell r="P3675">
            <v>4.9500000000000002E-2</v>
          </cell>
          <cell r="AD3675">
            <v>2</v>
          </cell>
        </row>
        <row r="3676">
          <cell r="D3676" t="str">
            <v>033380_Z11</v>
          </cell>
          <cell r="P3676">
            <v>4.9500000000000002E-2</v>
          </cell>
          <cell r="AD3676">
            <v>3</v>
          </cell>
        </row>
        <row r="3677">
          <cell r="D3677" t="str">
            <v>033381_Z11</v>
          </cell>
          <cell r="P3677">
            <v>4.9500000000000002E-2</v>
          </cell>
          <cell r="AD3677">
            <v>1</v>
          </cell>
        </row>
        <row r="3678">
          <cell r="D3678" t="str">
            <v>033381_Z11</v>
          </cell>
          <cell r="P3678">
            <v>4.9500000000000002E-2</v>
          </cell>
          <cell r="AD3678">
            <v>2</v>
          </cell>
        </row>
        <row r="3679">
          <cell r="D3679" t="str">
            <v>033381_Z11</v>
          </cell>
          <cell r="P3679">
            <v>4.9500000000000002E-2</v>
          </cell>
          <cell r="AD3679">
            <v>3</v>
          </cell>
        </row>
        <row r="3680">
          <cell r="D3680" t="str">
            <v>033431_Z11</v>
          </cell>
          <cell r="P3680">
            <v>0.15</v>
          </cell>
          <cell r="AD3680">
            <v>1</v>
          </cell>
        </row>
        <row r="3681">
          <cell r="D3681" t="str">
            <v>033431_Z11</v>
          </cell>
          <cell r="P3681">
            <v>0.15</v>
          </cell>
          <cell r="AD3681">
            <v>2</v>
          </cell>
        </row>
        <row r="3682">
          <cell r="D3682" t="str">
            <v>033431_Z11</v>
          </cell>
          <cell r="P3682">
            <v>0.15</v>
          </cell>
          <cell r="AD3682">
            <v>3</v>
          </cell>
        </row>
        <row r="3683">
          <cell r="D3683" t="str">
            <v>033432_Z11</v>
          </cell>
          <cell r="P3683">
            <v>0.215</v>
          </cell>
          <cell r="AD3683">
            <v>1</v>
          </cell>
        </row>
        <row r="3684">
          <cell r="D3684" t="str">
            <v>033432_Z11</v>
          </cell>
          <cell r="P3684">
            <v>0.215</v>
          </cell>
          <cell r="AD3684">
            <v>2</v>
          </cell>
        </row>
        <row r="3685">
          <cell r="D3685" t="str">
            <v>033432_Z11</v>
          </cell>
          <cell r="P3685">
            <v>0.215</v>
          </cell>
          <cell r="AD3685">
            <v>3</v>
          </cell>
        </row>
        <row r="3686">
          <cell r="D3686" t="str">
            <v>033447_Z11</v>
          </cell>
          <cell r="P3686">
            <v>0.1</v>
          </cell>
          <cell r="AD3686">
            <v>1</v>
          </cell>
        </row>
        <row r="3687">
          <cell r="D3687" t="str">
            <v>033447_Z11</v>
          </cell>
          <cell r="P3687">
            <v>0.1</v>
          </cell>
          <cell r="AD3687">
            <v>2</v>
          </cell>
        </row>
        <row r="3688">
          <cell r="D3688" t="str">
            <v>033447_Z11</v>
          </cell>
          <cell r="P3688">
            <v>0.1</v>
          </cell>
          <cell r="AD3688">
            <v>3</v>
          </cell>
        </row>
        <row r="3689">
          <cell r="D3689" t="str">
            <v>033458_Z11</v>
          </cell>
          <cell r="P3689">
            <v>0.04</v>
          </cell>
          <cell r="AD3689">
            <v>1</v>
          </cell>
        </row>
        <row r="3690">
          <cell r="D3690" t="str">
            <v>033458_Z11</v>
          </cell>
          <cell r="P3690">
            <v>0.04</v>
          </cell>
          <cell r="AD3690">
            <v>2</v>
          </cell>
        </row>
        <row r="3691">
          <cell r="D3691" t="str">
            <v>033458_Z11</v>
          </cell>
          <cell r="P3691">
            <v>0.04</v>
          </cell>
          <cell r="AD3691">
            <v>3</v>
          </cell>
        </row>
        <row r="3692">
          <cell r="D3692" t="str">
            <v>033459_Z11</v>
          </cell>
          <cell r="P3692">
            <v>0.04</v>
          </cell>
          <cell r="AD3692">
            <v>1</v>
          </cell>
        </row>
        <row r="3693">
          <cell r="D3693" t="str">
            <v>033459_Z11</v>
          </cell>
          <cell r="P3693">
            <v>0.04</v>
          </cell>
          <cell r="AD3693">
            <v>2</v>
          </cell>
        </row>
        <row r="3694">
          <cell r="D3694" t="str">
            <v>033459_Z11</v>
          </cell>
          <cell r="P3694">
            <v>0.04</v>
          </cell>
          <cell r="AD3694">
            <v>3</v>
          </cell>
        </row>
        <row r="3695">
          <cell r="D3695" t="str">
            <v>033572_Z11</v>
          </cell>
          <cell r="P3695">
            <v>2.1999999999999999E-2</v>
          </cell>
          <cell r="AD3695">
            <v>1</v>
          </cell>
        </row>
        <row r="3696">
          <cell r="D3696" t="str">
            <v>033572_Z11</v>
          </cell>
          <cell r="P3696">
            <v>2.1999999999999999E-2</v>
          </cell>
          <cell r="AD3696">
            <v>2</v>
          </cell>
        </row>
        <row r="3697">
          <cell r="D3697" t="str">
            <v>033572_Z11</v>
          </cell>
          <cell r="P3697">
            <v>2.1999999999999999E-2</v>
          </cell>
          <cell r="AD3697">
            <v>3</v>
          </cell>
        </row>
        <row r="3698">
          <cell r="D3698" t="str">
            <v>033616_Z11</v>
          </cell>
          <cell r="P3698">
            <v>0.06</v>
          </cell>
          <cell r="AD3698">
            <v>1</v>
          </cell>
        </row>
        <row r="3699">
          <cell r="D3699" t="str">
            <v>033616_Z11</v>
          </cell>
          <cell r="P3699">
            <v>0.06</v>
          </cell>
          <cell r="AD3699">
            <v>2</v>
          </cell>
        </row>
        <row r="3700">
          <cell r="D3700" t="str">
            <v>033616_Z11</v>
          </cell>
          <cell r="P3700">
            <v>0.06</v>
          </cell>
          <cell r="AD3700">
            <v>3</v>
          </cell>
        </row>
        <row r="3701">
          <cell r="D3701" t="str">
            <v>033671_Z11</v>
          </cell>
          <cell r="P3701">
            <v>0.05</v>
          </cell>
          <cell r="AD3701">
            <v>1</v>
          </cell>
        </row>
        <row r="3702">
          <cell r="D3702" t="str">
            <v>033671_Z11</v>
          </cell>
          <cell r="P3702">
            <v>0.05</v>
          </cell>
          <cell r="AD3702">
            <v>2</v>
          </cell>
        </row>
        <row r="3703">
          <cell r="D3703" t="str">
            <v>033671_Z11</v>
          </cell>
          <cell r="P3703">
            <v>0.05</v>
          </cell>
          <cell r="AD3703">
            <v>3</v>
          </cell>
        </row>
        <row r="3704">
          <cell r="D3704" t="str">
            <v>033672_Z11</v>
          </cell>
          <cell r="P3704">
            <v>0.03</v>
          </cell>
          <cell r="AD3704">
            <v>1</v>
          </cell>
        </row>
        <row r="3705">
          <cell r="D3705" t="str">
            <v>033672_Z11</v>
          </cell>
          <cell r="P3705">
            <v>0.03</v>
          </cell>
          <cell r="AD3705">
            <v>2</v>
          </cell>
        </row>
        <row r="3706">
          <cell r="D3706" t="str">
            <v>033672_Z11</v>
          </cell>
          <cell r="P3706">
            <v>0.03</v>
          </cell>
          <cell r="AD3706">
            <v>3</v>
          </cell>
        </row>
        <row r="3707">
          <cell r="D3707" t="str">
            <v>033684_Z11</v>
          </cell>
          <cell r="P3707">
            <v>7.0000000000000007E-2</v>
          </cell>
          <cell r="AD3707">
            <v>1</v>
          </cell>
        </row>
        <row r="3708">
          <cell r="D3708" t="str">
            <v>033684_Z11</v>
          </cell>
          <cell r="P3708">
            <v>7.0000000000000007E-2</v>
          </cell>
          <cell r="AD3708">
            <v>2</v>
          </cell>
        </row>
        <row r="3709">
          <cell r="D3709" t="str">
            <v>033684_Z11</v>
          </cell>
          <cell r="P3709">
            <v>7.0000000000000007E-2</v>
          </cell>
          <cell r="AD3709">
            <v>3</v>
          </cell>
        </row>
        <row r="3710">
          <cell r="D3710" t="str">
            <v>033685_Z11</v>
          </cell>
          <cell r="P3710">
            <v>0.09</v>
          </cell>
          <cell r="AD3710">
            <v>1</v>
          </cell>
        </row>
        <row r="3711">
          <cell r="D3711" t="str">
            <v>033685_Z11</v>
          </cell>
          <cell r="P3711">
            <v>0.09</v>
          </cell>
          <cell r="AD3711">
            <v>2</v>
          </cell>
        </row>
        <row r="3712">
          <cell r="D3712" t="str">
            <v>033685_Z11</v>
          </cell>
          <cell r="P3712">
            <v>0.09</v>
          </cell>
          <cell r="AD3712">
            <v>3</v>
          </cell>
        </row>
        <row r="3713">
          <cell r="D3713" t="str">
            <v>033724_Z11</v>
          </cell>
          <cell r="P3713">
            <v>4.0000000000000001E-3</v>
          </cell>
          <cell r="AD3713">
            <v>1</v>
          </cell>
        </row>
        <row r="3714">
          <cell r="D3714" t="str">
            <v>033724_Z11</v>
          </cell>
          <cell r="P3714">
            <v>4.0000000000000001E-3</v>
          </cell>
          <cell r="AD3714">
            <v>2</v>
          </cell>
        </row>
        <row r="3715">
          <cell r="D3715" t="str">
            <v>033724_Z11</v>
          </cell>
          <cell r="P3715">
            <v>4.0000000000000001E-3</v>
          </cell>
          <cell r="AD3715">
            <v>3</v>
          </cell>
        </row>
        <row r="3716">
          <cell r="D3716" t="str">
            <v>033733_Z11</v>
          </cell>
          <cell r="P3716">
            <v>8.0000000000000002E-3</v>
          </cell>
          <cell r="AD3716">
            <v>1</v>
          </cell>
        </row>
        <row r="3717">
          <cell r="D3717" t="str">
            <v>033733_Z11</v>
          </cell>
          <cell r="P3717">
            <v>8.0000000000000002E-3</v>
          </cell>
          <cell r="AD3717">
            <v>2</v>
          </cell>
        </row>
        <row r="3718">
          <cell r="D3718" t="str">
            <v>033733_Z11</v>
          </cell>
          <cell r="P3718">
            <v>8.0000000000000002E-3</v>
          </cell>
          <cell r="AD3718">
            <v>3</v>
          </cell>
        </row>
        <row r="3719">
          <cell r="D3719" t="str">
            <v>033735_Z11</v>
          </cell>
          <cell r="P3719">
            <v>8.6300000000000002E-2</v>
          </cell>
          <cell r="AD3719">
            <v>1</v>
          </cell>
        </row>
        <row r="3720">
          <cell r="D3720" t="str">
            <v>033735_Z11</v>
          </cell>
          <cell r="P3720">
            <v>8.6300000000000002E-2</v>
          </cell>
          <cell r="AD3720">
            <v>2</v>
          </cell>
        </row>
        <row r="3721">
          <cell r="D3721" t="str">
            <v>033735_Z11</v>
          </cell>
          <cell r="P3721">
            <v>8.6300000000000002E-2</v>
          </cell>
          <cell r="AD3721">
            <v>3</v>
          </cell>
        </row>
        <row r="3722">
          <cell r="D3722" t="str">
            <v>033775_Z11</v>
          </cell>
          <cell r="P3722">
            <v>0.15</v>
          </cell>
          <cell r="AD3722">
            <v>1</v>
          </cell>
        </row>
        <row r="3723">
          <cell r="D3723" t="str">
            <v>033775_Z11</v>
          </cell>
          <cell r="P3723">
            <v>0.15</v>
          </cell>
          <cell r="AD3723">
            <v>2</v>
          </cell>
        </row>
        <row r="3724">
          <cell r="D3724" t="str">
            <v>033775_Z11</v>
          </cell>
          <cell r="P3724">
            <v>0.15</v>
          </cell>
          <cell r="AD3724">
            <v>3</v>
          </cell>
        </row>
        <row r="3725">
          <cell r="D3725" t="str">
            <v>033782_Z11</v>
          </cell>
          <cell r="P3725">
            <v>3.6999999999999998E-2</v>
          </cell>
          <cell r="AD3725">
            <v>1</v>
          </cell>
        </row>
        <row r="3726">
          <cell r="D3726" t="str">
            <v>033782_Z11</v>
          </cell>
          <cell r="P3726">
            <v>3.6999999999999998E-2</v>
          </cell>
          <cell r="AD3726">
            <v>2</v>
          </cell>
        </row>
        <row r="3727">
          <cell r="D3727" t="str">
            <v>033782_Z11</v>
          </cell>
          <cell r="P3727">
            <v>3.6999999999999998E-2</v>
          </cell>
          <cell r="AD3727">
            <v>3</v>
          </cell>
        </row>
        <row r="3728">
          <cell r="D3728" t="str">
            <v>033783_Z11</v>
          </cell>
          <cell r="P3728">
            <v>3.6999999999999998E-2</v>
          </cell>
          <cell r="AD3728">
            <v>1</v>
          </cell>
        </row>
        <row r="3729">
          <cell r="D3729" t="str">
            <v>033783_Z11</v>
          </cell>
          <cell r="P3729">
            <v>3.6999999999999998E-2</v>
          </cell>
          <cell r="AD3729">
            <v>2</v>
          </cell>
        </row>
        <row r="3730">
          <cell r="D3730" t="str">
            <v>033783_Z11</v>
          </cell>
          <cell r="P3730">
            <v>3.6999999999999998E-2</v>
          </cell>
          <cell r="AD3730">
            <v>3</v>
          </cell>
        </row>
        <row r="3731">
          <cell r="D3731" t="str">
            <v>033841_Z11</v>
          </cell>
          <cell r="P3731">
            <v>2.1999999999999999E-2</v>
          </cell>
          <cell r="AD3731">
            <v>1</v>
          </cell>
        </row>
        <row r="3732">
          <cell r="D3732" t="str">
            <v>033841_Z11</v>
          </cell>
          <cell r="P3732">
            <v>2.1999999999999999E-2</v>
          </cell>
          <cell r="AD3732">
            <v>2</v>
          </cell>
        </row>
        <row r="3733">
          <cell r="D3733" t="str">
            <v>033841_Z11</v>
          </cell>
          <cell r="P3733">
            <v>2.1999999999999999E-2</v>
          </cell>
          <cell r="AD3733">
            <v>3</v>
          </cell>
        </row>
        <row r="3734">
          <cell r="D3734" t="str">
            <v>033849_Z11</v>
          </cell>
          <cell r="P3734">
            <v>0.24</v>
          </cell>
          <cell r="AD3734">
            <v>1</v>
          </cell>
        </row>
        <row r="3735">
          <cell r="D3735" t="str">
            <v>033849_Z11</v>
          </cell>
          <cell r="P3735">
            <v>0.24</v>
          </cell>
          <cell r="AD3735">
            <v>2</v>
          </cell>
        </row>
        <row r="3736">
          <cell r="D3736" t="str">
            <v>033849_Z11</v>
          </cell>
          <cell r="P3736">
            <v>0.24</v>
          </cell>
          <cell r="AD3736">
            <v>3</v>
          </cell>
        </row>
        <row r="3737">
          <cell r="D3737" t="str">
            <v>033864_Z11</v>
          </cell>
          <cell r="P3737">
            <v>3.6999999999999998E-2</v>
          </cell>
          <cell r="AD3737">
            <v>1</v>
          </cell>
        </row>
        <row r="3738">
          <cell r="D3738" t="str">
            <v>033864_Z11</v>
          </cell>
          <cell r="P3738">
            <v>3.6999999999999998E-2</v>
          </cell>
          <cell r="AD3738">
            <v>2</v>
          </cell>
        </row>
        <row r="3739">
          <cell r="D3739" t="str">
            <v>033864_Z11</v>
          </cell>
          <cell r="P3739">
            <v>3.6999999999999998E-2</v>
          </cell>
          <cell r="AD3739">
            <v>3</v>
          </cell>
        </row>
        <row r="3740">
          <cell r="D3740" t="str">
            <v>033883_Z11</v>
          </cell>
          <cell r="P3740">
            <v>0.11</v>
          </cell>
          <cell r="AD3740">
            <v>1</v>
          </cell>
        </row>
        <row r="3741">
          <cell r="D3741" t="str">
            <v>033883_Z11</v>
          </cell>
          <cell r="P3741">
            <v>0.11</v>
          </cell>
          <cell r="AD3741">
            <v>2</v>
          </cell>
        </row>
        <row r="3742">
          <cell r="D3742" t="str">
            <v>033883_Z11</v>
          </cell>
          <cell r="P3742">
            <v>0.11</v>
          </cell>
          <cell r="AD3742">
            <v>3</v>
          </cell>
        </row>
        <row r="3743">
          <cell r="D3743" t="str">
            <v>033892_Z11</v>
          </cell>
          <cell r="P3743">
            <v>3.6999999999999998E-2</v>
          </cell>
          <cell r="AD3743">
            <v>1</v>
          </cell>
        </row>
        <row r="3744">
          <cell r="D3744" t="str">
            <v>033892_Z11</v>
          </cell>
          <cell r="P3744">
            <v>3.6999999999999998E-2</v>
          </cell>
          <cell r="AD3744">
            <v>2</v>
          </cell>
        </row>
        <row r="3745">
          <cell r="D3745" t="str">
            <v>033892_Z11</v>
          </cell>
          <cell r="P3745">
            <v>3.6999999999999998E-2</v>
          </cell>
          <cell r="AD3745">
            <v>3</v>
          </cell>
        </row>
        <row r="3746">
          <cell r="D3746" t="str">
            <v>033916_Z11</v>
          </cell>
          <cell r="P3746">
            <v>0.16</v>
          </cell>
          <cell r="AD3746">
            <v>1</v>
          </cell>
        </row>
        <row r="3747">
          <cell r="D3747" t="str">
            <v>033916_Z11</v>
          </cell>
          <cell r="P3747">
            <v>0.16</v>
          </cell>
          <cell r="AD3747">
            <v>2</v>
          </cell>
        </row>
        <row r="3748">
          <cell r="D3748" t="str">
            <v>033916_Z11</v>
          </cell>
          <cell r="P3748">
            <v>0.16</v>
          </cell>
          <cell r="AD3748">
            <v>3</v>
          </cell>
        </row>
        <row r="3749">
          <cell r="D3749" t="str">
            <v>033918_Z11</v>
          </cell>
          <cell r="P3749">
            <v>2.1999999999999999E-2</v>
          </cell>
          <cell r="AD3749">
            <v>1</v>
          </cell>
        </row>
        <row r="3750">
          <cell r="D3750" t="str">
            <v>033918_Z11</v>
          </cell>
          <cell r="P3750">
            <v>2.1999999999999999E-2</v>
          </cell>
          <cell r="AD3750">
            <v>2</v>
          </cell>
        </row>
        <row r="3751">
          <cell r="D3751" t="str">
            <v>033918_Z11</v>
          </cell>
          <cell r="P3751">
            <v>2.1999999999999999E-2</v>
          </cell>
          <cell r="AD3751">
            <v>3</v>
          </cell>
        </row>
        <row r="3752">
          <cell r="D3752" t="str">
            <v>033919_Z11</v>
          </cell>
          <cell r="P3752">
            <v>0.03</v>
          </cell>
          <cell r="AD3752">
            <v>1</v>
          </cell>
        </row>
        <row r="3753">
          <cell r="D3753" t="str">
            <v>033919_Z11</v>
          </cell>
          <cell r="P3753">
            <v>0.03</v>
          </cell>
          <cell r="AD3753">
            <v>2</v>
          </cell>
        </row>
        <row r="3754">
          <cell r="D3754" t="str">
            <v>033919_Z11</v>
          </cell>
          <cell r="P3754">
            <v>0.03</v>
          </cell>
          <cell r="AD3754">
            <v>3</v>
          </cell>
        </row>
        <row r="3755">
          <cell r="D3755" t="str">
            <v>033920_Z11</v>
          </cell>
          <cell r="P3755">
            <v>0.11</v>
          </cell>
          <cell r="AD3755">
            <v>1</v>
          </cell>
        </row>
        <row r="3756">
          <cell r="D3756" t="str">
            <v>033920_Z11</v>
          </cell>
          <cell r="P3756">
            <v>0.11</v>
          </cell>
          <cell r="AD3756">
            <v>2</v>
          </cell>
        </row>
        <row r="3757">
          <cell r="D3757" t="str">
            <v>033920_Z11</v>
          </cell>
          <cell r="P3757">
            <v>0.11</v>
          </cell>
          <cell r="AD3757">
            <v>3</v>
          </cell>
        </row>
        <row r="3758">
          <cell r="D3758" t="str">
            <v>033921_Z11</v>
          </cell>
          <cell r="P3758">
            <v>5.5E-2</v>
          </cell>
          <cell r="AD3758">
            <v>1</v>
          </cell>
        </row>
        <row r="3759">
          <cell r="D3759" t="str">
            <v>033921_Z11</v>
          </cell>
          <cell r="P3759">
            <v>5.5E-2</v>
          </cell>
          <cell r="AD3759">
            <v>2</v>
          </cell>
        </row>
        <row r="3760">
          <cell r="D3760" t="str">
            <v>033921_Z11</v>
          </cell>
          <cell r="P3760">
            <v>5.5E-2</v>
          </cell>
          <cell r="AD3760">
            <v>3</v>
          </cell>
        </row>
        <row r="3761">
          <cell r="D3761" t="str">
            <v>033927_Z11</v>
          </cell>
          <cell r="P3761">
            <v>4.4999999999999998E-2</v>
          </cell>
          <cell r="AD3761">
            <v>1</v>
          </cell>
        </row>
        <row r="3762">
          <cell r="D3762" t="str">
            <v>033927_Z11</v>
          </cell>
          <cell r="P3762">
            <v>4.4999999999999998E-2</v>
          </cell>
          <cell r="AD3762">
            <v>2</v>
          </cell>
        </row>
        <row r="3763">
          <cell r="D3763" t="str">
            <v>033927_Z11</v>
          </cell>
          <cell r="P3763">
            <v>4.4999999999999998E-2</v>
          </cell>
          <cell r="AD3763">
            <v>3</v>
          </cell>
        </row>
        <row r="3764">
          <cell r="D3764" t="str">
            <v>033934_Z11</v>
          </cell>
          <cell r="P3764">
            <v>0.16</v>
          </cell>
          <cell r="AD3764">
            <v>1</v>
          </cell>
        </row>
        <row r="3765">
          <cell r="D3765" t="str">
            <v>033934_Z11</v>
          </cell>
          <cell r="P3765">
            <v>0.16</v>
          </cell>
          <cell r="AD3765">
            <v>2</v>
          </cell>
        </row>
        <row r="3766">
          <cell r="D3766" t="str">
            <v>033934_Z11</v>
          </cell>
          <cell r="P3766">
            <v>0.16</v>
          </cell>
          <cell r="AD3766">
            <v>3</v>
          </cell>
        </row>
        <row r="3767">
          <cell r="D3767" t="str">
            <v>033935_Z11</v>
          </cell>
          <cell r="P3767">
            <v>5.5E-2</v>
          </cell>
          <cell r="AD3767">
            <v>1</v>
          </cell>
        </row>
        <row r="3768">
          <cell r="D3768" t="str">
            <v>033935_Z11</v>
          </cell>
          <cell r="P3768">
            <v>5.5E-2</v>
          </cell>
          <cell r="AD3768">
            <v>2</v>
          </cell>
        </row>
        <row r="3769">
          <cell r="D3769" t="str">
            <v>033935_Z11</v>
          </cell>
          <cell r="P3769">
            <v>5.5E-2</v>
          </cell>
          <cell r="AD3769">
            <v>3</v>
          </cell>
        </row>
        <row r="3770">
          <cell r="D3770" t="str">
            <v>033939_Z11</v>
          </cell>
          <cell r="P3770">
            <v>0.16</v>
          </cell>
          <cell r="AD3770">
            <v>1</v>
          </cell>
        </row>
        <row r="3771">
          <cell r="D3771" t="str">
            <v>033939_Z11</v>
          </cell>
          <cell r="P3771">
            <v>0.16</v>
          </cell>
          <cell r="AD3771">
            <v>2</v>
          </cell>
        </row>
        <row r="3772">
          <cell r="D3772" t="str">
            <v>033939_Z11</v>
          </cell>
          <cell r="P3772">
            <v>0.16</v>
          </cell>
          <cell r="AD3772">
            <v>3</v>
          </cell>
        </row>
        <row r="3773">
          <cell r="D3773" t="str">
            <v>033940_Z11</v>
          </cell>
          <cell r="P3773">
            <v>0.02</v>
          </cell>
          <cell r="AD3773">
            <v>1</v>
          </cell>
        </row>
        <row r="3774">
          <cell r="D3774" t="str">
            <v>033940_Z11</v>
          </cell>
          <cell r="P3774">
            <v>0.02</v>
          </cell>
          <cell r="AD3774">
            <v>2</v>
          </cell>
        </row>
        <row r="3775">
          <cell r="D3775" t="str">
            <v>033940_Z11</v>
          </cell>
          <cell r="P3775">
            <v>0.02</v>
          </cell>
          <cell r="AD3775">
            <v>3</v>
          </cell>
        </row>
        <row r="3776">
          <cell r="D3776" t="str">
            <v>033947_Z11</v>
          </cell>
          <cell r="P3776">
            <v>4.4999999999999998E-2</v>
          </cell>
          <cell r="AD3776">
            <v>1</v>
          </cell>
        </row>
        <row r="3777">
          <cell r="D3777" t="str">
            <v>033947_Z11</v>
          </cell>
          <cell r="P3777">
            <v>4.4999999999999998E-2</v>
          </cell>
          <cell r="AD3777">
            <v>2</v>
          </cell>
        </row>
        <row r="3778">
          <cell r="D3778" t="str">
            <v>033947_Z11</v>
          </cell>
          <cell r="P3778">
            <v>4.4999999999999998E-2</v>
          </cell>
          <cell r="AD3778">
            <v>3</v>
          </cell>
        </row>
        <row r="3779">
          <cell r="D3779" t="str">
            <v>033951_Z11</v>
          </cell>
          <cell r="P3779">
            <v>1.4999999999999999E-2</v>
          </cell>
          <cell r="AD3779">
            <v>1</v>
          </cell>
        </row>
        <row r="3780">
          <cell r="D3780" t="str">
            <v>033951_Z11</v>
          </cell>
          <cell r="P3780">
            <v>1.4999999999999999E-2</v>
          </cell>
          <cell r="AD3780">
            <v>2</v>
          </cell>
        </row>
        <row r="3781">
          <cell r="D3781" t="str">
            <v>033951_Z11</v>
          </cell>
          <cell r="P3781">
            <v>1.4999999999999999E-2</v>
          </cell>
          <cell r="AD3781">
            <v>3</v>
          </cell>
        </row>
        <row r="3782">
          <cell r="D3782" t="str">
            <v>033956_Z11</v>
          </cell>
          <cell r="P3782">
            <v>0.03</v>
          </cell>
          <cell r="AD3782">
            <v>1</v>
          </cell>
        </row>
        <row r="3783">
          <cell r="D3783" t="str">
            <v>033956_Z11</v>
          </cell>
          <cell r="P3783">
            <v>0.03</v>
          </cell>
          <cell r="AD3783">
            <v>2</v>
          </cell>
        </row>
        <row r="3784">
          <cell r="D3784" t="str">
            <v>033956_Z11</v>
          </cell>
          <cell r="P3784">
            <v>0.03</v>
          </cell>
          <cell r="AD3784">
            <v>3</v>
          </cell>
        </row>
        <row r="3785">
          <cell r="D3785" t="str">
            <v>033965_Z11</v>
          </cell>
          <cell r="P3785">
            <v>7.4999999999999997E-3</v>
          </cell>
          <cell r="AD3785">
            <v>1</v>
          </cell>
        </row>
        <row r="3786">
          <cell r="D3786" t="str">
            <v>033965_Z11</v>
          </cell>
          <cell r="P3786">
            <v>7.4999999999999997E-3</v>
          </cell>
          <cell r="AD3786">
            <v>2</v>
          </cell>
        </row>
        <row r="3787">
          <cell r="D3787" t="str">
            <v>033965_Z11</v>
          </cell>
          <cell r="P3787">
            <v>7.4999999999999997E-3</v>
          </cell>
          <cell r="AD3787">
            <v>3</v>
          </cell>
        </row>
        <row r="3788">
          <cell r="D3788" t="str">
            <v>033968_Z11</v>
          </cell>
          <cell r="P3788">
            <v>7.4999999999999997E-3</v>
          </cell>
          <cell r="AD3788">
            <v>1</v>
          </cell>
        </row>
        <row r="3789">
          <cell r="D3789" t="str">
            <v>033968_Z11</v>
          </cell>
          <cell r="P3789">
            <v>7.4999999999999997E-3</v>
          </cell>
          <cell r="AD3789">
            <v>2</v>
          </cell>
        </row>
        <row r="3790">
          <cell r="D3790" t="str">
            <v>033968_Z11</v>
          </cell>
          <cell r="P3790">
            <v>7.4999999999999997E-3</v>
          </cell>
          <cell r="AD3790">
            <v>3</v>
          </cell>
        </row>
        <row r="3791">
          <cell r="D3791" t="str">
            <v>033969_Z11</v>
          </cell>
          <cell r="P3791">
            <v>7.4999999999999997E-3</v>
          </cell>
          <cell r="AD3791">
            <v>1</v>
          </cell>
        </row>
        <row r="3792">
          <cell r="D3792" t="str">
            <v>033969_Z11</v>
          </cell>
          <cell r="P3792">
            <v>7.4999999999999997E-3</v>
          </cell>
          <cell r="AD3792">
            <v>2</v>
          </cell>
        </row>
        <row r="3793">
          <cell r="D3793" t="str">
            <v>033969_Z11</v>
          </cell>
          <cell r="P3793">
            <v>7.4999999999999997E-3</v>
          </cell>
          <cell r="AD3793">
            <v>3</v>
          </cell>
        </row>
        <row r="3794">
          <cell r="D3794" t="str">
            <v>033970_Z11</v>
          </cell>
          <cell r="P3794">
            <v>7.4999999999999997E-3</v>
          </cell>
          <cell r="AD3794">
            <v>1</v>
          </cell>
        </row>
        <row r="3795">
          <cell r="D3795" t="str">
            <v>033970_Z11</v>
          </cell>
          <cell r="P3795">
            <v>7.4999999999999997E-3</v>
          </cell>
          <cell r="AD3795">
            <v>2</v>
          </cell>
        </row>
        <row r="3796">
          <cell r="D3796" t="str">
            <v>033970_Z11</v>
          </cell>
          <cell r="P3796">
            <v>7.4999999999999997E-3</v>
          </cell>
          <cell r="AD3796">
            <v>3</v>
          </cell>
        </row>
        <row r="3797">
          <cell r="D3797" t="str">
            <v>033971_Z11</v>
          </cell>
          <cell r="P3797">
            <v>7.4999999999999997E-3</v>
          </cell>
          <cell r="AD3797">
            <v>1</v>
          </cell>
        </row>
        <row r="3798">
          <cell r="D3798" t="str">
            <v>033971_Z11</v>
          </cell>
          <cell r="P3798">
            <v>7.4999999999999997E-3</v>
          </cell>
          <cell r="AD3798">
            <v>2</v>
          </cell>
        </row>
        <row r="3799">
          <cell r="D3799" t="str">
            <v>033971_Z11</v>
          </cell>
          <cell r="P3799">
            <v>7.4999999999999997E-3</v>
          </cell>
          <cell r="AD3799">
            <v>3</v>
          </cell>
        </row>
        <row r="3800">
          <cell r="D3800" t="str">
            <v>033980_Z11</v>
          </cell>
          <cell r="P3800">
            <v>5.5E-2</v>
          </cell>
          <cell r="AD3800">
            <v>1</v>
          </cell>
        </row>
        <row r="3801">
          <cell r="D3801" t="str">
            <v>033980_Z11</v>
          </cell>
          <cell r="P3801">
            <v>5.5E-2</v>
          </cell>
          <cell r="AD3801">
            <v>2</v>
          </cell>
        </row>
        <row r="3802">
          <cell r="D3802" t="str">
            <v>033980_Z11</v>
          </cell>
          <cell r="P3802">
            <v>5.5E-2</v>
          </cell>
          <cell r="AD3802">
            <v>3</v>
          </cell>
        </row>
        <row r="3803">
          <cell r="D3803" t="str">
            <v>033981_Z11</v>
          </cell>
          <cell r="P3803">
            <v>0.04</v>
          </cell>
          <cell r="AD3803">
            <v>1</v>
          </cell>
        </row>
        <row r="3804">
          <cell r="D3804" t="str">
            <v>033981_Z11</v>
          </cell>
          <cell r="P3804">
            <v>0.04</v>
          </cell>
          <cell r="AD3804">
            <v>2</v>
          </cell>
        </row>
        <row r="3805">
          <cell r="D3805" t="str">
            <v>033981_Z11</v>
          </cell>
          <cell r="P3805">
            <v>0.04</v>
          </cell>
          <cell r="AD3805">
            <v>3</v>
          </cell>
        </row>
        <row r="3806">
          <cell r="D3806" t="str">
            <v>033982_Z11</v>
          </cell>
          <cell r="P3806">
            <v>7.0000000000000007E-2</v>
          </cell>
          <cell r="AD3806">
            <v>1</v>
          </cell>
        </row>
        <row r="3807">
          <cell r="D3807" t="str">
            <v>033982_Z11</v>
          </cell>
          <cell r="P3807">
            <v>7.0000000000000007E-2</v>
          </cell>
          <cell r="AD3807">
            <v>2</v>
          </cell>
        </row>
        <row r="3808">
          <cell r="D3808" t="str">
            <v>033982_Z11</v>
          </cell>
          <cell r="P3808">
            <v>7.0000000000000007E-2</v>
          </cell>
          <cell r="AD3808">
            <v>3</v>
          </cell>
        </row>
        <row r="3809">
          <cell r="D3809" t="str">
            <v>033985_Z11</v>
          </cell>
          <cell r="P3809">
            <v>1.0999999999999999E-2</v>
          </cell>
          <cell r="AD3809">
            <v>1</v>
          </cell>
        </row>
        <row r="3810">
          <cell r="D3810" t="str">
            <v>033985_Z11</v>
          </cell>
          <cell r="P3810">
            <v>1.0999999999999999E-2</v>
          </cell>
          <cell r="AD3810">
            <v>2</v>
          </cell>
        </row>
        <row r="3811">
          <cell r="D3811" t="str">
            <v>033985_Z11</v>
          </cell>
          <cell r="P3811">
            <v>1.0999999999999999E-2</v>
          </cell>
          <cell r="AD3811">
            <v>3</v>
          </cell>
        </row>
        <row r="3812">
          <cell r="D3812" t="str">
            <v>033986_Z11</v>
          </cell>
          <cell r="P3812">
            <v>0.03</v>
          </cell>
          <cell r="AD3812">
            <v>1</v>
          </cell>
        </row>
        <row r="3813">
          <cell r="D3813" t="str">
            <v>033986_Z11</v>
          </cell>
          <cell r="P3813">
            <v>0.03</v>
          </cell>
          <cell r="AD3813">
            <v>2</v>
          </cell>
        </row>
        <row r="3814">
          <cell r="D3814" t="str">
            <v>033986_Z11</v>
          </cell>
          <cell r="P3814">
            <v>0.03</v>
          </cell>
          <cell r="AD3814">
            <v>3</v>
          </cell>
        </row>
        <row r="3815">
          <cell r="D3815" t="str">
            <v>033987_Z11</v>
          </cell>
          <cell r="P3815">
            <v>2.1999999999999999E-2</v>
          </cell>
          <cell r="AD3815">
            <v>1</v>
          </cell>
        </row>
        <row r="3816">
          <cell r="D3816" t="str">
            <v>033987_Z11</v>
          </cell>
          <cell r="P3816">
            <v>2.1999999999999999E-2</v>
          </cell>
          <cell r="AD3816">
            <v>2</v>
          </cell>
        </row>
        <row r="3817">
          <cell r="D3817" t="str">
            <v>033987_Z11</v>
          </cell>
          <cell r="P3817">
            <v>2.1999999999999999E-2</v>
          </cell>
          <cell r="AD3817">
            <v>3</v>
          </cell>
        </row>
        <row r="3818">
          <cell r="D3818" t="str">
            <v>033988_Z11</v>
          </cell>
          <cell r="P3818">
            <v>2.1999999999999999E-2</v>
          </cell>
          <cell r="AD3818">
            <v>1</v>
          </cell>
        </row>
        <row r="3819">
          <cell r="D3819" t="str">
            <v>033988_Z11</v>
          </cell>
          <cell r="P3819">
            <v>2.1999999999999999E-2</v>
          </cell>
          <cell r="AD3819">
            <v>2</v>
          </cell>
        </row>
        <row r="3820">
          <cell r="D3820" t="str">
            <v>033988_Z11</v>
          </cell>
          <cell r="P3820">
            <v>2.1999999999999999E-2</v>
          </cell>
          <cell r="AD3820">
            <v>3</v>
          </cell>
        </row>
        <row r="3821">
          <cell r="D3821" t="str">
            <v>033989_Z11</v>
          </cell>
          <cell r="P3821">
            <v>4.4999999999999998E-2</v>
          </cell>
          <cell r="AD3821">
            <v>1</v>
          </cell>
        </row>
        <row r="3822">
          <cell r="D3822" t="str">
            <v>033989_Z11</v>
          </cell>
          <cell r="P3822">
            <v>4.4999999999999998E-2</v>
          </cell>
          <cell r="AD3822">
            <v>2</v>
          </cell>
        </row>
        <row r="3823">
          <cell r="D3823" t="str">
            <v>033989_Z11</v>
          </cell>
          <cell r="P3823">
            <v>4.4999999999999998E-2</v>
          </cell>
          <cell r="AD3823">
            <v>3</v>
          </cell>
        </row>
        <row r="3824">
          <cell r="D3824" t="str">
            <v>033990_Z11</v>
          </cell>
          <cell r="P3824">
            <v>4.4999999999999998E-2</v>
          </cell>
          <cell r="AD3824">
            <v>1</v>
          </cell>
        </row>
        <row r="3825">
          <cell r="D3825" t="str">
            <v>033990_Z11</v>
          </cell>
          <cell r="P3825">
            <v>4.4999999999999998E-2</v>
          </cell>
          <cell r="AD3825">
            <v>2</v>
          </cell>
        </row>
        <row r="3826">
          <cell r="D3826" t="str">
            <v>033990_Z11</v>
          </cell>
          <cell r="P3826">
            <v>4.4999999999999998E-2</v>
          </cell>
          <cell r="AD3826">
            <v>3</v>
          </cell>
        </row>
        <row r="3827">
          <cell r="D3827" t="str">
            <v>033994_Z11</v>
          </cell>
          <cell r="P3827">
            <v>1.0999999999999999E-2</v>
          </cell>
          <cell r="AD3827">
            <v>1</v>
          </cell>
        </row>
        <row r="3828">
          <cell r="D3828" t="str">
            <v>033994_Z11</v>
          </cell>
          <cell r="P3828">
            <v>1.0999999999999999E-2</v>
          </cell>
          <cell r="AD3828">
            <v>2</v>
          </cell>
        </row>
        <row r="3829">
          <cell r="D3829" t="str">
            <v>033994_Z11</v>
          </cell>
          <cell r="P3829">
            <v>1.0999999999999999E-2</v>
          </cell>
          <cell r="AD3829">
            <v>3</v>
          </cell>
        </row>
        <row r="3830">
          <cell r="D3830" t="str">
            <v>033996_Z11</v>
          </cell>
          <cell r="P3830">
            <v>0.13500000000000001</v>
          </cell>
          <cell r="AD3830">
            <v>1</v>
          </cell>
        </row>
        <row r="3831">
          <cell r="D3831" t="str">
            <v>033996_Z11</v>
          </cell>
          <cell r="P3831">
            <v>0.13500000000000001</v>
          </cell>
          <cell r="AD3831">
            <v>2</v>
          </cell>
        </row>
        <row r="3832">
          <cell r="D3832" t="str">
            <v>033996_Z11</v>
          </cell>
          <cell r="P3832">
            <v>0.13500000000000001</v>
          </cell>
          <cell r="AD3832">
            <v>3</v>
          </cell>
        </row>
        <row r="3833">
          <cell r="D3833" t="str">
            <v>033997_Z11</v>
          </cell>
          <cell r="P3833">
            <v>2.1999999999999999E-2</v>
          </cell>
          <cell r="AD3833">
            <v>1</v>
          </cell>
        </row>
        <row r="3834">
          <cell r="D3834" t="str">
            <v>033997_Z11</v>
          </cell>
          <cell r="P3834">
            <v>2.1999999999999999E-2</v>
          </cell>
          <cell r="AD3834">
            <v>2</v>
          </cell>
        </row>
        <row r="3835">
          <cell r="D3835" t="str">
            <v>033997_Z11</v>
          </cell>
          <cell r="P3835">
            <v>2.1999999999999999E-2</v>
          </cell>
          <cell r="AD3835">
            <v>3</v>
          </cell>
        </row>
        <row r="3836">
          <cell r="D3836" t="str">
            <v>033998_Z11</v>
          </cell>
          <cell r="P3836">
            <v>0.17</v>
          </cell>
          <cell r="AD3836">
            <v>1</v>
          </cell>
        </row>
        <row r="3837">
          <cell r="D3837" t="str">
            <v>033998_Z11</v>
          </cell>
          <cell r="P3837">
            <v>0.17</v>
          </cell>
          <cell r="AD3837">
            <v>2</v>
          </cell>
        </row>
        <row r="3838">
          <cell r="D3838" t="str">
            <v>033998_Z11</v>
          </cell>
          <cell r="P3838">
            <v>0.17</v>
          </cell>
          <cell r="AD3838">
            <v>3</v>
          </cell>
        </row>
        <row r="3839">
          <cell r="D3839" t="str">
            <v>034008_Z11</v>
          </cell>
          <cell r="P3839">
            <v>4.0000000000000001E-3</v>
          </cell>
          <cell r="AD3839">
            <v>1</v>
          </cell>
        </row>
        <row r="3840">
          <cell r="D3840" t="str">
            <v>034008_Z11</v>
          </cell>
          <cell r="P3840">
            <v>4.0000000000000001E-3</v>
          </cell>
          <cell r="AD3840">
            <v>2</v>
          </cell>
        </row>
        <row r="3841">
          <cell r="D3841" t="str">
            <v>034008_Z11</v>
          </cell>
          <cell r="P3841">
            <v>4.0000000000000001E-3</v>
          </cell>
          <cell r="AD3841">
            <v>3</v>
          </cell>
        </row>
        <row r="3842">
          <cell r="D3842" t="str">
            <v>034022_Z11</v>
          </cell>
          <cell r="P3842">
            <v>0.11</v>
          </cell>
          <cell r="AD3842">
            <v>1</v>
          </cell>
        </row>
        <row r="3843">
          <cell r="D3843" t="str">
            <v>034022_Z11</v>
          </cell>
          <cell r="P3843">
            <v>0.11</v>
          </cell>
          <cell r="AD3843">
            <v>2</v>
          </cell>
        </row>
        <row r="3844">
          <cell r="D3844" t="str">
            <v>034022_Z11</v>
          </cell>
          <cell r="P3844">
            <v>0.11</v>
          </cell>
          <cell r="AD3844">
            <v>3</v>
          </cell>
        </row>
        <row r="3845">
          <cell r="D3845" t="str">
            <v>034023_Z11</v>
          </cell>
          <cell r="P3845">
            <v>0.11</v>
          </cell>
          <cell r="AD3845">
            <v>1</v>
          </cell>
        </row>
        <row r="3846">
          <cell r="D3846" t="str">
            <v>034023_Z11</v>
          </cell>
          <cell r="P3846">
            <v>0.11</v>
          </cell>
          <cell r="AD3846">
            <v>2</v>
          </cell>
        </row>
        <row r="3847">
          <cell r="D3847" t="str">
            <v>034023_Z11</v>
          </cell>
          <cell r="P3847">
            <v>0.11</v>
          </cell>
          <cell r="AD3847">
            <v>3</v>
          </cell>
        </row>
        <row r="3848">
          <cell r="D3848" t="str">
            <v>034043_Z11</v>
          </cell>
          <cell r="P3848">
            <v>0.35</v>
          </cell>
          <cell r="AD3848">
            <v>1</v>
          </cell>
        </row>
        <row r="3849">
          <cell r="D3849" t="str">
            <v>034043_Z11</v>
          </cell>
          <cell r="P3849">
            <v>0.35</v>
          </cell>
          <cell r="AD3849">
            <v>2</v>
          </cell>
        </row>
        <row r="3850">
          <cell r="D3850" t="str">
            <v>034043_Z11</v>
          </cell>
          <cell r="P3850">
            <v>0.35</v>
          </cell>
          <cell r="AD3850">
            <v>3</v>
          </cell>
        </row>
        <row r="3851">
          <cell r="D3851" t="str">
            <v>034044_Z11</v>
          </cell>
          <cell r="P3851">
            <v>0.35</v>
          </cell>
          <cell r="AD3851">
            <v>1</v>
          </cell>
        </row>
        <row r="3852">
          <cell r="D3852" t="str">
            <v>034044_Z11</v>
          </cell>
          <cell r="P3852">
            <v>0.35</v>
          </cell>
          <cell r="AD3852">
            <v>2</v>
          </cell>
        </row>
        <row r="3853">
          <cell r="D3853" t="str">
            <v>034044_Z11</v>
          </cell>
          <cell r="P3853">
            <v>0.35</v>
          </cell>
          <cell r="AD3853">
            <v>3</v>
          </cell>
        </row>
        <row r="3854">
          <cell r="D3854" t="str">
            <v>034068_Z11</v>
          </cell>
          <cell r="P3854">
            <v>0.03</v>
          </cell>
          <cell r="AD3854">
            <v>1</v>
          </cell>
        </row>
        <row r="3855">
          <cell r="D3855" t="str">
            <v>034068_Z11</v>
          </cell>
          <cell r="P3855">
            <v>0.03</v>
          </cell>
          <cell r="AD3855">
            <v>2</v>
          </cell>
        </row>
        <row r="3856">
          <cell r="D3856" t="str">
            <v>034068_Z11</v>
          </cell>
          <cell r="P3856">
            <v>0.03</v>
          </cell>
          <cell r="AD3856">
            <v>3</v>
          </cell>
        </row>
        <row r="3857">
          <cell r="D3857" t="str">
            <v>034070_Z11</v>
          </cell>
          <cell r="P3857">
            <v>7.4999999999999997E-2</v>
          </cell>
          <cell r="AD3857">
            <v>1</v>
          </cell>
        </row>
        <row r="3858">
          <cell r="D3858" t="str">
            <v>034070_Z11</v>
          </cell>
          <cell r="P3858">
            <v>7.4999999999999997E-2</v>
          </cell>
          <cell r="AD3858">
            <v>2</v>
          </cell>
        </row>
        <row r="3859">
          <cell r="D3859" t="str">
            <v>034070_Z11</v>
          </cell>
          <cell r="P3859">
            <v>7.4999999999999997E-2</v>
          </cell>
          <cell r="AD3859">
            <v>3</v>
          </cell>
        </row>
        <row r="3860">
          <cell r="D3860" t="str">
            <v>034071_Z11</v>
          </cell>
          <cell r="P3860">
            <v>0.8</v>
          </cell>
          <cell r="AD3860">
            <v>1</v>
          </cell>
        </row>
        <row r="3861">
          <cell r="D3861" t="str">
            <v>034071_Z11</v>
          </cell>
          <cell r="P3861">
            <v>0.8</v>
          </cell>
          <cell r="AD3861">
            <v>2</v>
          </cell>
        </row>
        <row r="3862">
          <cell r="D3862" t="str">
            <v>034071_Z11</v>
          </cell>
          <cell r="P3862">
            <v>0.8</v>
          </cell>
          <cell r="AD3862">
            <v>3</v>
          </cell>
        </row>
        <row r="3863">
          <cell r="D3863" t="str">
            <v>034075_Z11</v>
          </cell>
          <cell r="P3863">
            <v>1.0999999999999999E-2</v>
          </cell>
          <cell r="AD3863">
            <v>1</v>
          </cell>
        </row>
        <row r="3864">
          <cell r="D3864" t="str">
            <v>034075_Z11</v>
          </cell>
          <cell r="P3864">
            <v>1.0999999999999999E-2</v>
          </cell>
          <cell r="AD3864">
            <v>2</v>
          </cell>
        </row>
        <row r="3865">
          <cell r="D3865" t="str">
            <v>034075_Z11</v>
          </cell>
          <cell r="P3865">
            <v>1.0999999999999999E-2</v>
          </cell>
          <cell r="AD3865">
            <v>3</v>
          </cell>
        </row>
        <row r="3866">
          <cell r="D3866" t="str">
            <v>034076_Z11</v>
          </cell>
          <cell r="P3866">
            <v>1.4999999999999999E-2</v>
          </cell>
          <cell r="AD3866">
            <v>1</v>
          </cell>
        </row>
        <row r="3867">
          <cell r="D3867" t="str">
            <v>034076_Z11</v>
          </cell>
          <cell r="P3867">
            <v>1.4999999999999999E-2</v>
          </cell>
          <cell r="AD3867">
            <v>2</v>
          </cell>
        </row>
        <row r="3868">
          <cell r="D3868" t="str">
            <v>034076_Z11</v>
          </cell>
          <cell r="P3868">
            <v>1.4999999999999999E-2</v>
          </cell>
          <cell r="AD3868">
            <v>3</v>
          </cell>
        </row>
        <row r="3869">
          <cell r="D3869" t="str">
            <v>034084_Z11</v>
          </cell>
          <cell r="P3869">
            <v>5.5E-2</v>
          </cell>
          <cell r="AD3869">
            <v>1</v>
          </cell>
        </row>
        <row r="3870">
          <cell r="D3870" t="str">
            <v>034084_Z11</v>
          </cell>
          <cell r="P3870">
            <v>5.5E-2</v>
          </cell>
          <cell r="AD3870">
            <v>2</v>
          </cell>
        </row>
        <row r="3871">
          <cell r="D3871" t="str">
            <v>034084_Z11</v>
          </cell>
          <cell r="P3871">
            <v>5.5E-2</v>
          </cell>
          <cell r="AD3871">
            <v>3</v>
          </cell>
        </row>
        <row r="3872">
          <cell r="D3872" t="str">
            <v>034093_Z11</v>
          </cell>
          <cell r="P3872">
            <v>0.01</v>
          </cell>
          <cell r="AD3872">
            <v>1</v>
          </cell>
        </row>
        <row r="3873">
          <cell r="D3873" t="str">
            <v>034093_Z11</v>
          </cell>
          <cell r="P3873">
            <v>0.01</v>
          </cell>
          <cell r="AD3873">
            <v>2</v>
          </cell>
        </row>
        <row r="3874">
          <cell r="D3874" t="str">
            <v>034093_Z11</v>
          </cell>
          <cell r="P3874">
            <v>0.01</v>
          </cell>
          <cell r="AD3874">
            <v>3</v>
          </cell>
        </row>
        <row r="3875">
          <cell r="D3875" t="str">
            <v>034094_Z11</v>
          </cell>
          <cell r="P3875">
            <v>1.0999999999999999E-2</v>
          </cell>
          <cell r="AD3875">
            <v>1</v>
          </cell>
        </row>
        <row r="3876">
          <cell r="D3876" t="str">
            <v>034094_Z11</v>
          </cell>
          <cell r="P3876">
            <v>1.0999999999999999E-2</v>
          </cell>
          <cell r="AD3876">
            <v>2</v>
          </cell>
        </row>
        <row r="3877">
          <cell r="D3877" t="str">
            <v>034094_Z11</v>
          </cell>
          <cell r="P3877">
            <v>1.0999999999999999E-2</v>
          </cell>
          <cell r="AD3877">
            <v>3</v>
          </cell>
        </row>
        <row r="3878">
          <cell r="D3878" t="str">
            <v>034101_Z11</v>
          </cell>
          <cell r="P3878">
            <v>0.34599999999999997</v>
          </cell>
          <cell r="AD3878">
            <v>1</v>
          </cell>
        </row>
        <row r="3879">
          <cell r="D3879" t="str">
            <v>034101_Z11</v>
          </cell>
          <cell r="P3879">
            <v>0.34599999999999997</v>
          </cell>
          <cell r="AD3879">
            <v>2</v>
          </cell>
        </row>
        <row r="3880">
          <cell r="D3880" t="str">
            <v>034101_Z11</v>
          </cell>
          <cell r="P3880">
            <v>0.34599999999999997</v>
          </cell>
          <cell r="AD3880">
            <v>3</v>
          </cell>
        </row>
        <row r="3881">
          <cell r="D3881" t="str">
            <v>034105_Z11</v>
          </cell>
          <cell r="P3881">
            <v>0.34799999999999998</v>
          </cell>
          <cell r="AD3881">
            <v>1</v>
          </cell>
        </row>
        <row r="3882">
          <cell r="D3882" t="str">
            <v>034105_Z11</v>
          </cell>
          <cell r="P3882">
            <v>0.34799999999999998</v>
          </cell>
          <cell r="AD3882">
            <v>2</v>
          </cell>
        </row>
        <row r="3883">
          <cell r="D3883" t="str">
            <v>034105_Z11</v>
          </cell>
          <cell r="P3883">
            <v>0.34799999999999998</v>
          </cell>
          <cell r="AD3883">
            <v>3</v>
          </cell>
        </row>
        <row r="3884">
          <cell r="D3884" t="str">
            <v>034111_Z11</v>
          </cell>
          <cell r="P3884">
            <v>1.4999999999999999E-2</v>
          </cell>
          <cell r="AD3884">
            <v>1</v>
          </cell>
        </row>
        <row r="3885">
          <cell r="D3885" t="str">
            <v>034111_Z11</v>
          </cell>
          <cell r="P3885">
            <v>1.4999999999999999E-2</v>
          </cell>
          <cell r="AD3885">
            <v>2</v>
          </cell>
        </row>
        <row r="3886">
          <cell r="D3886" t="str">
            <v>034111_Z11</v>
          </cell>
          <cell r="P3886">
            <v>1.4999999999999999E-2</v>
          </cell>
          <cell r="AD3886">
            <v>3</v>
          </cell>
        </row>
        <row r="3887">
          <cell r="D3887" t="str">
            <v>034112_Z11</v>
          </cell>
          <cell r="P3887">
            <v>1.8499999999999999E-2</v>
          </cell>
          <cell r="AD3887">
            <v>1</v>
          </cell>
        </row>
        <row r="3888">
          <cell r="D3888" t="str">
            <v>034112_Z11</v>
          </cell>
          <cell r="P3888">
            <v>1.8499999999999999E-2</v>
          </cell>
          <cell r="AD3888">
            <v>2</v>
          </cell>
        </row>
        <row r="3889">
          <cell r="D3889" t="str">
            <v>034112_Z11</v>
          </cell>
          <cell r="P3889">
            <v>1.8499999999999999E-2</v>
          </cell>
          <cell r="AD3889">
            <v>3</v>
          </cell>
        </row>
        <row r="3890">
          <cell r="D3890" t="str">
            <v>034115_Z11</v>
          </cell>
          <cell r="P3890">
            <v>3.23</v>
          </cell>
          <cell r="AD3890">
            <v>1</v>
          </cell>
        </row>
        <row r="3891">
          <cell r="D3891" t="str">
            <v>034115_Z11</v>
          </cell>
          <cell r="P3891">
            <v>3.23</v>
          </cell>
          <cell r="AD3891">
            <v>2</v>
          </cell>
        </row>
        <row r="3892">
          <cell r="D3892" t="str">
            <v>034115_Z11</v>
          </cell>
          <cell r="P3892">
            <v>3.23</v>
          </cell>
          <cell r="AD3892">
            <v>3</v>
          </cell>
        </row>
        <row r="3893">
          <cell r="D3893" t="str">
            <v>034116_Z11</v>
          </cell>
          <cell r="P3893">
            <v>3.23</v>
          </cell>
          <cell r="AD3893">
            <v>1</v>
          </cell>
        </row>
        <row r="3894">
          <cell r="D3894" t="str">
            <v>034116_Z11</v>
          </cell>
          <cell r="P3894">
            <v>3.23</v>
          </cell>
          <cell r="AD3894">
            <v>2</v>
          </cell>
        </row>
        <row r="3895">
          <cell r="D3895" t="str">
            <v>034116_Z11</v>
          </cell>
          <cell r="P3895">
            <v>3.23</v>
          </cell>
          <cell r="AD3895">
            <v>3</v>
          </cell>
        </row>
        <row r="3896">
          <cell r="D3896" t="str">
            <v>034122_Z11</v>
          </cell>
          <cell r="P3896">
            <v>0.03</v>
          </cell>
          <cell r="AD3896">
            <v>1</v>
          </cell>
        </row>
        <row r="3897">
          <cell r="D3897" t="str">
            <v>034122_Z11</v>
          </cell>
          <cell r="P3897">
            <v>0.03</v>
          </cell>
          <cell r="AD3897">
            <v>2</v>
          </cell>
        </row>
        <row r="3898">
          <cell r="D3898" t="str">
            <v>034122_Z11</v>
          </cell>
          <cell r="P3898">
            <v>0.03</v>
          </cell>
          <cell r="AD3898">
            <v>3</v>
          </cell>
        </row>
        <row r="3899">
          <cell r="D3899" t="str">
            <v>034123_Z11</v>
          </cell>
          <cell r="P3899">
            <v>1.4999999999999999E-2</v>
          </cell>
          <cell r="AD3899">
            <v>1</v>
          </cell>
        </row>
        <row r="3900">
          <cell r="D3900" t="str">
            <v>034123_Z11</v>
          </cell>
          <cell r="P3900">
            <v>1.4999999999999999E-2</v>
          </cell>
          <cell r="AD3900">
            <v>2</v>
          </cell>
        </row>
        <row r="3901">
          <cell r="D3901" t="str">
            <v>034123_Z11</v>
          </cell>
          <cell r="P3901">
            <v>1.4999999999999999E-2</v>
          </cell>
          <cell r="AD3901">
            <v>3</v>
          </cell>
        </row>
        <row r="3902">
          <cell r="D3902" t="str">
            <v>034124_Z11</v>
          </cell>
          <cell r="P3902">
            <v>1.4999999999999999E-2</v>
          </cell>
          <cell r="AD3902">
            <v>1</v>
          </cell>
        </row>
        <row r="3903">
          <cell r="D3903" t="str">
            <v>034124_Z11</v>
          </cell>
          <cell r="P3903">
            <v>1.4999999999999999E-2</v>
          </cell>
          <cell r="AD3903">
            <v>2</v>
          </cell>
        </row>
        <row r="3904">
          <cell r="D3904" t="str">
            <v>034124_Z11</v>
          </cell>
          <cell r="P3904">
            <v>1.4999999999999999E-2</v>
          </cell>
          <cell r="AD3904">
            <v>3</v>
          </cell>
        </row>
        <row r="3905">
          <cell r="D3905" t="str">
            <v>034125_Z11</v>
          </cell>
          <cell r="P3905">
            <v>4.4999999999999998E-2</v>
          </cell>
          <cell r="AD3905">
            <v>1</v>
          </cell>
        </row>
        <row r="3906">
          <cell r="D3906" t="str">
            <v>034125_Z11</v>
          </cell>
          <cell r="P3906">
            <v>4.4999999999999998E-2</v>
          </cell>
          <cell r="AD3906">
            <v>2</v>
          </cell>
        </row>
        <row r="3907">
          <cell r="D3907" t="str">
            <v>034125_Z11</v>
          </cell>
          <cell r="P3907">
            <v>4.4999999999999998E-2</v>
          </cell>
          <cell r="AD3907">
            <v>3</v>
          </cell>
        </row>
        <row r="3908">
          <cell r="D3908" t="str">
            <v>034143_Z11</v>
          </cell>
          <cell r="P3908">
            <v>4.8000000000000001E-2</v>
          </cell>
          <cell r="AD3908">
            <v>1</v>
          </cell>
        </row>
        <row r="3909">
          <cell r="D3909" t="str">
            <v>034143_Z11</v>
          </cell>
          <cell r="P3909">
            <v>4.8000000000000001E-2</v>
          </cell>
          <cell r="AD3909">
            <v>2</v>
          </cell>
        </row>
        <row r="3910">
          <cell r="D3910" t="str">
            <v>034143_Z11</v>
          </cell>
          <cell r="P3910">
            <v>4.8000000000000001E-2</v>
          </cell>
          <cell r="AD3910">
            <v>3</v>
          </cell>
        </row>
        <row r="3911">
          <cell r="D3911" t="str">
            <v>034144_Z11</v>
          </cell>
          <cell r="P3911">
            <v>4.4999999999999998E-2</v>
          </cell>
          <cell r="AD3911">
            <v>1</v>
          </cell>
        </row>
        <row r="3912">
          <cell r="D3912" t="str">
            <v>034144_Z11</v>
          </cell>
          <cell r="P3912">
            <v>4.4999999999999998E-2</v>
          </cell>
          <cell r="AD3912">
            <v>2</v>
          </cell>
        </row>
        <row r="3913">
          <cell r="D3913" t="str">
            <v>034144_Z11</v>
          </cell>
          <cell r="P3913">
            <v>4.4999999999999998E-2</v>
          </cell>
          <cell r="AD3913">
            <v>3</v>
          </cell>
        </row>
        <row r="3914">
          <cell r="D3914" t="str">
            <v>034153_Z11</v>
          </cell>
          <cell r="P3914">
            <v>1.2</v>
          </cell>
          <cell r="AD3914">
            <v>1</v>
          </cell>
        </row>
        <row r="3915">
          <cell r="D3915" t="str">
            <v>034153_Z11</v>
          </cell>
          <cell r="P3915">
            <v>1.2</v>
          </cell>
          <cell r="AD3915">
            <v>2</v>
          </cell>
        </row>
        <row r="3916">
          <cell r="D3916" t="str">
            <v>034153_Z11</v>
          </cell>
          <cell r="P3916">
            <v>1.2</v>
          </cell>
          <cell r="AD3916">
            <v>3</v>
          </cell>
        </row>
        <row r="3917">
          <cell r="D3917" t="str">
            <v>034154_Z11</v>
          </cell>
          <cell r="P3917">
            <v>1.2</v>
          </cell>
          <cell r="AD3917">
            <v>1</v>
          </cell>
        </row>
        <row r="3918">
          <cell r="D3918" t="str">
            <v>034154_Z11</v>
          </cell>
          <cell r="P3918">
            <v>1.2</v>
          </cell>
          <cell r="AD3918">
            <v>2</v>
          </cell>
        </row>
        <row r="3919">
          <cell r="D3919" t="str">
            <v>034154_Z11</v>
          </cell>
          <cell r="P3919">
            <v>1.2</v>
          </cell>
          <cell r="AD3919">
            <v>3</v>
          </cell>
        </row>
        <row r="3920">
          <cell r="D3920" t="str">
            <v>034155_Z11</v>
          </cell>
          <cell r="P3920">
            <v>1.2</v>
          </cell>
          <cell r="AD3920">
            <v>1</v>
          </cell>
        </row>
        <row r="3921">
          <cell r="D3921" t="str">
            <v>034155_Z11</v>
          </cell>
          <cell r="P3921">
            <v>1.2</v>
          </cell>
          <cell r="AD3921">
            <v>2</v>
          </cell>
        </row>
        <row r="3922">
          <cell r="D3922" t="str">
            <v>034155_Z11</v>
          </cell>
          <cell r="P3922">
            <v>1.2</v>
          </cell>
          <cell r="AD3922">
            <v>3</v>
          </cell>
        </row>
        <row r="3923">
          <cell r="D3923" t="str">
            <v>034156_Z11</v>
          </cell>
          <cell r="P3923">
            <v>1.2</v>
          </cell>
          <cell r="AD3923">
            <v>1</v>
          </cell>
        </row>
        <row r="3924">
          <cell r="D3924" t="str">
            <v>034156_Z11</v>
          </cell>
          <cell r="P3924">
            <v>1.2</v>
          </cell>
          <cell r="AD3924">
            <v>2</v>
          </cell>
        </row>
        <row r="3925">
          <cell r="D3925" t="str">
            <v>034156_Z11</v>
          </cell>
          <cell r="P3925">
            <v>1.2</v>
          </cell>
          <cell r="AD3925">
            <v>3</v>
          </cell>
        </row>
        <row r="3926">
          <cell r="D3926" t="str">
            <v>034170_Z11</v>
          </cell>
          <cell r="P3926">
            <v>0.3</v>
          </cell>
          <cell r="AD3926">
            <v>1</v>
          </cell>
        </row>
        <row r="3927">
          <cell r="D3927" t="str">
            <v>034170_Z11</v>
          </cell>
          <cell r="P3927">
            <v>0.3</v>
          </cell>
          <cell r="AD3927">
            <v>2</v>
          </cell>
        </row>
        <row r="3928">
          <cell r="D3928" t="str">
            <v>034170_Z11</v>
          </cell>
          <cell r="P3928">
            <v>0.3</v>
          </cell>
          <cell r="AD3928">
            <v>3</v>
          </cell>
        </row>
        <row r="3929">
          <cell r="D3929" t="str">
            <v>034177_Z11</v>
          </cell>
          <cell r="P3929">
            <v>5.5E-2</v>
          </cell>
          <cell r="AD3929">
            <v>1</v>
          </cell>
        </row>
        <row r="3930">
          <cell r="D3930" t="str">
            <v>034177_Z11</v>
          </cell>
          <cell r="P3930">
            <v>5.5E-2</v>
          </cell>
          <cell r="AD3930">
            <v>2</v>
          </cell>
        </row>
        <row r="3931">
          <cell r="D3931" t="str">
            <v>034177_Z11</v>
          </cell>
          <cell r="P3931">
            <v>5.5E-2</v>
          </cell>
          <cell r="AD3931">
            <v>3</v>
          </cell>
        </row>
        <row r="3932">
          <cell r="D3932" t="str">
            <v>034178_Z11</v>
          </cell>
          <cell r="P3932">
            <v>5.5E-2</v>
          </cell>
          <cell r="AD3932">
            <v>1</v>
          </cell>
        </row>
        <row r="3933">
          <cell r="D3933" t="str">
            <v>034178_Z11</v>
          </cell>
          <cell r="P3933">
            <v>5.5E-2</v>
          </cell>
          <cell r="AD3933">
            <v>2</v>
          </cell>
        </row>
        <row r="3934">
          <cell r="D3934" t="str">
            <v>034178_Z11</v>
          </cell>
          <cell r="P3934">
            <v>5.5E-2</v>
          </cell>
          <cell r="AD3934">
            <v>3</v>
          </cell>
        </row>
        <row r="3935">
          <cell r="D3935" t="str">
            <v>034179_Z11</v>
          </cell>
          <cell r="P3935">
            <v>5.5E-2</v>
          </cell>
          <cell r="AD3935">
            <v>1</v>
          </cell>
        </row>
        <row r="3936">
          <cell r="D3936" t="str">
            <v>034179_Z11</v>
          </cell>
          <cell r="P3936">
            <v>5.5E-2</v>
          </cell>
          <cell r="AD3936">
            <v>2</v>
          </cell>
        </row>
        <row r="3937">
          <cell r="D3937" t="str">
            <v>034179_Z11</v>
          </cell>
          <cell r="P3937">
            <v>5.5E-2</v>
          </cell>
          <cell r="AD3937">
            <v>3</v>
          </cell>
        </row>
        <row r="3938">
          <cell r="D3938" t="str">
            <v>034180_Z11</v>
          </cell>
          <cell r="P3938">
            <v>5.5E-2</v>
          </cell>
          <cell r="AD3938">
            <v>1</v>
          </cell>
        </row>
        <row r="3939">
          <cell r="D3939" t="str">
            <v>034180_Z11</v>
          </cell>
          <cell r="P3939">
            <v>5.5E-2</v>
          </cell>
          <cell r="AD3939">
            <v>2</v>
          </cell>
        </row>
        <row r="3940">
          <cell r="D3940" t="str">
            <v>034180_Z11</v>
          </cell>
          <cell r="P3940">
            <v>5.5E-2</v>
          </cell>
          <cell r="AD3940">
            <v>3</v>
          </cell>
        </row>
        <row r="3941">
          <cell r="D3941" t="str">
            <v>034188_Z11</v>
          </cell>
          <cell r="P3941">
            <v>0.95</v>
          </cell>
          <cell r="AD3941">
            <v>1</v>
          </cell>
        </row>
        <row r="3942">
          <cell r="D3942" t="str">
            <v>034188_Z11</v>
          </cell>
          <cell r="P3942">
            <v>0.95</v>
          </cell>
          <cell r="AD3942">
            <v>2</v>
          </cell>
        </row>
        <row r="3943">
          <cell r="D3943" t="str">
            <v>034188_Z11</v>
          </cell>
          <cell r="P3943">
            <v>0.95</v>
          </cell>
          <cell r="AD3943">
            <v>3</v>
          </cell>
        </row>
        <row r="3944">
          <cell r="D3944" t="str">
            <v>034189_Z11</v>
          </cell>
          <cell r="P3944">
            <v>0.16</v>
          </cell>
          <cell r="AD3944">
            <v>1</v>
          </cell>
        </row>
        <row r="3945">
          <cell r="D3945" t="str">
            <v>034189_Z11</v>
          </cell>
          <cell r="P3945">
            <v>0.16</v>
          </cell>
          <cell r="AD3945">
            <v>2</v>
          </cell>
        </row>
        <row r="3946">
          <cell r="D3946" t="str">
            <v>034189_Z11</v>
          </cell>
          <cell r="P3946">
            <v>0.16</v>
          </cell>
          <cell r="AD3946">
            <v>3</v>
          </cell>
        </row>
        <row r="3947">
          <cell r="D3947" t="str">
            <v>034191_Z11</v>
          </cell>
          <cell r="P3947">
            <v>1.4999999999999999E-2</v>
          </cell>
          <cell r="AD3947">
            <v>1</v>
          </cell>
        </row>
        <row r="3948">
          <cell r="D3948" t="str">
            <v>034191_Z11</v>
          </cell>
          <cell r="P3948">
            <v>1.4999999999999999E-2</v>
          </cell>
          <cell r="AD3948">
            <v>2</v>
          </cell>
        </row>
        <row r="3949">
          <cell r="D3949" t="str">
            <v>034191_Z11</v>
          </cell>
          <cell r="P3949">
            <v>1.4999999999999999E-2</v>
          </cell>
          <cell r="AD3949">
            <v>3</v>
          </cell>
        </row>
        <row r="3950">
          <cell r="D3950" t="str">
            <v>034203_Z11</v>
          </cell>
          <cell r="P3950">
            <v>1.4999999999999999E-2</v>
          </cell>
          <cell r="AD3950">
            <v>1</v>
          </cell>
        </row>
        <row r="3951">
          <cell r="D3951" t="str">
            <v>034203_Z11</v>
          </cell>
          <cell r="P3951">
            <v>1.4999999999999999E-2</v>
          </cell>
          <cell r="AD3951">
            <v>2</v>
          </cell>
        </row>
        <row r="3952">
          <cell r="D3952" t="str">
            <v>034203_Z11</v>
          </cell>
          <cell r="P3952">
            <v>1.4999999999999999E-2</v>
          </cell>
          <cell r="AD3952">
            <v>3</v>
          </cell>
        </row>
        <row r="3953">
          <cell r="D3953" t="str">
            <v>034205_Z11</v>
          </cell>
          <cell r="P3953">
            <v>0.315</v>
          </cell>
          <cell r="AD3953">
            <v>1</v>
          </cell>
        </row>
        <row r="3954">
          <cell r="D3954" t="str">
            <v>034205_Z11</v>
          </cell>
          <cell r="P3954">
            <v>0.315</v>
          </cell>
          <cell r="AD3954">
            <v>2</v>
          </cell>
        </row>
        <row r="3955">
          <cell r="D3955" t="str">
            <v>034205_Z11</v>
          </cell>
          <cell r="P3955">
            <v>0.315</v>
          </cell>
          <cell r="AD3955">
            <v>3</v>
          </cell>
        </row>
        <row r="3956">
          <cell r="D3956" t="str">
            <v>034206_Z11</v>
          </cell>
          <cell r="P3956">
            <v>0.15</v>
          </cell>
          <cell r="AD3956">
            <v>1</v>
          </cell>
        </row>
        <row r="3957">
          <cell r="D3957" t="str">
            <v>034206_Z11</v>
          </cell>
          <cell r="P3957">
            <v>0.15</v>
          </cell>
          <cell r="AD3957">
            <v>2</v>
          </cell>
        </row>
        <row r="3958">
          <cell r="D3958" t="str">
            <v>034206_Z11</v>
          </cell>
          <cell r="P3958">
            <v>0.15</v>
          </cell>
          <cell r="AD3958">
            <v>3</v>
          </cell>
        </row>
        <row r="3959">
          <cell r="D3959" t="str">
            <v>034232_Z11</v>
          </cell>
          <cell r="P3959">
            <v>0.2</v>
          </cell>
          <cell r="AD3959">
            <v>1</v>
          </cell>
        </row>
        <row r="3960">
          <cell r="D3960" t="str">
            <v>034232_Z11</v>
          </cell>
          <cell r="P3960">
            <v>0.2</v>
          </cell>
          <cell r="AD3960">
            <v>2</v>
          </cell>
        </row>
        <row r="3961">
          <cell r="D3961" t="str">
            <v>034232_Z11</v>
          </cell>
          <cell r="P3961">
            <v>0.2</v>
          </cell>
          <cell r="AD3961">
            <v>3</v>
          </cell>
        </row>
        <row r="3962">
          <cell r="D3962" t="str">
            <v>034235_Z11</v>
          </cell>
          <cell r="P3962">
            <v>0.11</v>
          </cell>
          <cell r="AD3962">
            <v>1</v>
          </cell>
        </row>
        <row r="3963">
          <cell r="D3963" t="str">
            <v>034235_Z11</v>
          </cell>
          <cell r="P3963">
            <v>0.11</v>
          </cell>
          <cell r="AD3963">
            <v>2</v>
          </cell>
        </row>
        <row r="3964">
          <cell r="D3964" t="str">
            <v>034235_Z11</v>
          </cell>
          <cell r="P3964">
            <v>0.11</v>
          </cell>
          <cell r="AD3964">
            <v>3</v>
          </cell>
        </row>
        <row r="3965">
          <cell r="D3965" t="str">
            <v>034240_Z11</v>
          </cell>
          <cell r="P3965">
            <v>1.4999999999999999E-2</v>
          </cell>
          <cell r="AD3965">
            <v>1</v>
          </cell>
        </row>
        <row r="3966">
          <cell r="D3966" t="str">
            <v>034240_Z11</v>
          </cell>
          <cell r="P3966">
            <v>1.4999999999999999E-2</v>
          </cell>
          <cell r="AD3966">
            <v>2</v>
          </cell>
        </row>
        <row r="3967">
          <cell r="D3967" t="str">
            <v>034240_Z11</v>
          </cell>
          <cell r="P3967">
            <v>1.4999999999999999E-2</v>
          </cell>
          <cell r="AD3967">
            <v>3</v>
          </cell>
        </row>
        <row r="3968">
          <cell r="D3968" t="str">
            <v>034241_Z11</v>
          </cell>
          <cell r="P3968">
            <v>7.4999999999999997E-3</v>
          </cell>
          <cell r="AD3968">
            <v>1</v>
          </cell>
        </row>
        <row r="3969">
          <cell r="D3969" t="str">
            <v>034241_Z11</v>
          </cell>
          <cell r="P3969">
            <v>7.4999999999999997E-3</v>
          </cell>
          <cell r="AD3969">
            <v>2</v>
          </cell>
        </row>
        <row r="3970">
          <cell r="D3970" t="str">
            <v>034241_Z11</v>
          </cell>
          <cell r="P3970">
            <v>7.4999999999999997E-3</v>
          </cell>
          <cell r="AD3970">
            <v>3</v>
          </cell>
        </row>
        <row r="3971">
          <cell r="D3971" t="str">
            <v>034245_Z11</v>
          </cell>
          <cell r="P3971">
            <v>0.03</v>
          </cell>
          <cell r="AD3971">
            <v>1</v>
          </cell>
        </row>
        <row r="3972">
          <cell r="D3972" t="str">
            <v>034245_Z11</v>
          </cell>
          <cell r="P3972">
            <v>0.03</v>
          </cell>
          <cell r="AD3972">
            <v>2</v>
          </cell>
        </row>
        <row r="3973">
          <cell r="D3973" t="str">
            <v>034245_Z11</v>
          </cell>
          <cell r="P3973">
            <v>0.03</v>
          </cell>
          <cell r="AD3973">
            <v>3</v>
          </cell>
        </row>
        <row r="3974">
          <cell r="D3974" t="str">
            <v>034246_Z11</v>
          </cell>
          <cell r="P3974">
            <v>2.3E-2</v>
          </cell>
          <cell r="AD3974">
            <v>1</v>
          </cell>
        </row>
        <row r="3975">
          <cell r="D3975" t="str">
            <v>034246_Z11</v>
          </cell>
          <cell r="P3975">
            <v>2.3E-2</v>
          </cell>
          <cell r="AD3975">
            <v>2</v>
          </cell>
        </row>
        <row r="3976">
          <cell r="D3976" t="str">
            <v>034246_Z11</v>
          </cell>
          <cell r="P3976">
            <v>2.3E-2</v>
          </cell>
          <cell r="AD3976">
            <v>3</v>
          </cell>
        </row>
        <row r="3977">
          <cell r="D3977" t="str">
            <v>034261_Z11</v>
          </cell>
          <cell r="P3977">
            <v>0.08</v>
          </cell>
          <cell r="AD3977">
            <v>1</v>
          </cell>
        </row>
        <row r="3978">
          <cell r="D3978" t="str">
            <v>034261_Z11</v>
          </cell>
          <cell r="P3978">
            <v>0.08</v>
          </cell>
          <cell r="AD3978">
            <v>2</v>
          </cell>
        </row>
        <row r="3979">
          <cell r="D3979" t="str">
            <v>034261_Z11</v>
          </cell>
          <cell r="P3979">
            <v>0.08</v>
          </cell>
          <cell r="AD3979">
            <v>3</v>
          </cell>
        </row>
        <row r="3980">
          <cell r="D3980" t="str">
            <v>034293_Z11</v>
          </cell>
          <cell r="P3980">
            <v>9.9000000000000005E-2</v>
          </cell>
          <cell r="AD3980">
            <v>1</v>
          </cell>
        </row>
        <row r="3981">
          <cell r="D3981" t="str">
            <v>034293_Z11</v>
          </cell>
          <cell r="P3981">
            <v>9.9000000000000005E-2</v>
          </cell>
          <cell r="AD3981">
            <v>2</v>
          </cell>
        </row>
        <row r="3982">
          <cell r="D3982" t="str">
            <v>034293_Z11</v>
          </cell>
          <cell r="P3982">
            <v>9.9000000000000005E-2</v>
          </cell>
          <cell r="AD3982">
            <v>3</v>
          </cell>
        </row>
        <row r="3983">
          <cell r="D3983" t="str">
            <v>034294_Z11</v>
          </cell>
          <cell r="P3983">
            <v>9.9000000000000005E-2</v>
          </cell>
          <cell r="AD3983">
            <v>1</v>
          </cell>
        </row>
        <row r="3984">
          <cell r="D3984" t="str">
            <v>034294_Z11</v>
          </cell>
          <cell r="P3984">
            <v>9.9000000000000005E-2</v>
          </cell>
          <cell r="AD3984">
            <v>2</v>
          </cell>
        </row>
        <row r="3985">
          <cell r="D3985" t="str">
            <v>034294_Z11</v>
          </cell>
          <cell r="P3985">
            <v>9.9000000000000005E-2</v>
          </cell>
          <cell r="AD3985">
            <v>3</v>
          </cell>
        </row>
        <row r="3986">
          <cell r="D3986" t="str">
            <v>034298_Z11</v>
          </cell>
          <cell r="P3986">
            <v>0.16</v>
          </cell>
          <cell r="AD3986">
            <v>1</v>
          </cell>
        </row>
        <row r="3987">
          <cell r="D3987" t="str">
            <v>034298_Z11</v>
          </cell>
          <cell r="P3987">
            <v>0.16</v>
          </cell>
          <cell r="AD3987">
            <v>2</v>
          </cell>
        </row>
        <row r="3988">
          <cell r="D3988" t="str">
            <v>034298_Z11</v>
          </cell>
          <cell r="P3988">
            <v>0.16</v>
          </cell>
          <cell r="AD3988">
            <v>3</v>
          </cell>
        </row>
        <row r="3989">
          <cell r="D3989" t="str">
            <v>034301_Z11</v>
          </cell>
          <cell r="P3989">
            <v>4.4999999999999998E-2</v>
          </cell>
          <cell r="AD3989">
            <v>1</v>
          </cell>
        </row>
        <row r="3990">
          <cell r="D3990" t="str">
            <v>034301_Z11</v>
          </cell>
          <cell r="P3990">
            <v>4.4999999999999998E-2</v>
          </cell>
          <cell r="AD3990">
            <v>2</v>
          </cell>
        </row>
        <row r="3991">
          <cell r="D3991" t="str">
            <v>034301_Z11</v>
          </cell>
          <cell r="P3991">
            <v>4.4999999999999998E-2</v>
          </cell>
          <cell r="AD3991">
            <v>3</v>
          </cell>
        </row>
        <row r="3992">
          <cell r="D3992" t="str">
            <v>034307_Z11</v>
          </cell>
          <cell r="P3992">
            <v>3.0000000000000001E-3</v>
          </cell>
          <cell r="AD3992">
            <v>1</v>
          </cell>
        </row>
        <row r="3993">
          <cell r="D3993" t="str">
            <v>034307_Z11</v>
          </cell>
          <cell r="P3993">
            <v>3.0000000000000001E-3</v>
          </cell>
          <cell r="AD3993">
            <v>2</v>
          </cell>
        </row>
        <row r="3994">
          <cell r="D3994" t="str">
            <v>034307_Z11</v>
          </cell>
          <cell r="P3994">
            <v>3.0000000000000001E-3</v>
          </cell>
          <cell r="AD3994">
            <v>3</v>
          </cell>
        </row>
        <row r="3995">
          <cell r="D3995" t="str">
            <v>034318_Z11</v>
          </cell>
          <cell r="P3995">
            <v>4.4999999999999998E-2</v>
          </cell>
          <cell r="AD3995">
            <v>1</v>
          </cell>
        </row>
        <row r="3996">
          <cell r="D3996" t="str">
            <v>034318_Z11</v>
          </cell>
          <cell r="P3996">
            <v>4.4999999999999998E-2</v>
          </cell>
          <cell r="AD3996">
            <v>2</v>
          </cell>
        </row>
        <row r="3997">
          <cell r="D3997" t="str">
            <v>034318_Z11</v>
          </cell>
          <cell r="P3997">
            <v>4.4999999999999998E-2</v>
          </cell>
          <cell r="AD3997">
            <v>3</v>
          </cell>
        </row>
        <row r="3998">
          <cell r="D3998" t="str">
            <v>034319_Z11</v>
          </cell>
          <cell r="P3998">
            <v>4.4999999999999998E-2</v>
          </cell>
          <cell r="AD3998">
            <v>1</v>
          </cell>
        </row>
        <row r="3999">
          <cell r="D3999" t="str">
            <v>034319_Z11</v>
          </cell>
          <cell r="P3999">
            <v>4.4999999999999998E-2</v>
          </cell>
          <cell r="AD3999">
            <v>2</v>
          </cell>
        </row>
        <row r="4000">
          <cell r="D4000" t="str">
            <v>034319_Z11</v>
          </cell>
          <cell r="P4000">
            <v>4.4999999999999998E-2</v>
          </cell>
          <cell r="AD4000">
            <v>3</v>
          </cell>
        </row>
        <row r="4001">
          <cell r="D4001" t="str">
            <v>034338_Z11</v>
          </cell>
          <cell r="P4001">
            <v>0.15</v>
          </cell>
          <cell r="AD4001">
            <v>1</v>
          </cell>
        </row>
        <row r="4002">
          <cell r="D4002" t="str">
            <v>034338_Z11</v>
          </cell>
          <cell r="P4002">
            <v>0.15</v>
          </cell>
          <cell r="AD4002">
            <v>2</v>
          </cell>
        </row>
        <row r="4003">
          <cell r="D4003" t="str">
            <v>034338_Z11</v>
          </cell>
          <cell r="P4003">
            <v>0.15</v>
          </cell>
          <cell r="AD4003">
            <v>3</v>
          </cell>
        </row>
        <row r="4004">
          <cell r="D4004" t="str">
            <v>034341_Z11</v>
          </cell>
          <cell r="P4004">
            <v>7.0000000000000007E-2</v>
          </cell>
          <cell r="AD4004">
            <v>1</v>
          </cell>
        </row>
        <row r="4005">
          <cell r="D4005" t="str">
            <v>034341_Z11</v>
          </cell>
          <cell r="P4005">
            <v>7.0000000000000007E-2</v>
          </cell>
          <cell r="AD4005">
            <v>2</v>
          </cell>
        </row>
        <row r="4006">
          <cell r="D4006" t="str">
            <v>034341_Z11</v>
          </cell>
          <cell r="P4006">
            <v>7.0000000000000007E-2</v>
          </cell>
          <cell r="AD4006">
            <v>3</v>
          </cell>
        </row>
        <row r="4007">
          <cell r="D4007" t="str">
            <v>034342_Z11</v>
          </cell>
          <cell r="P4007">
            <v>7.0000000000000007E-2</v>
          </cell>
          <cell r="AD4007">
            <v>1</v>
          </cell>
        </row>
        <row r="4008">
          <cell r="D4008" t="str">
            <v>034342_Z11</v>
          </cell>
          <cell r="P4008">
            <v>7.0000000000000007E-2</v>
          </cell>
          <cell r="AD4008">
            <v>2</v>
          </cell>
        </row>
        <row r="4009">
          <cell r="D4009" t="str">
            <v>034342_Z11</v>
          </cell>
          <cell r="P4009">
            <v>7.0000000000000007E-2</v>
          </cell>
          <cell r="AD4009">
            <v>3</v>
          </cell>
        </row>
        <row r="4010">
          <cell r="D4010" t="str">
            <v>034343_Z11</v>
          </cell>
          <cell r="P4010">
            <v>7.0000000000000007E-2</v>
          </cell>
          <cell r="AD4010">
            <v>1</v>
          </cell>
        </row>
        <row r="4011">
          <cell r="D4011" t="str">
            <v>034343_Z11</v>
          </cell>
          <cell r="P4011">
            <v>7.0000000000000007E-2</v>
          </cell>
          <cell r="AD4011">
            <v>2</v>
          </cell>
        </row>
        <row r="4012">
          <cell r="D4012" t="str">
            <v>034343_Z11</v>
          </cell>
          <cell r="P4012">
            <v>7.0000000000000007E-2</v>
          </cell>
          <cell r="AD4012">
            <v>3</v>
          </cell>
        </row>
        <row r="4013">
          <cell r="D4013" t="str">
            <v>034364_Z11</v>
          </cell>
          <cell r="P4013">
            <v>4.4999999999999998E-2</v>
          </cell>
          <cell r="AD4013">
            <v>1</v>
          </cell>
        </row>
        <row r="4014">
          <cell r="D4014" t="str">
            <v>034364_Z11</v>
          </cell>
          <cell r="P4014">
            <v>4.4999999999999998E-2</v>
          </cell>
          <cell r="AD4014">
            <v>2</v>
          </cell>
        </row>
        <row r="4015">
          <cell r="D4015" t="str">
            <v>034364_Z11</v>
          </cell>
          <cell r="P4015">
            <v>4.4999999999999998E-2</v>
          </cell>
          <cell r="AD4015">
            <v>3</v>
          </cell>
        </row>
        <row r="4016">
          <cell r="D4016" t="str">
            <v>034365_Z11</v>
          </cell>
          <cell r="P4016">
            <v>4.4999999999999998E-2</v>
          </cell>
          <cell r="AD4016">
            <v>1</v>
          </cell>
        </row>
        <row r="4017">
          <cell r="D4017" t="str">
            <v>034365_Z11</v>
          </cell>
          <cell r="P4017">
            <v>4.4999999999999998E-2</v>
          </cell>
          <cell r="AD4017">
            <v>2</v>
          </cell>
        </row>
        <row r="4018">
          <cell r="D4018" t="str">
            <v>034365_Z11</v>
          </cell>
          <cell r="P4018">
            <v>4.4999999999999998E-2</v>
          </cell>
          <cell r="AD4018">
            <v>3</v>
          </cell>
        </row>
        <row r="4019">
          <cell r="D4019" t="str">
            <v>034372_Z11</v>
          </cell>
          <cell r="P4019">
            <v>2.3E-2</v>
          </cell>
          <cell r="AD4019">
            <v>1</v>
          </cell>
        </row>
        <row r="4020">
          <cell r="D4020" t="str">
            <v>034372_Z11</v>
          </cell>
          <cell r="P4020">
            <v>2.3E-2</v>
          </cell>
          <cell r="AD4020">
            <v>2</v>
          </cell>
        </row>
        <row r="4021">
          <cell r="D4021" t="str">
            <v>034372_Z11</v>
          </cell>
          <cell r="P4021">
            <v>2.3E-2</v>
          </cell>
          <cell r="AD4021">
            <v>3</v>
          </cell>
        </row>
        <row r="4022">
          <cell r="D4022" t="str">
            <v>034373_Z11</v>
          </cell>
          <cell r="P4022">
            <v>4.2000000000000003E-2</v>
          </cell>
          <cell r="AD4022">
            <v>1</v>
          </cell>
        </row>
        <row r="4023">
          <cell r="D4023" t="str">
            <v>034373_Z11</v>
          </cell>
          <cell r="P4023">
            <v>4.2000000000000003E-2</v>
          </cell>
          <cell r="AD4023">
            <v>2</v>
          </cell>
        </row>
        <row r="4024">
          <cell r="D4024" t="str">
            <v>034373_Z11</v>
          </cell>
          <cell r="P4024">
            <v>4.2000000000000003E-2</v>
          </cell>
          <cell r="AD4024">
            <v>3</v>
          </cell>
        </row>
        <row r="4025">
          <cell r="D4025" t="str">
            <v>034392_Z11</v>
          </cell>
          <cell r="P4025">
            <v>0.09</v>
          </cell>
          <cell r="AD4025">
            <v>1</v>
          </cell>
        </row>
        <row r="4026">
          <cell r="D4026" t="str">
            <v>034392_Z11</v>
          </cell>
          <cell r="P4026">
            <v>0.09</v>
          </cell>
          <cell r="AD4026">
            <v>2</v>
          </cell>
        </row>
        <row r="4027">
          <cell r="D4027" t="str">
            <v>034392_Z11</v>
          </cell>
          <cell r="P4027">
            <v>0.09</v>
          </cell>
          <cell r="AD4027">
            <v>3</v>
          </cell>
        </row>
        <row r="4028">
          <cell r="D4028" t="str">
            <v>034393_Z11</v>
          </cell>
          <cell r="P4028">
            <v>7.4999999999999997E-3</v>
          </cell>
          <cell r="AD4028">
            <v>1</v>
          </cell>
        </row>
        <row r="4029">
          <cell r="D4029" t="str">
            <v>034393_Z11</v>
          </cell>
          <cell r="P4029">
            <v>7.4999999999999997E-3</v>
          </cell>
          <cell r="AD4029">
            <v>2</v>
          </cell>
        </row>
        <row r="4030">
          <cell r="D4030" t="str">
            <v>034393_Z11</v>
          </cell>
          <cell r="P4030">
            <v>7.4999999999999997E-3</v>
          </cell>
          <cell r="AD4030">
            <v>3</v>
          </cell>
        </row>
        <row r="4031">
          <cell r="D4031" t="str">
            <v>034409_Z11</v>
          </cell>
          <cell r="P4031">
            <v>7.4999999999999997E-2</v>
          </cell>
          <cell r="AD4031">
            <v>1</v>
          </cell>
        </row>
        <row r="4032">
          <cell r="D4032" t="str">
            <v>034409_Z11</v>
          </cell>
          <cell r="P4032">
            <v>7.4999999999999997E-2</v>
          </cell>
          <cell r="AD4032">
            <v>2</v>
          </cell>
        </row>
        <row r="4033">
          <cell r="D4033" t="str">
            <v>034409_Z11</v>
          </cell>
          <cell r="P4033">
            <v>7.4999999999999997E-2</v>
          </cell>
          <cell r="AD4033">
            <v>3</v>
          </cell>
        </row>
        <row r="4034">
          <cell r="D4034" t="str">
            <v>034411_Z11</v>
          </cell>
          <cell r="P4034">
            <v>4.0000000000000001E-3</v>
          </cell>
          <cell r="AD4034">
            <v>1</v>
          </cell>
        </row>
        <row r="4035">
          <cell r="D4035" t="str">
            <v>034411_Z11</v>
          </cell>
          <cell r="P4035">
            <v>4.0000000000000001E-3</v>
          </cell>
          <cell r="AD4035">
            <v>2</v>
          </cell>
        </row>
        <row r="4036">
          <cell r="D4036" t="str">
            <v>034411_Z11</v>
          </cell>
          <cell r="P4036">
            <v>4.0000000000000001E-3</v>
          </cell>
          <cell r="AD4036">
            <v>3</v>
          </cell>
        </row>
        <row r="4037">
          <cell r="D4037" t="str">
            <v>034413_Z11</v>
          </cell>
          <cell r="P4037">
            <v>2.1999999999999999E-2</v>
          </cell>
          <cell r="AD4037">
            <v>1</v>
          </cell>
        </row>
        <row r="4038">
          <cell r="D4038" t="str">
            <v>034413_Z11</v>
          </cell>
          <cell r="P4038">
            <v>2.1999999999999999E-2</v>
          </cell>
          <cell r="AD4038">
            <v>2</v>
          </cell>
        </row>
        <row r="4039">
          <cell r="D4039" t="str">
            <v>034413_Z11</v>
          </cell>
          <cell r="P4039">
            <v>2.1999999999999999E-2</v>
          </cell>
          <cell r="AD4039">
            <v>3</v>
          </cell>
        </row>
        <row r="4040">
          <cell r="D4040" t="str">
            <v>034414_Z11</v>
          </cell>
          <cell r="P4040">
            <v>2.1999999999999999E-2</v>
          </cell>
          <cell r="AD4040">
            <v>1</v>
          </cell>
        </row>
        <row r="4041">
          <cell r="D4041" t="str">
            <v>034414_Z11</v>
          </cell>
          <cell r="P4041">
            <v>2.1999999999999999E-2</v>
          </cell>
          <cell r="AD4041">
            <v>2</v>
          </cell>
        </row>
        <row r="4042">
          <cell r="D4042" t="str">
            <v>034414_Z11</v>
          </cell>
          <cell r="P4042">
            <v>2.1999999999999999E-2</v>
          </cell>
          <cell r="AD4042">
            <v>3</v>
          </cell>
        </row>
        <row r="4043">
          <cell r="D4043" t="str">
            <v>034419_Z11</v>
          </cell>
          <cell r="P4043">
            <v>0.125</v>
          </cell>
          <cell r="AD4043">
            <v>1</v>
          </cell>
        </row>
        <row r="4044">
          <cell r="D4044" t="str">
            <v>034419_Z11</v>
          </cell>
          <cell r="P4044">
            <v>0.125</v>
          </cell>
          <cell r="AD4044">
            <v>2</v>
          </cell>
        </row>
        <row r="4045">
          <cell r="D4045" t="str">
            <v>034419_Z11</v>
          </cell>
          <cell r="P4045">
            <v>0.125</v>
          </cell>
          <cell r="AD4045">
            <v>3</v>
          </cell>
        </row>
        <row r="4046">
          <cell r="D4046" t="str">
            <v>034420_Z11</v>
          </cell>
          <cell r="P4046">
            <v>0.125</v>
          </cell>
          <cell r="AD4046">
            <v>1</v>
          </cell>
        </row>
        <row r="4047">
          <cell r="D4047" t="str">
            <v>034420_Z11</v>
          </cell>
          <cell r="P4047">
            <v>0.125</v>
          </cell>
          <cell r="AD4047">
            <v>2</v>
          </cell>
        </row>
        <row r="4048">
          <cell r="D4048" t="str">
            <v>034420_Z11</v>
          </cell>
          <cell r="P4048">
            <v>0.125</v>
          </cell>
          <cell r="AD4048">
            <v>3</v>
          </cell>
        </row>
        <row r="4049">
          <cell r="D4049" t="str">
            <v>034421_Z11</v>
          </cell>
          <cell r="P4049">
            <v>1.7299999999999999E-2</v>
          </cell>
          <cell r="AD4049">
            <v>1</v>
          </cell>
        </row>
        <row r="4050">
          <cell r="D4050" t="str">
            <v>034421_Z11</v>
          </cell>
          <cell r="P4050">
            <v>1.7299999999999999E-2</v>
          </cell>
          <cell r="AD4050">
            <v>2</v>
          </cell>
        </row>
        <row r="4051">
          <cell r="D4051" t="str">
            <v>034421_Z11</v>
          </cell>
          <cell r="P4051">
            <v>1.7299999999999999E-2</v>
          </cell>
          <cell r="AD4051">
            <v>3</v>
          </cell>
        </row>
        <row r="4052">
          <cell r="D4052" t="str">
            <v>034422_Z11</v>
          </cell>
          <cell r="P4052">
            <v>1.7999999999999999E-2</v>
          </cell>
          <cell r="AD4052">
            <v>1</v>
          </cell>
        </row>
        <row r="4053">
          <cell r="D4053" t="str">
            <v>034422_Z11</v>
          </cell>
          <cell r="P4053">
            <v>1.7999999999999999E-2</v>
          </cell>
          <cell r="AD4053">
            <v>2</v>
          </cell>
        </row>
        <row r="4054">
          <cell r="D4054" t="str">
            <v>034422_Z11</v>
          </cell>
          <cell r="P4054">
            <v>1.7999999999999999E-2</v>
          </cell>
          <cell r="AD4054">
            <v>3</v>
          </cell>
        </row>
        <row r="4055">
          <cell r="D4055" t="str">
            <v>034423_Z11</v>
          </cell>
          <cell r="P4055">
            <v>3.0000000000000001E-3</v>
          </cell>
          <cell r="AD4055">
            <v>1</v>
          </cell>
        </row>
        <row r="4056">
          <cell r="D4056" t="str">
            <v>034423_Z11</v>
          </cell>
          <cell r="P4056">
            <v>3.0000000000000001E-3</v>
          </cell>
          <cell r="AD4056">
            <v>2</v>
          </cell>
        </row>
        <row r="4057">
          <cell r="D4057" t="str">
            <v>034423_Z11</v>
          </cell>
          <cell r="P4057">
            <v>3.0000000000000001E-3</v>
          </cell>
          <cell r="AD4057">
            <v>3</v>
          </cell>
        </row>
        <row r="4058">
          <cell r="D4058" t="str">
            <v>034437_Z11</v>
          </cell>
          <cell r="P4058">
            <v>2.5000000000000001E-2</v>
          </cell>
          <cell r="AD4058">
            <v>1</v>
          </cell>
        </row>
        <row r="4059">
          <cell r="D4059" t="str">
            <v>034437_Z11</v>
          </cell>
          <cell r="P4059">
            <v>2.5000000000000001E-2</v>
          </cell>
          <cell r="AD4059">
            <v>2</v>
          </cell>
        </row>
        <row r="4060">
          <cell r="D4060" t="str">
            <v>034437_Z11</v>
          </cell>
          <cell r="P4060">
            <v>2.5000000000000001E-2</v>
          </cell>
          <cell r="AD4060">
            <v>3</v>
          </cell>
        </row>
        <row r="4061">
          <cell r="D4061" t="str">
            <v>034443_Z11</v>
          </cell>
          <cell r="P4061">
            <v>5.4999999999999997E-3</v>
          </cell>
          <cell r="AD4061">
            <v>1</v>
          </cell>
        </row>
        <row r="4062">
          <cell r="D4062" t="str">
            <v>034443_Z11</v>
          </cell>
          <cell r="P4062">
            <v>5.4999999999999997E-3</v>
          </cell>
          <cell r="AD4062">
            <v>2</v>
          </cell>
        </row>
        <row r="4063">
          <cell r="D4063" t="str">
            <v>034443_Z11</v>
          </cell>
          <cell r="P4063">
            <v>5.4999999999999997E-3</v>
          </cell>
          <cell r="AD4063">
            <v>3</v>
          </cell>
        </row>
        <row r="4064">
          <cell r="D4064" t="str">
            <v>034459_Z11</v>
          </cell>
          <cell r="P4064">
            <v>1.0999999999999999E-2</v>
          </cell>
          <cell r="AD4064">
            <v>1</v>
          </cell>
        </row>
        <row r="4065">
          <cell r="D4065" t="str">
            <v>034459_Z11</v>
          </cell>
          <cell r="P4065">
            <v>1.0999999999999999E-2</v>
          </cell>
          <cell r="AD4065">
            <v>2</v>
          </cell>
        </row>
        <row r="4066">
          <cell r="D4066" t="str">
            <v>034459_Z11</v>
          </cell>
          <cell r="P4066">
            <v>1.0999999999999999E-2</v>
          </cell>
          <cell r="AD4066">
            <v>3</v>
          </cell>
        </row>
        <row r="4067">
          <cell r="D4067" t="str">
            <v>034460_Z11</v>
          </cell>
          <cell r="P4067">
            <v>2.1999999999999999E-2</v>
          </cell>
          <cell r="AD4067">
            <v>1</v>
          </cell>
        </row>
        <row r="4068">
          <cell r="D4068" t="str">
            <v>034460_Z11</v>
          </cell>
          <cell r="P4068">
            <v>2.1999999999999999E-2</v>
          </cell>
          <cell r="AD4068">
            <v>2</v>
          </cell>
        </row>
        <row r="4069">
          <cell r="D4069" t="str">
            <v>034460_Z11</v>
          </cell>
          <cell r="P4069">
            <v>2.1999999999999999E-2</v>
          </cell>
          <cell r="AD4069">
            <v>3</v>
          </cell>
        </row>
        <row r="4070">
          <cell r="D4070" t="str">
            <v>034466_Z11</v>
          </cell>
          <cell r="P4070">
            <v>7.4999999999999997E-2</v>
          </cell>
          <cell r="AD4070">
            <v>1</v>
          </cell>
        </row>
        <row r="4071">
          <cell r="D4071" t="str">
            <v>034466_Z11</v>
          </cell>
          <cell r="P4071">
            <v>7.4999999999999997E-2</v>
          </cell>
          <cell r="AD4071">
            <v>2</v>
          </cell>
        </row>
        <row r="4072">
          <cell r="D4072" t="str">
            <v>034466_Z11</v>
          </cell>
          <cell r="P4072">
            <v>7.4999999999999997E-2</v>
          </cell>
          <cell r="AD4072">
            <v>3</v>
          </cell>
        </row>
        <row r="4073">
          <cell r="D4073" t="str">
            <v>034479_Z11</v>
          </cell>
          <cell r="P4073">
            <v>1.8499999999999999E-2</v>
          </cell>
          <cell r="AD4073">
            <v>1</v>
          </cell>
        </row>
        <row r="4074">
          <cell r="D4074" t="str">
            <v>034479_Z11</v>
          </cell>
          <cell r="P4074">
            <v>1.8499999999999999E-2</v>
          </cell>
          <cell r="AD4074">
            <v>2</v>
          </cell>
        </row>
        <row r="4075">
          <cell r="D4075" t="str">
            <v>034479_Z11</v>
          </cell>
          <cell r="P4075">
            <v>1.8499999999999999E-2</v>
          </cell>
          <cell r="AD4075">
            <v>3</v>
          </cell>
        </row>
        <row r="4076">
          <cell r="D4076" t="str">
            <v>034483_Z11</v>
          </cell>
          <cell r="P4076">
            <v>1.0999999999999999E-2</v>
          </cell>
          <cell r="AD4076">
            <v>1</v>
          </cell>
        </row>
        <row r="4077">
          <cell r="D4077" t="str">
            <v>034483_Z11</v>
          </cell>
          <cell r="P4077">
            <v>1.0999999999999999E-2</v>
          </cell>
          <cell r="AD4077">
            <v>2</v>
          </cell>
        </row>
        <row r="4078">
          <cell r="D4078" t="str">
            <v>034483_Z11</v>
          </cell>
          <cell r="P4078">
            <v>1.0999999999999999E-2</v>
          </cell>
          <cell r="AD4078">
            <v>3</v>
          </cell>
        </row>
        <row r="4079">
          <cell r="D4079" t="str">
            <v>034494_Z11</v>
          </cell>
          <cell r="P4079">
            <v>5.5E-2</v>
          </cell>
          <cell r="AD4079">
            <v>1</v>
          </cell>
        </row>
        <row r="4080">
          <cell r="D4080" t="str">
            <v>034494_Z11</v>
          </cell>
          <cell r="P4080">
            <v>5.5E-2</v>
          </cell>
          <cell r="AD4080">
            <v>2</v>
          </cell>
        </row>
        <row r="4081">
          <cell r="D4081" t="str">
            <v>034494_Z11</v>
          </cell>
          <cell r="P4081">
            <v>5.5E-2</v>
          </cell>
          <cell r="AD4081">
            <v>3</v>
          </cell>
        </row>
        <row r="4082">
          <cell r="D4082" t="str">
            <v>034495_Z11</v>
          </cell>
          <cell r="P4082">
            <v>5.5E-2</v>
          </cell>
          <cell r="AD4082">
            <v>1</v>
          </cell>
        </row>
        <row r="4083">
          <cell r="D4083" t="str">
            <v>034495_Z11</v>
          </cell>
          <cell r="P4083">
            <v>5.5E-2</v>
          </cell>
          <cell r="AD4083">
            <v>2</v>
          </cell>
        </row>
        <row r="4084">
          <cell r="D4084" t="str">
            <v>034495_Z11</v>
          </cell>
          <cell r="P4084">
            <v>5.5E-2</v>
          </cell>
          <cell r="AD4084">
            <v>3</v>
          </cell>
        </row>
        <row r="4085">
          <cell r="D4085" t="str">
            <v>034496_Z11</v>
          </cell>
          <cell r="P4085">
            <v>0.03</v>
          </cell>
          <cell r="AD4085">
            <v>1</v>
          </cell>
        </row>
        <row r="4086">
          <cell r="D4086" t="str">
            <v>034496_Z11</v>
          </cell>
          <cell r="P4086">
            <v>0.03</v>
          </cell>
          <cell r="AD4086">
            <v>2</v>
          </cell>
        </row>
        <row r="4087">
          <cell r="D4087" t="str">
            <v>034496_Z11</v>
          </cell>
          <cell r="P4087">
            <v>0.03</v>
          </cell>
          <cell r="AD4087">
            <v>3</v>
          </cell>
        </row>
        <row r="4088">
          <cell r="D4088" t="str">
            <v>034500_Z11</v>
          </cell>
          <cell r="P4088">
            <v>7.4999999999999997E-3</v>
          </cell>
          <cell r="AD4088">
            <v>1</v>
          </cell>
        </row>
        <row r="4089">
          <cell r="D4089" t="str">
            <v>034500_Z11</v>
          </cell>
          <cell r="P4089">
            <v>7.4999999999999997E-3</v>
          </cell>
          <cell r="AD4089">
            <v>2</v>
          </cell>
        </row>
        <row r="4090">
          <cell r="D4090" t="str">
            <v>034500_Z11</v>
          </cell>
          <cell r="P4090">
            <v>7.4999999999999997E-3</v>
          </cell>
          <cell r="AD4090">
            <v>3</v>
          </cell>
        </row>
        <row r="4091">
          <cell r="D4091" t="str">
            <v>034508_Z11</v>
          </cell>
          <cell r="P4091">
            <v>2.1999999999999999E-2</v>
          </cell>
          <cell r="AD4091">
            <v>1</v>
          </cell>
        </row>
        <row r="4092">
          <cell r="D4092" t="str">
            <v>034508_Z11</v>
          </cell>
          <cell r="P4092">
            <v>2.1999999999999999E-2</v>
          </cell>
          <cell r="AD4092">
            <v>2</v>
          </cell>
        </row>
        <row r="4093">
          <cell r="D4093" t="str">
            <v>034508_Z11</v>
          </cell>
          <cell r="P4093">
            <v>2.1999999999999999E-2</v>
          </cell>
          <cell r="AD4093">
            <v>3</v>
          </cell>
        </row>
        <row r="4094">
          <cell r="D4094" t="str">
            <v>034524_Z11</v>
          </cell>
          <cell r="P4094">
            <v>4.4999999999999998E-2</v>
          </cell>
          <cell r="AD4094">
            <v>1</v>
          </cell>
        </row>
        <row r="4095">
          <cell r="D4095" t="str">
            <v>034524_Z11</v>
          </cell>
          <cell r="P4095">
            <v>4.4999999999999998E-2</v>
          </cell>
          <cell r="AD4095">
            <v>2</v>
          </cell>
        </row>
        <row r="4096">
          <cell r="D4096" t="str">
            <v>034524_Z11</v>
          </cell>
          <cell r="P4096">
            <v>4.4999999999999998E-2</v>
          </cell>
          <cell r="AD4096">
            <v>3</v>
          </cell>
        </row>
        <row r="4097">
          <cell r="D4097" t="str">
            <v>034553_Z11</v>
          </cell>
          <cell r="P4097">
            <v>1.0999999999999999E-2</v>
          </cell>
          <cell r="AD4097">
            <v>1</v>
          </cell>
        </row>
        <row r="4098">
          <cell r="D4098" t="str">
            <v>034553_Z11</v>
          </cell>
          <cell r="P4098">
            <v>1.0999999999999999E-2</v>
          </cell>
          <cell r="AD4098">
            <v>2</v>
          </cell>
        </row>
        <row r="4099">
          <cell r="D4099" t="str">
            <v>034553_Z11</v>
          </cell>
          <cell r="P4099">
            <v>1.0999999999999999E-2</v>
          </cell>
          <cell r="AD4099">
            <v>3</v>
          </cell>
        </row>
        <row r="4100">
          <cell r="D4100" t="str">
            <v>034554_Z11</v>
          </cell>
          <cell r="P4100">
            <v>7.4999999999999997E-3</v>
          </cell>
          <cell r="AD4100">
            <v>1</v>
          </cell>
        </row>
        <row r="4101">
          <cell r="D4101" t="str">
            <v>034554_Z11</v>
          </cell>
          <cell r="P4101">
            <v>7.4999999999999997E-3</v>
          </cell>
          <cell r="AD4101">
            <v>2</v>
          </cell>
        </row>
        <row r="4102">
          <cell r="D4102" t="str">
            <v>034554_Z11</v>
          </cell>
          <cell r="P4102">
            <v>7.4999999999999997E-3</v>
          </cell>
          <cell r="AD4102">
            <v>3</v>
          </cell>
        </row>
        <row r="4103">
          <cell r="D4103" t="str">
            <v>034567_Z11</v>
          </cell>
          <cell r="P4103">
            <v>5.5E-2</v>
          </cell>
          <cell r="AD4103">
            <v>1</v>
          </cell>
        </row>
        <row r="4104">
          <cell r="D4104" t="str">
            <v>034567_Z11</v>
          </cell>
          <cell r="P4104">
            <v>5.5E-2</v>
          </cell>
          <cell r="AD4104">
            <v>2</v>
          </cell>
        </row>
        <row r="4105">
          <cell r="D4105" t="str">
            <v>034567_Z11</v>
          </cell>
          <cell r="P4105">
            <v>5.5E-2</v>
          </cell>
          <cell r="AD4105">
            <v>3</v>
          </cell>
        </row>
        <row r="4106">
          <cell r="D4106" t="str">
            <v>034571_Z11</v>
          </cell>
          <cell r="P4106">
            <v>0.11</v>
          </cell>
          <cell r="AD4106">
            <v>1</v>
          </cell>
        </row>
        <row r="4107">
          <cell r="D4107" t="str">
            <v>034571_Z11</v>
          </cell>
          <cell r="P4107">
            <v>0.11</v>
          </cell>
          <cell r="AD4107">
            <v>2</v>
          </cell>
        </row>
        <row r="4108">
          <cell r="D4108" t="str">
            <v>034571_Z11</v>
          </cell>
          <cell r="P4108">
            <v>0.11</v>
          </cell>
          <cell r="AD4108">
            <v>3</v>
          </cell>
        </row>
        <row r="4109">
          <cell r="D4109" t="str">
            <v>034572_Z11</v>
          </cell>
          <cell r="P4109">
            <v>0.11</v>
          </cell>
          <cell r="AD4109">
            <v>1</v>
          </cell>
        </row>
        <row r="4110">
          <cell r="D4110" t="str">
            <v>034572_Z11</v>
          </cell>
          <cell r="P4110">
            <v>0.11</v>
          </cell>
          <cell r="AD4110">
            <v>2</v>
          </cell>
        </row>
        <row r="4111">
          <cell r="D4111" t="str">
            <v>034572_Z11</v>
          </cell>
          <cell r="P4111">
            <v>0.11</v>
          </cell>
          <cell r="AD4111">
            <v>3</v>
          </cell>
        </row>
        <row r="4112">
          <cell r="D4112" t="str">
            <v>034576_Z11</v>
          </cell>
          <cell r="P4112">
            <v>7.4999999999999997E-2</v>
          </cell>
          <cell r="AD4112">
            <v>1</v>
          </cell>
        </row>
        <row r="4113">
          <cell r="D4113" t="str">
            <v>034576_Z11</v>
          </cell>
          <cell r="P4113">
            <v>7.4999999999999997E-2</v>
          </cell>
          <cell r="AD4113">
            <v>2</v>
          </cell>
        </row>
        <row r="4114">
          <cell r="D4114" t="str">
            <v>034576_Z11</v>
          </cell>
          <cell r="P4114">
            <v>7.4999999999999997E-2</v>
          </cell>
          <cell r="AD4114">
            <v>3</v>
          </cell>
        </row>
        <row r="4115">
          <cell r="D4115" t="str">
            <v>034584_Z11</v>
          </cell>
          <cell r="P4115">
            <v>0.03</v>
          </cell>
          <cell r="AD4115">
            <v>1</v>
          </cell>
        </row>
        <row r="4116">
          <cell r="D4116" t="str">
            <v>034584_Z11</v>
          </cell>
          <cell r="P4116">
            <v>0.03</v>
          </cell>
          <cell r="AD4116">
            <v>2</v>
          </cell>
        </row>
        <row r="4117">
          <cell r="D4117" t="str">
            <v>034584_Z11</v>
          </cell>
          <cell r="P4117">
            <v>0.03</v>
          </cell>
          <cell r="AD4117">
            <v>3</v>
          </cell>
        </row>
        <row r="4118">
          <cell r="D4118" t="str">
            <v>034593_Z11</v>
          </cell>
          <cell r="P4118">
            <v>0.2205</v>
          </cell>
          <cell r="AD4118">
            <v>1</v>
          </cell>
        </row>
        <row r="4119">
          <cell r="D4119" t="str">
            <v>034593_Z11</v>
          </cell>
          <cell r="P4119">
            <v>0.2205</v>
          </cell>
          <cell r="AD4119">
            <v>2</v>
          </cell>
        </row>
        <row r="4120">
          <cell r="D4120" t="str">
            <v>034593_Z11</v>
          </cell>
          <cell r="P4120">
            <v>0.2205</v>
          </cell>
          <cell r="AD4120">
            <v>3</v>
          </cell>
        </row>
        <row r="4121">
          <cell r="D4121" t="str">
            <v>034600_Z11</v>
          </cell>
          <cell r="P4121">
            <v>1.4999999999999999E-2</v>
          </cell>
          <cell r="AD4121">
            <v>1</v>
          </cell>
        </row>
        <row r="4122">
          <cell r="D4122" t="str">
            <v>034600_Z11</v>
          </cell>
          <cell r="P4122">
            <v>1.4999999999999999E-2</v>
          </cell>
          <cell r="AD4122">
            <v>2</v>
          </cell>
        </row>
        <row r="4123">
          <cell r="D4123" t="str">
            <v>034600_Z11</v>
          </cell>
          <cell r="P4123">
            <v>1.4999999999999999E-2</v>
          </cell>
          <cell r="AD4123">
            <v>3</v>
          </cell>
        </row>
        <row r="4124">
          <cell r="D4124" t="str">
            <v>034602_Z11</v>
          </cell>
          <cell r="P4124">
            <v>0.03</v>
          </cell>
          <cell r="AD4124">
            <v>1</v>
          </cell>
        </row>
        <row r="4125">
          <cell r="D4125" t="str">
            <v>034602_Z11</v>
          </cell>
          <cell r="P4125">
            <v>0.03</v>
          </cell>
          <cell r="AD4125">
            <v>2</v>
          </cell>
        </row>
        <row r="4126">
          <cell r="D4126" t="str">
            <v>034602_Z11</v>
          </cell>
          <cell r="P4126">
            <v>0.03</v>
          </cell>
          <cell r="AD4126">
            <v>3</v>
          </cell>
        </row>
        <row r="4127">
          <cell r="D4127" t="str">
            <v>034606_Z11</v>
          </cell>
          <cell r="P4127">
            <v>0.06</v>
          </cell>
          <cell r="AD4127">
            <v>1</v>
          </cell>
        </row>
        <row r="4128">
          <cell r="D4128" t="str">
            <v>034606_Z11</v>
          </cell>
          <cell r="P4128">
            <v>0.06</v>
          </cell>
          <cell r="AD4128">
            <v>2</v>
          </cell>
        </row>
        <row r="4129">
          <cell r="D4129" t="str">
            <v>034606_Z11</v>
          </cell>
          <cell r="P4129">
            <v>0.06</v>
          </cell>
          <cell r="AD4129">
            <v>3</v>
          </cell>
        </row>
        <row r="4130">
          <cell r="D4130" t="str">
            <v>034608_Z11</v>
          </cell>
          <cell r="P4130">
            <v>1.8499999999999999E-2</v>
          </cell>
          <cell r="AD4130">
            <v>1</v>
          </cell>
        </row>
        <row r="4131">
          <cell r="D4131" t="str">
            <v>034608_Z11</v>
          </cell>
          <cell r="P4131">
            <v>1.8499999999999999E-2</v>
          </cell>
          <cell r="AD4131">
            <v>2</v>
          </cell>
        </row>
        <row r="4132">
          <cell r="D4132" t="str">
            <v>034608_Z11</v>
          </cell>
          <cell r="P4132">
            <v>1.8499999999999999E-2</v>
          </cell>
          <cell r="AD4132">
            <v>3</v>
          </cell>
        </row>
        <row r="4133">
          <cell r="D4133" t="str">
            <v>034609_Z11</v>
          </cell>
          <cell r="P4133">
            <v>0.17499999999999999</v>
          </cell>
          <cell r="AD4133">
            <v>1</v>
          </cell>
        </row>
        <row r="4134">
          <cell r="D4134" t="str">
            <v>034609_Z11</v>
          </cell>
          <cell r="P4134">
            <v>0.17499999999999999</v>
          </cell>
          <cell r="AD4134">
            <v>2</v>
          </cell>
        </row>
        <row r="4135">
          <cell r="D4135" t="str">
            <v>034609_Z11</v>
          </cell>
          <cell r="P4135">
            <v>0.17499999999999999</v>
          </cell>
          <cell r="AD4135">
            <v>3</v>
          </cell>
        </row>
        <row r="4136">
          <cell r="D4136" t="str">
            <v>034626_Z11</v>
          </cell>
          <cell r="P4136">
            <v>0.115</v>
          </cell>
          <cell r="AD4136">
            <v>1</v>
          </cell>
        </row>
        <row r="4137">
          <cell r="D4137" t="str">
            <v>034626_Z11</v>
          </cell>
          <cell r="P4137">
            <v>0.115</v>
          </cell>
          <cell r="AD4137">
            <v>2</v>
          </cell>
        </row>
        <row r="4138">
          <cell r="D4138" t="str">
            <v>034626_Z11</v>
          </cell>
          <cell r="P4138">
            <v>0.115</v>
          </cell>
          <cell r="AD4138">
            <v>3</v>
          </cell>
        </row>
        <row r="4139">
          <cell r="D4139" t="str">
            <v>034627_Z11</v>
          </cell>
          <cell r="P4139">
            <v>0.115</v>
          </cell>
          <cell r="AD4139">
            <v>1</v>
          </cell>
        </row>
        <row r="4140">
          <cell r="D4140" t="str">
            <v>034627_Z11</v>
          </cell>
          <cell r="P4140">
            <v>0.115</v>
          </cell>
          <cell r="AD4140">
            <v>2</v>
          </cell>
        </row>
        <row r="4141">
          <cell r="D4141" t="str">
            <v>034627_Z11</v>
          </cell>
          <cell r="P4141">
            <v>0.115</v>
          </cell>
          <cell r="AD4141">
            <v>3</v>
          </cell>
        </row>
        <row r="4142">
          <cell r="D4142" t="str">
            <v>034633_Z11</v>
          </cell>
          <cell r="P4142">
            <v>1.4999999999999999E-2</v>
          </cell>
          <cell r="AD4142">
            <v>1</v>
          </cell>
        </row>
        <row r="4143">
          <cell r="D4143" t="str">
            <v>034633_Z11</v>
          </cell>
          <cell r="P4143">
            <v>1.4999999999999999E-2</v>
          </cell>
          <cell r="AD4143">
            <v>2</v>
          </cell>
        </row>
        <row r="4144">
          <cell r="D4144" t="str">
            <v>034633_Z11</v>
          </cell>
          <cell r="P4144">
            <v>1.4999999999999999E-2</v>
          </cell>
          <cell r="AD4144">
            <v>3</v>
          </cell>
        </row>
        <row r="4145">
          <cell r="D4145" t="str">
            <v>034634_Z11</v>
          </cell>
          <cell r="P4145">
            <v>0.03</v>
          </cell>
          <cell r="AD4145">
            <v>1</v>
          </cell>
        </row>
        <row r="4146">
          <cell r="D4146" t="str">
            <v>034634_Z11</v>
          </cell>
          <cell r="P4146">
            <v>0.03</v>
          </cell>
          <cell r="AD4146">
            <v>2</v>
          </cell>
        </row>
        <row r="4147">
          <cell r="D4147" t="str">
            <v>034634_Z11</v>
          </cell>
          <cell r="P4147">
            <v>0.03</v>
          </cell>
          <cell r="AD4147">
            <v>3</v>
          </cell>
        </row>
        <row r="4148">
          <cell r="D4148" t="str">
            <v>034636_Z11</v>
          </cell>
          <cell r="P4148">
            <v>1.4999999999999999E-2</v>
          </cell>
          <cell r="AD4148">
            <v>1</v>
          </cell>
        </row>
        <row r="4149">
          <cell r="D4149" t="str">
            <v>034636_Z11</v>
          </cell>
          <cell r="P4149">
            <v>1.4999999999999999E-2</v>
          </cell>
          <cell r="AD4149">
            <v>2</v>
          </cell>
        </row>
        <row r="4150">
          <cell r="D4150" t="str">
            <v>034636_Z11</v>
          </cell>
          <cell r="P4150">
            <v>1.4999999999999999E-2</v>
          </cell>
          <cell r="AD4150">
            <v>3</v>
          </cell>
        </row>
        <row r="4151">
          <cell r="D4151" t="str">
            <v>034638_Z11</v>
          </cell>
          <cell r="P4151">
            <v>1.8499999999999999E-2</v>
          </cell>
          <cell r="AD4151">
            <v>1</v>
          </cell>
        </row>
        <row r="4152">
          <cell r="D4152" t="str">
            <v>034638_Z11</v>
          </cell>
          <cell r="P4152">
            <v>1.8499999999999999E-2</v>
          </cell>
          <cell r="AD4152">
            <v>2</v>
          </cell>
        </row>
        <row r="4153">
          <cell r="D4153" t="str">
            <v>034638_Z11</v>
          </cell>
          <cell r="P4153">
            <v>1.8499999999999999E-2</v>
          </cell>
          <cell r="AD4153">
            <v>3</v>
          </cell>
        </row>
        <row r="4154">
          <cell r="D4154" t="str">
            <v>034639_Z11</v>
          </cell>
          <cell r="P4154">
            <v>1.8499999999999999E-2</v>
          </cell>
          <cell r="AD4154">
            <v>1</v>
          </cell>
        </row>
        <row r="4155">
          <cell r="D4155" t="str">
            <v>034639_Z11</v>
          </cell>
          <cell r="P4155">
            <v>1.8499999999999999E-2</v>
          </cell>
          <cell r="AD4155">
            <v>2</v>
          </cell>
        </row>
        <row r="4156">
          <cell r="D4156" t="str">
            <v>034639_Z11</v>
          </cell>
          <cell r="P4156">
            <v>1.8499999999999999E-2</v>
          </cell>
          <cell r="AD4156">
            <v>3</v>
          </cell>
        </row>
        <row r="4157">
          <cell r="D4157" t="str">
            <v>034640_Z11</v>
          </cell>
          <cell r="P4157">
            <v>1.8499999999999999E-2</v>
          </cell>
          <cell r="AD4157">
            <v>1</v>
          </cell>
        </row>
        <row r="4158">
          <cell r="D4158" t="str">
            <v>034640_Z11</v>
          </cell>
          <cell r="P4158">
            <v>1.8499999999999999E-2</v>
          </cell>
          <cell r="AD4158">
            <v>2</v>
          </cell>
        </row>
        <row r="4159">
          <cell r="D4159" t="str">
            <v>034640_Z11</v>
          </cell>
          <cell r="P4159">
            <v>1.8499999999999999E-2</v>
          </cell>
          <cell r="AD4159">
            <v>3</v>
          </cell>
        </row>
        <row r="4160">
          <cell r="D4160" t="str">
            <v>034641_Z11</v>
          </cell>
          <cell r="P4160">
            <v>1.8499999999999999E-2</v>
          </cell>
          <cell r="AD4160">
            <v>1</v>
          </cell>
        </row>
        <row r="4161">
          <cell r="D4161" t="str">
            <v>034641_Z11</v>
          </cell>
          <cell r="P4161">
            <v>1.8499999999999999E-2</v>
          </cell>
          <cell r="AD4161">
            <v>2</v>
          </cell>
        </row>
        <row r="4162">
          <cell r="D4162" t="str">
            <v>034641_Z11</v>
          </cell>
          <cell r="P4162">
            <v>1.8499999999999999E-2</v>
          </cell>
          <cell r="AD4162">
            <v>3</v>
          </cell>
        </row>
        <row r="4163">
          <cell r="D4163" t="str">
            <v>034642_Z11</v>
          </cell>
          <cell r="P4163">
            <v>1.8499999999999999E-2</v>
          </cell>
          <cell r="AD4163">
            <v>1</v>
          </cell>
        </row>
        <row r="4164">
          <cell r="D4164" t="str">
            <v>034642_Z11</v>
          </cell>
          <cell r="P4164">
            <v>1.8499999999999999E-2</v>
          </cell>
          <cell r="AD4164">
            <v>2</v>
          </cell>
        </row>
        <row r="4165">
          <cell r="D4165" t="str">
            <v>034642_Z11</v>
          </cell>
          <cell r="P4165">
            <v>1.8499999999999999E-2</v>
          </cell>
          <cell r="AD4165">
            <v>3</v>
          </cell>
        </row>
        <row r="4166">
          <cell r="D4166" t="str">
            <v>034655_Z11</v>
          </cell>
          <cell r="P4166">
            <v>0.06</v>
          </cell>
          <cell r="AD4166">
            <v>1</v>
          </cell>
        </row>
        <row r="4167">
          <cell r="D4167" t="str">
            <v>034655_Z11</v>
          </cell>
          <cell r="P4167">
            <v>0.06</v>
          </cell>
          <cell r="AD4167">
            <v>2</v>
          </cell>
        </row>
        <row r="4168">
          <cell r="D4168" t="str">
            <v>034655_Z11</v>
          </cell>
          <cell r="P4168">
            <v>0.06</v>
          </cell>
          <cell r="AD4168">
            <v>3</v>
          </cell>
        </row>
        <row r="4169">
          <cell r="D4169" t="str">
            <v>034659_Z11</v>
          </cell>
          <cell r="P4169">
            <v>0.11</v>
          </cell>
          <cell r="AD4169">
            <v>1</v>
          </cell>
        </row>
        <row r="4170">
          <cell r="D4170" t="str">
            <v>034659_Z11</v>
          </cell>
          <cell r="P4170">
            <v>0.11</v>
          </cell>
          <cell r="AD4170">
            <v>2</v>
          </cell>
        </row>
        <row r="4171">
          <cell r="D4171" t="str">
            <v>034659_Z11</v>
          </cell>
          <cell r="P4171">
            <v>0.11</v>
          </cell>
          <cell r="AD4171">
            <v>3</v>
          </cell>
        </row>
        <row r="4172">
          <cell r="D4172" t="str">
            <v>034660_Z11</v>
          </cell>
          <cell r="P4172">
            <v>0.30399999999999999</v>
          </cell>
          <cell r="AD4172">
            <v>1</v>
          </cell>
        </row>
        <row r="4173">
          <cell r="D4173" t="str">
            <v>034660_Z11</v>
          </cell>
          <cell r="P4173">
            <v>0.30399999999999999</v>
          </cell>
          <cell r="AD4173">
            <v>2</v>
          </cell>
        </row>
        <row r="4174">
          <cell r="D4174" t="str">
            <v>034660_Z11</v>
          </cell>
          <cell r="P4174">
            <v>0.30399999999999999</v>
          </cell>
          <cell r="AD4174">
            <v>3</v>
          </cell>
        </row>
        <row r="4175">
          <cell r="D4175" t="str">
            <v>034661_Z11</v>
          </cell>
          <cell r="P4175">
            <v>0.2475</v>
          </cell>
          <cell r="AD4175">
            <v>1</v>
          </cell>
        </row>
        <row r="4176">
          <cell r="D4176" t="str">
            <v>034661_Z11</v>
          </cell>
          <cell r="P4176">
            <v>0.2475</v>
          </cell>
          <cell r="AD4176">
            <v>2</v>
          </cell>
        </row>
        <row r="4177">
          <cell r="D4177" t="str">
            <v>034661_Z11</v>
          </cell>
          <cell r="P4177">
            <v>0.2475</v>
          </cell>
          <cell r="AD4177">
            <v>3</v>
          </cell>
        </row>
        <row r="4178">
          <cell r="D4178" t="str">
            <v>034662_Z11</v>
          </cell>
          <cell r="P4178">
            <v>0.27200000000000002</v>
          </cell>
          <cell r="AD4178">
            <v>1</v>
          </cell>
        </row>
        <row r="4179">
          <cell r="D4179" t="str">
            <v>034662_Z11</v>
          </cell>
          <cell r="P4179">
            <v>0.27200000000000002</v>
          </cell>
          <cell r="AD4179">
            <v>2</v>
          </cell>
        </row>
        <row r="4180">
          <cell r="D4180" t="str">
            <v>034662_Z11</v>
          </cell>
          <cell r="P4180">
            <v>0.27200000000000002</v>
          </cell>
          <cell r="AD4180">
            <v>3</v>
          </cell>
        </row>
        <row r="4181">
          <cell r="D4181" t="str">
            <v>034664_Z11</v>
          </cell>
          <cell r="P4181">
            <v>6.3E-2</v>
          </cell>
          <cell r="AD4181">
            <v>1</v>
          </cell>
        </row>
        <row r="4182">
          <cell r="D4182" t="str">
            <v>034664_Z11</v>
          </cell>
          <cell r="P4182">
            <v>6.3E-2</v>
          </cell>
          <cell r="AD4182">
            <v>2</v>
          </cell>
        </row>
        <row r="4183">
          <cell r="D4183" t="str">
            <v>034664_Z11</v>
          </cell>
          <cell r="P4183">
            <v>6.3E-2</v>
          </cell>
          <cell r="AD4183">
            <v>3</v>
          </cell>
        </row>
        <row r="4184">
          <cell r="D4184" t="str">
            <v>034665_Z11</v>
          </cell>
          <cell r="P4184">
            <v>5.4999999999999997E-3</v>
          </cell>
          <cell r="AD4184">
            <v>1</v>
          </cell>
        </row>
        <row r="4185">
          <cell r="D4185" t="str">
            <v>034665_Z11</v>
          </cell>
          <cell r="P4185">
            <v>5.4999999999999997E-3</v>
          </cell>
          <cell r="AD4185">
            <v>2</v>
          </cell>
        </row>
        <row r="4186">
          <cell r="D4186" t="str">
            <v>034665_Z11</v>
          </cell>
          <cell r="P4186">
            <v>5.4999999999999997E-3</v>
          </cell>
          <cell r="AD4186">
            <v>3</v>
          </cell>
        </row>
        <row r="4187">
          <cell r="D4187" t="str">
            <v>034669_Z11</v>
          </cell>
          <cell r="P4187">
            <v>0.11</v>
          </cell>
          <cell r="AD4187">
            <v>1</v>
          </cell>
        </row>
        <row r="4188">
          <cell r="D4188" t="str">
            <v>034669_Z11</v>
          </cell>
          <cell r="P4188">
            <v>0.11</v>
          </cell>
          <cell r="AD4188">
            <v>2</v>
          </cell>
        </row>
        <row r="4189">
          <cell r="D4189" t="str">
            <v>034669_Z11</v>
          </cell>
          <cell r="P4189">
            <v>0.11</v>
          </cell>
          <cell r="AD4189">
            <v>3</v>
          </cell>
        </row>
        <row r="4190">
          <cell r="D4190" t="str">
            <v>034670_Z11</v>
          </cell>
          <cell r="P4190">
            <v>0.11</v>
          </cell>
          <cell r="AD4190">
            <v>1</v>
          </cell>
        </row>
        <row r="4191">
          <cell r="D4191" t="str">
            <v>034670_Z11</v>
          </cell>
          <cell r="P4191">
            <v>0.11</v>
          </cell>
          <cell r="AD4191">
            <v>2</v>
          </cell>
        </row>
        <row r="4192">
          <cell r="D4192" t="str">
            <v>034670_Z11</v>
          </cell>
          <cell r="P4192">
            <v>0.11</v>
          </cell>
          <cell r="AD4192">
            <v>3</v>
          </cell>
        </row>
        <row r="4193">
          <cell r="D4193" t="str">
            <v>034671_Z11</v>
          </cell>
          <cell r="P4193">
            <v>7.4999999999999997E-2</v>
          </cell>
          <cell r="AD4193">
            <v>1</v>
          </cell>
        </row>
        <row r="4194">
          <cell r="D4194" t="str">
            <v>034671_Z11</v>
          </cell>
          <cell r="P4194">
            <v>7.4999999999999997E-2</v>
          </cell>
          <cell r="AD4194">
            <v>2</v>
          </cell>
        </row>
        <row r="4195">
          <cell r="D4195" t="str">
            <v>034671_Z11</v>
          </cell>
          <cell r="P4195">
            <v>7.4999999999999997E-2</v>
          </cell>
          <cell r="AD4195">
            <v>3</v>
          </cell>
        </row>
        <row r="4196">
          <cell r="D4196" t="str">
            <v>034672_Z11</v>
          </cell>
          <cell r="P4196">
            <v>9.8000000000000004E-2</v>
          </cell>
          <cell r="AD4196">
            <v>1</v>
          </cell>
        </row>
        <row r="4197">
          <cell r="D4197" t="str">
            <v>034672_Z11</v>
          </cell>
          <cell r="P4197">
            <v>9.8000000000000004E-2</v>
          </cell>
          <cell r="AD4197">
            <v>2</v>
          </cell>
        </row>
        <row r="4198">
          <cell r="D4198" t="str">
            <v>034672_Z11</v>
          </cell>
          <cell r="P4198">
            <v>9.8000000000000004E-2</v>
          </cell>
          <cell r="AD4198">
            <v>3</v>
          </cell>
        </row>
        <row r="4199">
          <cell r="D4199" t="str">
            <v>034675_Z11</v>
          </cell>
          <cell r="P4199">
            <v>0.2</v>
          </cell>
          <cell r="AD4199">
            <v>1</v>
          </cell>
        </row>
        <row r="4200">
          <cell r="D4200" t="str">
            <v>034675_Z11</v>
          </cell>
          <cell r="P4200">
            <v>0.2</v>
          </cell>
          <cell r="AD4200">
            <v>2</v>
          </cell>
        </row>
        <row r="4201">
          <cell r="D4201" t="str">
            <v>034675_Z11</v>
          </cell>
          <cell r="P4201">
            <v>0.2</v>
          </cell>
          <cell r="AD4201">
            <v>3</v>
          </cell>
        </row>
        <row r="4202">
          <cell r="D4202" t="str">
            <v>034676_Z11</v>
          </cell>
          <cell r="P4202">
            <v>0.2</v>
          </cell>
          <cell r="AD4202">
            <v>1</v>
          </cell>
        </row>
        <row r="4203">
          <cell r="D4203" t="str">
            <v>034676_Z11</v>
          </cell>
          <cell r="P4203">
            <v>0.2</v>
          </cell>
          <cell r="AD4203">
            <v>2</v>
          </cell>
        </row>
        <row r="4204">
          <cell r="D4204" t="str">
            <v>034676_Z11</v>
          </cell>
          <cell r="P4204">
            <v>0.2</v>
          </cell>
          <cell r="AD4204">
            <v>3</v>
          </cell>
        </row>
        <row r="4205">
          <cell r="D4205" t="str">
            <v>034677_Z11</v>
          </cell>
          <cell r="P4205">
            <v>0.2</v>
          </cell>
          <cell r="AD4205">
            <v>1</v>
          </cell>
        </row>
        <row r="4206">
          <cell r="D4206" t="str">
            <v>034677_Z11</v>
          </cell>
          <cell r="P4206">
            <v>0.2</v>
          </cell>
          <cell r="AD4206">
            <v>2</v>
          </cell>
        </row>
        <row r="4207">
          <cell r="D4207" t="str">
            <v>034677_Z11</v>
          </cell>
          <cell r="P4207">
            <v>0.2</v>
          </cell>
          <cell r="AD4207">
            <v>3</v>
          </cell>
        </row>
        <row r="4208">
          <cell r="D4208" t="str">
            <v>034678_Z11</v>
          </cell>
          <cell r="P4208">
            <v>3.6999999999999998E-2</v>
          </cell>
          <cell r="AD4208">
            <v>1</v>
          </cell>
        </row>
        <row r="4209">
          <cell r="D4209" t="str">
            <v>034678_Z11</v>
          </cell>
          <cell r="P4209">
            <v>3.6999999999999998E-2</v>
          </cell>
          <cell r="AD4209">
            <v>2</v>
          </cell>
        </row>
        <row r="4210">
          <cell r="D4210" t="str">
            <v>034678_Z11</v>
          </cell>
          <cell r="P4210">
            <v>3.6999999999999998E-2</v>
          </cell>
          <cell r="AD4210">
            <v>3</v>
          </cell>
        </row>
        <row r="4211">
          <cell r="D4211" t="str">
            <v>034683_Z11</v>
          </cell>
          <cell r="P4211">
            <v>4.4999999999999998E-2</v>
          </cell>
          <cell r="AD4211">
            <v>1</v>
          </cell>
        </row>
        <row r="4212">
          <cell r="D4212" t="str">
            <v>034683_Z11</v>
          </cell>
          <cell r="P4212">
            <v>4.4999999999999998E-2</v>
          </cell>
          <cell r="AD4212">
            <v>2</v>
          </cell>
        </row>
        <row r="4213">
          <cell r="D4213" t="str">
            <v>034683_Z11</v>
          </cell>
          <cell r="P4213">
            <v>4.4999999999999998E-2</v>
          </cell>
          <cell r="AD4213">
            <v>3</v>
          </cell>
        </row>
        <row r="4214">
          <cell r="D4214" t="str">
            <v>034692_Z11</v>
          </cell>
          <cell r="P4214">
            <v>0.17499999999999999</v>
          </cell>
          <cell r="AD4214">
            <v>1</v>
          </cell>
        </row>
        <row r="4215">
          <cell r="D4215" t="str">
            <v>034692_Z11</v>
          </cell>
          <cell r="P4215">
            <v>0.17499999999999999</v>
          </cell>
          <cell r="AD4215">
            <v>2</v>
          </cell>
        </row>
        <row r="4216">
          <cell r="D4216" t="str">
            <v>034692_Z11</v>
          </cell>
          <cell r="P4216">
            <v>0.17499999999999999</v>
          </cell>
          <cell r="AD4216">
            <v>3</v>
          </cell>
        </row>
        <row r="4217">
          <cell r="D4217" t="str">
            <v>034695_Z11</v>
          </cell>
          <cell r="P4217">
            <v>2</v>
          </cell>
          <cell r="AD4217">
            <v>1</v>
          </cell>
        </row>
        <row r="4218">
          <cell r="D4218" t="str">
            <v>034695_Z11</v>
          </cell>
          <cell r="P4218">
            <v>2</v>
          </cell>
          <cell r="AD4218">
            <v>2</v>
          </cell>
        </row>
        <row r="4219">
          <cell r="D4219" t="str">
            <v>034695_Z11</v>
          </cell>
          <cell r="P4219">
            <v>2</v>
          </cell>
          <cell r="AD4219">
            <v>3</v>
          </cell>
        </row>
        <row r="4220">
          <cell r="D4220" t="str">
            <v>034698_Z11</v>
          </cell>
          <cell r="P4220">
            <v>4.1000000000000002E-2</v>
          </cell>
          <cell r="AD4220">
            <v>1</v>
          </cell>
        </row>
        <row r="4221">
          <cell r="D4221" t="str">
            <v>034698_Z11</v>
          </cell>
          <cell r="P4221">
            <v>4.1000000000000002E-2</v>
          </cell>
          <cell r="AD4221">
            <v>2</v>
          </cell>
        </row>
        <row r="4222">
          <cell r="D4222" t="str">
            <v>034698_Z11</v>
          </cell>
          <cell r="P4222">
            <v>4.1000000000000002E-2</v>
          </cell>
          <cell r="AD4222">
            <v>3</v>
          </cell>
        </row>
        <row r="4223">
          <cell r="D4223" t="str">
            <v>034699_Z11</v>
          </cell>
          <cell r="P4223">
            <v>0.18</v>
          </cell>
          <cell r="AD4223">
            <v>1</v>
          </cell>
        </row>
        <row r="4224">
          <cell r="D4224" t="str">
            <v>034699_Z11</v>
          </cell>
          <cell r="P4224">
            <v>0.18</v>
          </cell>
          <cell r="AD4224">
            <v>2</v>
          </cell>
        </row>
        <row r="4225">
          <cell r="D4225" t="str">
            <v>034699_Z11</v>
          </cell>
          <cell r="P4225">
            <v>0.18</v>
          </cell>
          <cell r="AD4225">
            <v>3</v>
          </cell>
        </row>
        <row r="4226">
          <cell r="D4226" t="str">
            <v>034700_Z11</v>
          </cell>
          <cell r="P4226">
            <v>0.06</v>
          </cell>
          <cell r="AD4226">
            <v>1</v>
          </cell>
        </row>
        <row r="4227">
          <cell r="D4227" t="str">
            <v>034700_Z11</v>
          </cell>
          <cell r="P4227">
            <v>0.06</v>
          </cell>
          <cell r="AD4227">
            <v>2</v>
          </cell>
        </row>
        <row r="4228">
          <cell r="D4228" t="str">
            <v>034700_Z11</v>
          </cell>
          <cell r="P4228">
            <v>0.06</v>
          </cell>
          <cell r="AD4228">
            <v>3</v>
          </cell>
        </row>
        <row r="4229">
          <cell r="D4229" t="str">
            <v>034703_Z11</v>
          </cell>
          <cell r="P4229">
            <v>0.03</v>
          </cell>
          <cell r="AD4229">
            <v>1</v>
          </cell>
        </row>
        <row r="4230">
          <cell r="D4230" t="str">
            <v>034703_Z11</v>
          </cell>
          <cell r="P4230">
            <v>0.03</v>
          </cell>
          <cell r="AD4230">
            <v>2</v>
          </cell>
        </row>
        <row r="4231">
          <cell r="D4231" t="str">
            <v>034703_Z11</v>
          </cell>
          <cell r="P4231">
            <v>0.03</v>
          </cell>
          <cell r="AD4231">
            <v>3</v>
          </cell>
        </row>
        <row r="4232">
          <cell r="D4232" t="str">
            <v>034706_Z11</v>
          </cell>
          <cell r="P4232">
            <v>0.1</v>
          </cell>
          <cell r="AD4232">
            <v>1</v>
          </cell>
        </row>
        <row r="4233">
          <cell r="D4233" t="str">
            <v>034706_Z11</v>
          </cell>
          <cell r="P4233">
            <v>0.1</v>
          </cell>
          <cell r="AD4233">
            <v>2</v>
          </cell>
        </row>
        <row r="4234">
          <cell r="D4234" t="str">
            <v>034706_Z11</v>
          </cell>
          <cell r="P4234">
            <v>0.1</v>
          </cell>
          <cell r="AD4234">
            <v>3</v>
          </cell>
        </row>
        <row r="4235">
          <cell r="D4235" t="str">
            <v>034709_Z11</v>
          </cell>
          <cell r="P4235">
            <v>8.2000000000000003E-2</v>
          </cell>
          <cell r="AD4235">
            <v>1</v>
          </cell>
        </row>
        <row r="4236">
          <cell r="D4236" t="str">
            <v>034709_Z11</v>
          </cell>
          <cell r="P4236">
            <v>8.2000000000000003E-2</v>
          </cell>
          <cell r="AD4236">
            <v>2</v>
          </cell>
        </row>
        <row r="4237">
          <cell r="D4237" t="str">
            <v>034709_Z11</v>
          </cell>
          <cell r="P4237">
            <v>8.2000000000000003E-2</v>
          </cell>
          <cell r="AD4237">
            <v>3</v>
          </cell>
        </row>
        <row r="4238">
          <cell r="D4238" t="str">
            <v>034710_Z11</v>
          </cell>
          <cell r="P4238">
            <v>5.4999999999999997E-3</v>
          </cell>
          <cell r="AD4238">
            <v>1</v>
          </cell>
        </row>
        <row r="4239">
          <cell r="D4239" t="str">
            <v>034710_Z11</v>
          </cell>
          <cell r="P4239">
            <v>5.4999999999999997E-3</v>
          </cell>
          <cell r="AD4239">
            <v>2</v>
          </cell>
        </row>
        <row r="4240">
          <cell r="D4240" t="str">
            <v>034710_Z11</v>
          </cell>
          <cell r="P4240">
            <v>5.4999999999999997E-3</v>
          </cell>
          <cell r="AD4240">
            <v>3</v>
          </cell>
        </row>
        <row r="4241">
          <cell r="D4241" t="str">
            <v>034711_Z11</v>
          </cell>
          <cell r="P4241">
            <v>4.8500000000000001E-2</v>
          </cell>
          <cell r="AD4241">
            <v>1</v>
          </cell>
        </row>
        <row r="4242">
          <cell r="D4242" t="str">
            <v>034711_Z11</v>
          </cell>
          <cell r="P4242">
            <v>4.8500000000000001E-2</v>
          </cell>
          <cell r="AD4242">
            <v>2</v>
          </cell>
        </row>
        <row r="4243">
          <cell r="D4243" t="str">
            <v>034711_Z11</v>
          </cell>
          <cell r="P4243">
            <v>4.8500000000000001E-2</v>
          </cell>
          <cell r="AD4243">
            <v>3</v>
          </cell>
        </row>
        <row r="4244">
          <cell r="D4244" t="str">
            <v>034712_Z11</v>
          </cell>
          <cell r="P4244">
            <v>4.8500000000000001E-2</v>
          </cell>
          <cell r="AD4244">
            <v>1</v>
          </cell>
        </row>
        <row r="4245">
          <cell r="D4245" t="str">
            <v>034712_Z11</v>
          </cell>
          <cell r="P4245">
            <v>4.8500000000000001E-2</v>
          </cell>
          <cell r="AD4245">
            <v>2</v>
          </cell>
        </row>
        <row r="4246">
          <cell r="D4246" t="str">
            <v>034712_Z11</v>
          </cell>
          <cell r="P4246">
            <v>4.8500000000000001E-2</v>
          </cell>
          <cell r="AD4246">
            <v>3</v>
          </cell>
        </row>
        <row r="4247">
          <cell r="D4247" t="str">
            <v>034725_Z11</v>
          </cell>
          <cell r="P4247">
            <v>2.1999999999999999E-2</v>
          </cell>
          <cell r="AD4247">
            <v>1</v>
          </cell>
        </row>
        <row r="4248">
          <cell r="D4248" t="str">
            <v>034725_Z11</v>
          </cell>
          <cell r="P4248">
            <v>2.1999999999999999E-2</v>
          </cell>
          <cell r="AD4248">
            <v>2</v>
          </cell>
        </row>
        <row r="4249">
          <cell r="D4249" t="str">
            <v>034725_Z11</v>
          </cell>
          <cell r="P4249">
            <v>2.1999999999999999E-2</v>
          </cell>
          <cell r="AD4249">
            <v>3</v>
          </cell>
        </row>
        <row r="4250">
          <cell r="D4250" t="str">
            <v>034734_Z11</v>
          </cell>
          <cell r="P4250">
            <v>0.01</v>
          </cell>
          <cell r="AD4250">
            <v>1</v>
          </cell>
        </row>
        <row r="4251">
          <cell r="D4251" t="str">
            <v>034734_Z11</v>
          </cell>
          <cell r="P4251">
            <v>0.01</v>
          </cell>
          <cell r="AD4251">
            <v>2</v>
          </cell>
        </row>
        <row r="4252">
          <cell r="D4252" t="str">
            <v>034734_Z11</v>
          </cell>
          <cell r="P4252">
            <v>0.01</v>
          </cell>
          <cell r="AD4252">
            <v>3</v>
          </cell>
        </row>
        <row r="4253">
          <cell r="D4253" t="str">
            <v>034736_Z11</v>
          </cell>
          <cell r="P4253">
            <v>0.04</v>
          </cell>
          <cell r="AD4253">
            <v>1</v>
          </cell>
        </row>
        <row r="4254">
          <cell r="D4254" t="str">
            <v>034736_Z11</v>
          </cell>
          <cell r="P4254">
            <v>0.04</v>
          </cell>
          <cell r="AD4254">
            <v>2</v>
          </cell>
        </row>
        <row r="4255">
          <cell r="D4255" t="str">
            <v>034736_Z11</v>
          </cell>
          <cell r="P4255">
            <v>0.04</v>
          </cell>
          <cell r="AD4255">
            <v>3</v>
          </cell>
        </row>
        <row r="4256">
          <cell r="D4256" t="str">
            <v>034737_Z11</v>
          </cell>
          <cell r="P4256">
            <v>0.04</v>
          </cell>
          <cell r="AD4256">
            <v>1</v>
          </cell>
        </row>
        <row r="4257">
          <cell r="D4257" t="str">
            <v>034737_Z11</v>
          </cell>
          <cell r="P4257">
            <v>0.04</v>
          </cell>
          <cell r="AD4257">
            <v>2</v>
          </cell>
        </row>
        <row r="4258">
          <cell r="D4258" t="str">
            <v>034737_Z11</v>
          </cell>
          <cell r="P4258">
            <v>0.04</v>
          </cell>
          <cell r="AD4258">
            <v>3</v>
          </cell>
        </row>
        <row r="4259">
          <cell r="D4259" t="str">
            <v>034738_Z11</v>
          </cell>
          <cell r="P4259">
            <v>4.0000000000000001E-3</v>
          </cell>
          <cell r="AD4259">
            <v>1</v>
          </cell>
        </row>
        <row r="4260">
          <cell r="D4260" t="str">
            <v>034738_Z11</v>
          </cell>
          <cell r="P4260">
            <v>4.0000000000000001E-3</v>
          </cell>
          <cell r="AD4260">
            <v>2</v>
          </cell>
        </row>
        <row r="4261">
          <cell r="D4261" t="str">
            <v>034738_Z11</v>
          </cell>
          <cell r="P4261">
            <v>4.0000000000000001E-3</v>
          </cell>
          <cell r="AD4261">
            <v>3</v>
          </cell>
        </row>
        <row r="4262">
          <cell r="D4262" t="str">
            <v>034739_Z11</v>
          </cell>
          <cell r="P4262">
            <v>1.28</v>
          </cell>
          <cell r="AD4262">
            <v>1</v>
          </cell>
        </row>
        <row r="4263">
          <cell r="D4263" t="str">
            <v>034739_Z11</v>
          </cell>
          <cell r="P4263">
            <v>1.28</v>
          </cell>
          <cell r="AD4263">
            <v>2</v>
          </cell>
        </row>
        <row r="4264">
          <cell r="D4264" t="str">
            <v>034739_Z11</v>
          </cell>
          <cell r="P4264">
            <v>1.28</v>
          </cell>
          <cell r="AD4264">
            <v>3</v>
          </cell>
        </row>
        <row r="4265">
          <cell r="D4265" t="str">
            <v>034740_Z11</v>
          </cell>
          <cell r="P4265">
            <v>0.28000000000000003</v>
          </cell>
          <cell r="AD4265">
            <v>1</v>
          </cell>
        </row>
        <row r="4266">
          <cell r="D4266" t="str">
            <v>034740_Z11</v>
          </cell>
          <cell r="P4266">
            <v>0.28000000000000003</v>
          </cell>
          <cell r="AD4266">
            <v>2</v>
          </cell>
        </row>
        <row r="4267">
          <cell r="D4267" t="str">
            <v>034740_Z11</v>
          </cell>
          <cell r="P4267">
            <v>0.28000000000000003</v>
          </cell>
          <cell r="AD4267">
            <v>3</v>
          </cell>
        </row>
        <row r="4268">
          <cell r="D4268" t="str">
            <v>034744_Z11</v>
          </cell>
          <cell r="P4268">
            <v>5.4999999999999997E-3</v>
          </cell>
          <cell r="AD4268">
            <v>1</v>
          </cell>
        </row>
        <row r="4269">
          <cell r="D4269" t="str">
            <v>034744_Z11</v>
          </cell>
          <cell r="P4269">
            <v>5.4999999999999997E-3</v>
          </cell>
          <cell r="AD4269">
            <v>2</v>
          </cell>
        </row>
        <row r="4270">
          <cell r="D4270" t="str">
            <v>034744_Z11</v>
          </cell>
          <cell r="P4270">
            <v>5.4999999999999997E-3</v>
          </cell>
          <cell r="AD4270">
            <v>3</v>
          </cell>
        </row>
        <row r="4271">
          <cell r="D4271" t="str">
            <v>034750_Z11</v>
          </cell>
          <cell r="P4271">
            <v>1.4999999999999999E-2</v>
          </cell>
          <cell r="AD4271">
            <v>1</v>
          </cell>
        </row>
        <row r="4272">
          <cell r="D4272" t="str">
            <v>034750_Z11</v>
          </cell>
          <cell r="P4272">
            <v>1.4999999999999999E-2</v>
          </cell>
          <cell r="AD4272">
            <v>2</v>
          </cell>
        </row>
        <row r="4273">
          <cell r="D4273" t="str">
            <v>034750_Z11</v>
          </cell>
          <cell r="P4273">
            <v>1.4999999999999999E-2</v>
          </cell>
          <cell r="AD4273">
            <v>3</v>
          </cell>
        </row>
        <row r="4274">
          <cell r="D4274" t="str">
            <v>034761_Z11</v>
          </cell>
          <cell r="P4274">
            <v>3.6999999999999998E-2</v>
          </cell>
          <cell r="AD4274">
            <v>1</v>
          </cell>
        </row>
        <row r="4275">
          <cell r="D4275" t="str">
            <v>034761_Z11</v>
          </cell>
          <cell r="P4275">
            <v>3.6999999999999998E-2</v>
          </cell>
          <cell r="AD4275">
            <v>2</v>
          </cell>
        </row>
        <row r="4276">
          <cell r="D4276" t="str">
            <v>034761_Z11</v>
          </cell>
          <cell r="P4276">
            <v>3.6999999999999998E-2</v>
          </cell>
          <cell r="AD4276">
            <v>3</v>
          </cell>
        </row>
        <row r="4277">
          <cell r="D4277" t="str">
            <v>034764_Z11</v>
          </cell>
          <cell r="P4277">
            <v>4.4999999999999998E-2</v>
          </cell>
          <cell r="AD4277">
            <v>1</v>
          </cell>
        </row>
        <row r="4278">
          <cell r="D4278" t="str">
            <v>034764_Z11</v>
          </cell>
          <cell r="P4278">
            <v>4.4999999999999998E-2</v>
          </cell>
          <cell r="AD4278">
            <v>2</v>
          </cell>
        </row>
        <row r="4279">
          <cell r="D4279" t="str">
            <v>034764_Z11</v>
          </cell>
          <cell r="P4279">
            <v>4.4999999999999998E-2</v>
          </cell>
          <cell r="AD4279">
            <v>3</v>
          </cell>
        </row>
        <row r="4280">
          <cell r="D4280" t="str">
            <v>034765_Z11</v>
          </cell>
          <cell r="P4280">
            <v>4.4999999999999998E-2</v>
          </cell>
          <cell r="AD4280">
            <v>1</v>
          </cell>
        </row>
        <row r="4281">
          <cell r="D4281" t="str">
            <v>034765_Z11</v>
          </cell>
          <cell r="P4281">
            <v>4.4999999999999998E-2</v>
          </cell>
          <cell r="AD4281">
            <v>2</v>
          </cell>
        </row>
        <row r="4282">
          <cell r="D4282" t="str">
            <v>034765_Z11</v>
          </cell>
          <cell r="P4282">
            <v>4.4999999999999998E-2</v>
          </cell>
          <cell r="AD4282">
            <v>3</v>
          </cell>
        </row>
        <row r="4283">
          <cell r="D4283" t="str">
            <v>034773_Z11</v>
          </cell>
          <cell r="P4283">
            <v>1.0999999999999999E-2</v>
          </cell>
          <cell r="AD4283">
            <v>1</v>
          </cell>
        </row>
        <row r="4284">
          <cell r="D4284" t="str">
            <v>034773_Z11</v>
          </cell>
          <cell r="P4284">
            <v>1.0999999999999999E-2</v>
          </cell>
          <cell r="AD4284">
            <v>2</v>
          </cell>
        </row>
        <row r="4285">
          <cell r="D4285" t="str">
            <v>034773_Z11</v>
          </cell>
          <cell r="P4285">
            <v>1.0999999999999999E-2</v>
          </cell>
          <cell r="AD4285">
            <v>3</v>
          </cell>
        </row>
        <row r="4286">
          <cell r="D4286" t="str">
            <v>034774_Z11</v>
          </cell>
          <cell r="P4286">
            <v>1.0999999999999999E-2</v>
          </cell>
          <cell r="AD4286">
            <v>1</v>
          </cell>
        </row>
        <row r="4287">
          <cell r="D4287" t="str">
            <v>034774_Z11</v>
          </cell>
          <cell r="P4287">
            <v>1.0999999999999999E-2</v>
          </cell>
          <cell r="AD4287">
            <v>2</v>
          </cell>
        </row>
        <row r="4288">
          <cell r="D4288" t="str">
            <v>034774_Z11</v>
          </cell>
          <cell r="P4288">
            <v>1.0999999999999999E-2</v>
          </cell>
          <cell r="AD4288">
            <v>3</v>
          </cell>
        </row>
        <row r="4289">
          <cell r="D4289" t="str">
            <v>034786_Z11</v>
          </cell>
          <cell r="P4289">
            <v>2.1999999999999999E-2</v>
          </cell>
          <cell r="AD4289">
            <v>1</v>
          </cell>
        </row>
        <row r="4290">
          <cell r="D4290" t="str">
            <v>034786_Z11</v>
          </cell>
          <cell r="P4290">
            <v>2.1999999999999999E-2</v>
          </cell>
          <cell r="AD4290">
            <v>2</v>
          </cell>
        </row>
        <row r="4291">
          <cell r="D4291" t="str">
            <v>034786_Z11</v>
          </cell>
          <cell r="P4291">
            <v>2.1999999999999999E-2</v>
          </cell>
          <cell r="AD4291">
            <v>3</v>
          </cell>
        </row>
        <row r="4292">
          <cell r="D4292" t="str">
            <v>034806_Z11</v>
          </cell>
          <cell r="P4292">
            <v>1.6E-2</v>
          </cell>
          <cell r="AD4292">
            <v>1</v>
          </cell>
        </row>
        <row r="4293">
          <cell r="D4293" t="str">
            <v>034806_Z11</v>
          </cell>
          <cell r="P4293">
            <v>1.6E-2</v>
          </cell>
          <cell r="AD4293">
            <v>2</v>
          </cell>
        </row>
        <row r="4294">
          <cell r="D4294" t="str">
            <v>034806_Z11</v>
          </cell>
          <cell r="P4294">
            <v>1.6E-2</v>
          </cell>
          <cell r="AD4294">
            <v>3</v>
          </cell>
        </row>
        <row r="4295">
          <cell r="D4295" t="str">
            <v>034828_Z11</v>
          </cell>
          <cell r="P4295">
            <v>0.216</v>
          </cell>
          <cell r="AD4295">
            <v>1</v>
          </cell>
        </row>
        <row r="4296">
          <cell r="D4296" t="str">
            <v>034828_Z11</v>
          </cell>
          <cell r="P4296">
            <v>0.216</v>
          </cell>
          <cell r="AD4296">
            <v>2</v>
          </cell>
        </row>
        <row r="4297">
          <cell r="D4297" t="str">
            <v>034828_Z11</v>
          </cell>
          <cell r="P4297">
            <v>0.216</v>
          </cell>
          <cell r="AD4297">
            <v>3</v>
          </cell>
        </row>
        <row r="4298">
          <cell r="D4298" t="str">
            <v>034829_Z11</v>
          </cell>
          <cell r="P4298">
            <v>0.216</v>
          </cell>
          <cell r="AD4298">
            <v>1</v>
          </cell>
        </row>
        <row r="4299">
          <cell r="D4299" t="str">
            <v>034829_Z11</v>
          </cell>
          <cell r="P4299">
            <v>0.216</v>
          </cell>
          <cell r="AD4299">
            <v>2</v>
          </cell>
        </row>
        <row r="4300">
          <cell r="D4300" t="str">
            <v>034829_Z11</v>
          </cell>
          <cell r="P4300">
            <v>0.216</v>
          </cell>
          <cell r="AD4300">
            <v>3</v>
          </cell>
        </row>
        <row r="4301">
          <cell r="D4301" t="str">
            <v>034833_Z11</v>
          </cell>
          <cell r="P4301">
            <v>1.4999999999999999E-2</v>
          </cell>
          <cell r="AD4301">
            <v>1</v>
          </cell>
        </row>
        <row r="4302">
          <cell r="D4302" t="str">
            <v>034833_Z11</v>
          </cell>
          <cell r="P4302">
            <v>1.4999999999999999E-2</v>
          </cell>
          <cell r="AD4302">
            <v>2</v>
          </cell>
        </row>
        <row r="4303">
          <cell r="D4303" t="str">
            <v>034833_Z11</v>
          </cell>
          <cell r="P4303">
            <v>1.4999999999999999E-2</v>
          </cell>
          <cell r="AD4303">
            <v>3</v>
          </cell>
        </row>
        <row r="4304">
          <cell r="D4304" t="str">
            <v>034834_Z11</v>
          </cell>
          <cell r="P4304">
            <v>1.0999999999999999E-2</v>
          </cell>
          <cell r="AD4304">
            <v>1</v>
          </cell>
        </row>
        <row r="4305">
          <cell r="D4305" t="str">
            <v>034834_Z11</v>
          </cell>
          <cell r="P4305">
            <v>1.0999999999999999E-2</v>
          </cell>
          <cell r="AD4305">
            <v>2</v>
          </cell>
        </row>
        <row r="4306">
          <cell r="D4306" t="str">
            <v>034834_Z11</v>
          </cell>
          <cell r="P4306">
            <v>1.0999999999999999E-2</v>
          </cell>
          <cell r="AD4306">
            <v>3</v>
          </cell>
        </row>
        <row r="4307">
          <cell r="D4307" t="str">
            <v>034850_Z11</v>
          </cell>
          <cell r="P4307">
            <v>7.4999999999999997E-2</v>
          </cell>
          <cell r="AD4307">
            <v>1</v>
          </cell>
        </row>
        <row r="4308">
          <cell r="D4308" t="str">
            <v>034850_Z11</v>
          </cell>
          <cell r="P4308">
            <v>7.4999999999999997E-2</v>
          </cell>
          <cell r="AD4308">
            <v>2</v>
          </cell>
        </row>
        <row r="4309">
          <cell r="D4309" t="str">
            <v>034850_Z11</v>
          </cell>
          <cell r="P4309">
            <v>7.4999999999999997E-2</v>
          </cell>
          <cell r="AD4309">
            <v>3</v>
          </cell>
        </row>
        <row r="4310">
          <cell r="D4310" t="str">
            <v>034863_Z11</v>
          </cell>
          <cell r="P4310">
            <v>0.03</v>
          </cell>
          <cell r="AD4310">
            <v>1</v>
          </cell>
        </row>
        <row r="4311">
          <cell r="D4311" t="str">
            <v>034863_Z11</v>
          </cell>
          <cell r="P4311">
            <v>0.03</v>
          </cell>
          <cell r="AD4311">
            <v>2</v>
          </cell>
        </row>
        <row r="4312">
          <cell r="D4312" t="str">
            <v>034863_Z11</v>
          </cell>
          <cell r="P4312">
            <v>0.03</v>
          </cell>
          <cell r="AD4312">
            <v>3</v>
          </cell>
        </row>
        <row r="4313">
          <cell r="D4313" t="str">
            <v>034868_Z11</v>
          </cell>
          <cell r="P4313">
            <v>0.09</v>
          </cell>
          <cell r="AD4313">
            <v>1</v>
          </cell>
        </row>
        <row r="4314">
          <cell r="D4314" t="str">
            <v>034868_Z11</v>
          </cell>
          <cell r="P4314">
            <v>0.09</v>
          </cell>
          <cell r="AD4314">
            <v>2</v>
          </cell>
        </row>
        <row r="4315">
          <cell r="D4315" t="str">
            <v>034868_Z11</v>
          </cell>
          <cell r="P4315">
            <v>0.09</v>
          </cell>
          <cell r="AD4315">
            <v>3</v>
          </cell>
        </row>
        <row r="4316">
          <cell r="D4316" t="str">
            <v>034870_Z11</v>
          </cell>
          <cell r="P4316">
            <v>0.6</v>
          </cell>
          <cell r="AD4316">
            <v>1</v>
          </cell>
        </row>
        <row r="4317">
          <cell r="D4317" t="str">
            <v>034870_Z11</v>
          </cell>
          <cell r="P4317">
            <v>0.6</v>
          </cell>
          <cell r="AD4317">
            <v>2</v>
          </cell>
        </row>
        <row r="4318">
          <cell r="D4318" t="str">
            <v>034870_Z11</v>
          </cell>
          <cell r="P4318">
            <v>0.6</v>
          </cell>
          <cell r="AD4318">
            <v>3</v>
          </cell>
        </row>
        <row r="4319">
          <cell r="D4319" t="str">
            <v>034871_Z11</v>
          </cell>
          <cell r="P4319">
            <v>0.6</v>
          </cell>
          <cell r="AD4319">
            <v>1</v>
          </cell>
        </row>
        <row r="4320">
          <cell r="D4320" t="str">
            <v>034871_Z11</v>
          </cell>
          <cell r="P4320">
            <v>0.6</v>
          </cell>
          <cell r="AD4320">
            <v>2</v>
          </cell>
        </row>
        <row r="4321">
          <cell r="D4321" t="str">
            <v>034871_Z11</v>
          </cell>
          <cell r="P4321">
            <v>0.6</v>
          </cell>
          <cell r="AD4321">
            <v>3</v>
          </cell>
        </row>
        <row r="4322">
          <cell r="D4322" t="str">
            <v>034881_Z11</v>
          </cell>
          <cell r="P4322">
            <v>0.16</v>
          </cell>
          <cell r="AD4322">
            <v>1</v>
          </cell>
        </row>
        <row r="4323">
          <cell r="D4323" t="str">
            <v>034881_Z11</v>
          </cell>
          <cell r="P4323">
            <v>0.16</v>
          </cell>
          <cell r="AD4323">
            <v>2</v>
          </cell>
        </row>
        <row r="4324">
          <cell r="D4324" t="str">
            <v>034881_Z11</v>
          </cell>
          <cell r="P4324">
            <v>0.16</v>
          </cell>
          <cell r="AD4324">
            <v>3</v>
          </cell>
        </row>
        <row r="4325">
          <cell r="D4325" t="str">
            <v>034882_Z11</v>
          </cell>
          <cell r="P4325">
            <v>0.04</v>
          </cell>
          <cell r="AD4325">
            <v>1</v>
          </cell>
        </row>
        <row r="4326">
          <cell r="D4326" t="str">
            <v>034882_Z11</v>
          </cell>
          <cell r="P4326">
            <v>0.04</v>
          </cell>
          <cell r="AD4326">
            <v>2</v>
          </cell>
        </row>
        <row r="4327">
          <cell r="D4327" t="str">
            <v>034882_Z11</v>
          </cell>
          <cell r="P4327">
            <v>0.04</v>
          </cell>
          <cell r="AD4327">
            <v>3</v>
          </cell>
        </row>
        <row r="4328">
          <cell r="D4328" t="str">
            <v>034885_Z11</v>
          </cell>
          <cell r="P4328">
            <v>1.0999999999999999E-2</v>
          </cell>
          <cell r="AD4328">
            <v>1</v>
          </cell>
        </row>
        <row r="4329">
          <cell r="D4329" t="str">
            <v>034885_Z11</v>
          </cell>
          <cell r="P4329">
            <v>1.0999999999999999E-2</v>
          </cell>
          <cell r="AD4329">
            <v>2</v>
          </cell>
        </row>
        <row r="4330">
          <cell r="D4330" t="str">
            <v>034885_Z11</v>
          </cell>
          <cell r="P4330">
            <v>1.0999999999999999E-2</v>
          </cell>
          <cell r="AD4330">
            <v>3</v>
          </cell>
        </row>
        <row r="4331">
          <cell r="D4331" t="str">
            <v>034886_Z11</v>
          </cell>
          <cell r="P4331">
            <v>7.4999999999999997E-3</v>
          </cell>
          <cell r="AD4331">
            <v>1</v>
          </cell>
        </row>
        <row r="4332">
          <cell r="D4332" t="str">
            <v>034886_Z11</v>
          </cell>
          <cell r="P4332">
            <v>7.4999999999999997E-3</v>
          </cell>
          <cell r="AD4332">
            <v>2</v>
          </cell>
        </row>
        <row r="4333">
          <cell r="D4333" t="str">
            <v>034886_Z11</v>
          </cell>
          <cell r="P4333">
            <v>7.4999999999999997E-3</v>
          </cell>
          <cell r="AD4333">
            <v>3</v>
          </cell>
        </row>
        <row r="4334">
          <cell r="D4334" t="str">
            <v>034887_Z11</v>
          </cell>
          <cell r="P4334">
            <v>5.5E-2</v>
          </cell>
          <cell r="AD4334">
            <v>1</v>
          </cell>
        </row>
        <row r="4335">
          <cell r="D4335" t="str">
            <v>034887_Z11</v>
          </cell>
          <cell r="P4335">
            <v>5.5E-2</v>
          </cell>
          <cell r="AD4335">
            <v>2</v>
          </cell>
        </row>
        <row r="4336">
          <cell r="D4336" t="str">
            <v>034887_Z11</v>
          </cell>
          <cell r="P4336">
            <v>5.5E-2</v>
          </cell>
          <cell r="AD4336">
            <v>3</v>
          </cell>
        </row>
        <row r="4337">
          <cell r="D4337" t="str">
            <v>034888_Z11</v>
          </cell>
          <cell r="P4337">
            <v>1.0999999999999999E-2</v>
          </cell>
          <cell r="AD4337">
            <v>1</v>
          </cell>
        </row>
        <row r="4338">
          <cell r="D4338" t="str">
            <v>034888_Z11</v>
          </cell>
          <cell r="P4338">
            <v>1.0999999999999999E-2</v>
          </cell>
          <cell r="AD4338">
            <v>2</v>
          </cell>
        </row>
        <row r="4339">
          <cell r="D4339" t="str">
            <v>034888_Z11</v>
          </cell>
          <cell r="P4339">
            <v>1.0999999999999999E-2</v>
          </cell>
          <cell r="AD4339">
            <v>3</v>
          </cell>
        </row>
        <row r="4340">
          <cell r="D4340" t="str">
            <v>034904_Z11</v>
          </cell>
          <cell r="P4340">
            <v>0.11</v>
          </cell>
          <cell r="AD4340">
            <v>1</v>
          </cell>
        </row>
        <row r="4341">
          <cell r="D4341" t="str">
            <v>034904_Z11</v>
          </cell>
          <cell r="P4341">
            <v>0.11</v>
          </cell>
          <cell r="AD4341">
            <v>2</v>
          </cell>
        </row>
        <row r="4342">
          <cell r="D4342" t="str">
            <v>034904_Z11</v>
          </cell>
          <cell r="P4342">
            <v>0.11</v>
          </cell>
          <cell r="AD4342">
            <v>3</v>
          </cell>
        </row>
        <row r="4343">
          <cell r="D4343" t="str">
            <v>034905_Z11</v>
          </cell>
          <cell r="P4343">
            <v>0.11</v>
          </cell>
          <cell r="AD4343">
            <v>1</v>
          </cell>
        </row>
        <row r="4344">
          <cell r="D4344" t="str">
            <v>034905_Z11</v>
          </cell>
          <cell r="P4344">
            <v>0.11</v>
          </cell>
          <cell r="AD4344">
            <v>2</v>
          </cell>
        </row>
        <row r="4345">
          <cell r="D4345" t="str">
            <v>034905_Z11</v>
          </cell>
          <cell r="P4345">
            <v>0.11</v>
          </cell>
          <cell r="AD4345">
            <v>3</v>
          </cell>
        </row>
        <row r="4346">
          <cell r="D4346" t="str">
            <v>034907_Z11</v>
          </cell>
          <cell r="P4346">
            <v>7.4999999999999997E-3</v>
          </cell>
          <cell r="AD4346">
            <v>1</v>
          </cell>
        </row>
        <row r="4347">
          <cell r="D4347" t="str">
            <v>034907_Z11</v>
          </cell>
          <cell r="P4347">
            <v>7.4999999999999997E-3</v>
          </cell>
          <cell r="AD4347">
            <v>2</v>
          </cell>
        </row>
        <row r="4348">
          <cell r="D4348" t="str">
            <v>034907_Z11</v>
          </cell>
          <cell r="P4348">
            <v>7.4999999999999997E-3</v>
          </cell>
          <cell r="AD4348">
            <v>3</v>
          </cell>
        </row>
        <row r="4349">
          <cell r="D4349" t="str">
            <v>034908_Z11</v>
          </cell>
          <cell r="P4349">
            <v>1.7999999999999999E-2</v>
          </cell>
          <cell r="AD4349">
            <v>1</v>
          </cell>
        </row>
        <row r="4350">
          <cell r="D4350" t="str">
            <v>034908_Z11</v>
          </cell>
          <cell r="P4350">
            <v>1.7999999999999999E-2</v>
          </cell>
          <cell r="AD4350">
            <v>2</v>
          </cell>
        </row>
        <row r="4351">
          <cell r="D4351" t="str">
            <v>034908_Z11</v>
          </cell>
          <cell r="P4351">
            <v>1.7999999999999999E-2</v>
          </cell>
          <cell r="AD4351">
            <v>3</v>
          </cell>
        </row>
        <row r="4352">
          <cell r="D4352" t="str">
            <v>034916_Z11</v>
          </cell>
          <cell r="P4352">
            <v>1.26E-2</v>
          </cell>
          <cell r="AD4352">
            <v>1</v>
          </cell>
        </row>
        <row r="4353">
          <cell r="D4353" t="str">
            <v>034916_Z11</v>
          </cell>
          <cell r="P4353">
            <v>1.26E-2</v>
          </cell>
          <cell r="AD4353">
            <v>2</v>
          </cell>
        </row>
        <row r="4354">
          <cell r="D4354" t="str">
            <v>034916_Z11</v>
          </cell>
          <cell r="P4354">
            <v>1.26E-2</v>
          </cell>
          <cell r="AD4354">
            <v>3</v>
          </cell>
        </row>
        <row r="4355">
          <cell r="D4355" t="str">
            <v>034917_Z11</v>
          </cell>
          <cell r="P4355">
            <v>5.4999999999999997E-3</v>
          </cell>
          <cell r="AD4355">
            <v>1</v>
          </cell>
        </row>
        <row r="4356">
          <cell r="D4356" t="str">
            <v>034917_Z11</v>
          </cell>
          <cell r="P4356">
            <v>5.4999999999999997E-3</v>
          </cell>
          <cell r="AD4356">
            <v>2</v>
          </cell>
        </row>
        <row r="4357">
          <cell r="D4357" t="str">
            <v>034917_Z11</v>
          </cell>
          <cell r="P4357">
            <v>5.4999999999999997E-3</v>
          </cell>
          <cell r="AD4357">
            <v>3</v>
          </cell>
        </row>
        <row r="4358">
          <cell r="D4358" t="str">
            <v>034918_Z11</v>
          </cell>
          <cell r="P4358">
            <v>0.09</v>
          </cell>
          <cell r="AD4358">
            <v>1</v>
          </cell>
        </row>
        <row r="4359">
          <cell r="D4359" t="str">
            <v>034918_Z11</v>
          </cell>
          <cell r="P4359">
            <v>0.09</v>
          </cell>
          <cell r="AD4359">
            <v>2</v>
          </cell>
        </row>
        <row r="4360">
          <cell r="D4360" t="str">
            <v>034918_Z11</v>
          </cell>
          <cell r="P4360">
            <v>0.09</v>
          </cell>
          <cell r="AD4360">
            <v>3</v>
          </cell>
        </row>
        <row r="4361">
          <cell r="D4361" t="str">
            <v>034919_Z11</v>
          </cell>
          <cell r="P4361">
            <v>0.09</v>
          </cell>
          <cell r="AD4361">
            <v>1</v>
          </cell>
        </row>
        <row r="4362">
          <cell r="D4362" t="str">
            <v>034919_Z11</v>
          </cell>
          <cell r="P4362">
            <v>0.09</v>
          </cell>
          <cell r="AD4362">
            <v>2</v>
          </cell>
        </row>
        <row r="4363">
          <cell r="D4363" t="str">
            <v>034919_Z11</v>
          </cell>
          <cell r="P4363">
            <v>0.09</v>
          </cell>
          <cell r="AD4363">
            <v>3</v>
          </cell>
        </row>
        <row r="4364">
          <cell r="D4364" t="str">
            <v>034921_Z11</v>
          </cell>
          <cell r="P4364">
            <v>0.2</v>
          </cell>
          <cell r="AD4364">
            <v>1</v>
          </cell>
        </row>
        <row r="4365">
          <cell r="D4365" t="str">
            <v>034921_Z11</v>
          </cell>
          <cell r="P4365">
            <v>0.2</v>
          </cell>
          <cell r="AD4365">
            <v>2</v>
          </cell>
        </row>
        <row r="4366">
          <cell r="D4366" t="str">
            <v>034921_Z11</v>
          </cell>
          <cell r="P4366">
            <v>0.2</v>
          </cell>
          <cell r="AD4366">
            <v>3</v>
          </cell>
        </row>
        <row r="4367">
          <cell r="D4367" t="str">
            <v>034929_Z11</v>
          </cell>
          <cell r="P4367">
            <v>4.4999999999999998E-2</v>
          </cell>
          <cell r="AD4367">
            <v>1</v>
          </cell>
        </row>
        <row r="4368">
          <cell r="D4368" t="str">
            <v>034929_Z11</v>
          </cell>
          <cell r="P4368">
            <v>4.4999999999999998E-2</v>
          </cell>
          <cell r="AD4368">
            <v>2</v>
          </cell>
        </row>
        <row r="4369">
          <cell r="D4369" t="str">
            <v>034929_Z11</v>
          </cell>
          <cell r="P4369">
            <v>4.4999999999999998E-2</v>
          </cell>
          <cell r="AD4369">
            <v>3</v>
          </cell>
        </row>
        <row r="4370">
          <cell r="D4370" t="str">
            <v>034930_Z11</v>
          </cell>
          <cell r="P4370">
            <v>0.11</v>
          </cell>
          <cell r="AD4370">
            <v>1</v>
          </cell>
        </row>
        <row r="4371">
          <cell r="D4371" t="str">
            <v>034930_Z11</v>
          </cell>
          <cell r="P4371">
            <v>0.11</v>
          </cell>
          <cell r="AD4371">
            <v>2</v>
          </cell>
        </row>
        <row r="4372">
          <cell r="D4372" t="str">
            <v>034930_Z11</v>
          </cell>
          <cell r="P4372">
            <v>0.11</v>
          </cell>
          <cell r="AD4372">
            <v>3</v>
          </cell>
        </row>
        <row r="4373">
          <cell r="D4373" t="str">
            <v>034937_Z11</v>
          </cell>
          <cell r="P4373">
            <v>0.03</v>
          </cell>
          <cell r="AD4373">
            <v>1</v>
          </cell>
        </row>
        <row r="4374">
          <cell r="D4374" t="str">
            <v>034937_Z11</v>
          </cell>
          <cell r="P4374">
            <v>0.03</v>
          </cell>
          <cell r="AD4374">
            <v>2</v>
          </cell>
        </row>
        <row r="4375">
          <cell r="D4375" t="str">
            <v>034937_Z11</v>
          </cell>
          <cell r="P4375">
            <v>0.03</v>
          </cell>
          <cell r="AD4375">
            <v>3</v>
          </cell>
        </row>
        <row r="4376">
          <cell r="D4376" t="str">
            <v>034941_Z11</v>
          </cell>
          <cell r="P4376">
            <v>0.09</v>
          </cell>
          <cell r="AD4376">
            <v>1</v>
          </cell>
        </row>
        <row r="4377">
          <cell r="D4377" t="str">
            <v>034941_Z11</v>
          </cell>
          <cell r="P4377">
            <v>0.09</v>
          </cell>
          <cell r="AD4377">
            <v>2</v>
          </cell>
        </row>
        <row r="4378">
          <cell r="D4378" t="str">
            <v>034941_Z11</v>
          </cell>
          <cell r="P4378">
            <v>0.09</v>
          </cell>
          <cell r="AD4378">
            <v>3</v>
          </cell>
        </row>
        <row r="4379">
          <cell r="D4379" t="str">
            <v>034942_Z11</v>
          </cell>
          <cell r="P4379">
            <v>6.3E-2</v>
          </cell>
          <cell r="AD4379">
            <v>1</v>
          </cell>
        </row>
        <row r="4380">
          <cell r="D4380" t="str">
            <v>034942_Z11</v>
          </cell>
          <cell r="P4380">
            <v>6.3E-2</v>
          </cell>
          <cell r="AD4380">
            <v>2</v>
          </cell>
        </row>
        <row r="4381">
          <cell r="D4381" t="str">
            <v>034942_Z11</v>
          </cell>
          <cell r="P4381">
            <v>6.3E-2</v>
          </cell>
          <cell r="AD4381">
            <v>3</v>
          </cell>
        </row>
        <row r="4382">
          <cell r="D4382" t="str">
            <v>034944_Z11</v>
          </cell>
          <cell r="P4382">
            <v>2.4E-2</v>
          </cell>
          <cell r="AD4382">
            <v>1</v>
          </cell>
        </row>
        <row r="4383">
          <cell r="D4383" t="str">
            <v>034944_Z11</v>
          </cell>
          <cell r="P4383">
            <v>2.4E-2</v>
          </cell>
          <cell r="AD4383">
            <v>2</v>
          </cell>
        </row>
        <row r="4384">
          <cell r="D4384" t="str">
            <v>034944_Z11</v>
          </cell>
          <cell r="P4384">
            <v>2.4E-2</v>
          </cell>
          <cell r="AD4384">
            <v>3</v>
          </cell>
        </row>
        <row r="4385">
          <cell r="D4385" t="str">
            <v>034945_Z11</v>
          </cell>
          <cell r="P4385">
            <v>0.09</v>
          </cell>
          <cell r="AD4385">
            <v>1</v>
          </cell>
        </row>
        <row r="4386">
          <cell r="D4386" t="str">
            <v>034945_Z11</v>
          </cell>
          <cell r="P4386">
            <v>0.09</v>
          </cell>
          <cell r="AD4386">
            <v>2</v>
          </cell>
        </row>
        <row r="4387">
          <cell r="D4387" t="str">
            <v>034945_Z11</v>
          </cell>
          <cell r="P4387">
            <v>0.09</v>
          </cell>
          <cell r="AD4387">
            <v>3</v>
          </cell>
        </row>
        <row r="4388">
          <cell r="D4388" t="str">
            <v>034948_Z11</v>
          </cell>
          <cell r="P4388">
            <v>2.1999999999999999E-2</v>
          </cell>
          <cell r="AD4388">
            <v>1</v>
          </cell>
        </row>
        <row r="4389">
          <cell r="D4389" t="str">
            <v>034948_Z11</v>
          </cell>
          <cell r="P4389">
            <v>2.1999999999999999E-2</v>
          </cell>
          <cell r="AD4389">
            <v>2</v>
          </cell>
        </row>
        <row r="4390">
          <cell r="D4390" t="str">
            <v>034948_Z11</v>
          </cell>
          <cell r="P4390">
            <v>2.1999999999999999E-2</v>
          </cell>
          <cell r="AD4390">
            <v>3</v>
          </cell>
        </row>
        <row r="4391">
          <cell r="D4391" t="str">
            <v>034949_Z11</v>
          </cell>
          <cell r="P4391">
            <v>5.4999999999999997E-3</v>
          </cell>
          <cell r="AD4391">
            <v>1</v>
          </cell>
        </row>
        <row r="4392">
          <cell r="D4392" t="str">
            <v>034949_Z11</v>
          </cell>
          <cell r="P4392">
            <v>5.4999999999999997E-3</v>
          </cell>
          <cell r="AD4392">
            <v>2</v>
          </cell>
        </row>
        <row r="4393">
          <cell r="D4393" t="str">
            <v>034949_Z11</v>
          </cell>
          <cell r="P4393">
            <v>5.4999999999999997E-3</v>
          </cell>
          <cell r="AD4393">
            <v>3</v>
          </cell>
        </row>
        <row r="4394">
          <cell r="D4394" t="str">
            <v>034950_Z11</v>
          </cell>
          <cell r="P4394">
            <v>3.6999999999999998E-2</v>
          </cell>
          <cell r="AD4394">
            <v>1</v>
          </cell>
        </row>
        <row r="4395">
          <cell r="D4395" t="str">
            <v>034950_Z11</v>
          </cell>
          <cell r="P4395">
            <v>3.6999999999999998E-2</v>
          </cell>
          <cell r="AD4395">
            <v>2</v>
          </cell>
        </row>
        <row r="4396">
          <cell r="D4396" t="str">
            <v>034950_Z11</v>
          </cell>
          <cell r="P4396">
            <v>3.6999999999999998E-2</v>
          </cell>
          <cell r="AD4396">
            <v>3</v>
          </cell>
        </row>
        <row r="4397">
          <cell r="D4397" t="str">
            <v>034951_Z11</v>
          </cell>
          <cell r="P4397">
            <v>0.35499999999999998</v>
          </cell>
          <cell r="AD4397">
            <v>1</v>
          </cell>
        </row>
        <row r="4398">
          <cell r="D4398" t="str">
            <v>034951_Z11</v>
          </cell>
          <cell r="P4398">
            <v>0.35499999999999998</v>
          </cell>
          <cell r="AD4398">
            <v>2</v>
          </cell>
        </row>
        <row r="4399">
          <cell r="D4399" t="str">
            <v>034951_Z11</v>
          </cell>
          <cell r="P4399">
            <v>0.35499999999999998</v>
          </cell>
          <cell r="AD4399">
            <v>3</v>
          </cell>
        </row>
        <row r="4400">
          <cell r="D4400" t="str">
            <v>034952_Z11</v>
          </cell>
          <cell r="P4400">
            <v>5.5E-2</v>
          </cell>
          <cell r="AD4400">
            <v>1</v>
          </cell>
        </row>
        <row r="4401">
          <cell r="D4401" t="str">
            <v>034952_Z11</v>
          </cell>
          <cell r="P4401">
            <v>5.5E-2</v>
          </cell>
          <cell r="AD4401">
            <v>2</v>
          </cell>
        </row>
        <row r="4402">
          <cell r="D4402" t="str">
            <v>034952_Z11</v>
          </cell>
          <cell r="P4402">
            <v>5.5E-2</v>
          </cell>
          <cell r="AD4402">
            <v>3</v>
          </cell>
        </row>
        <row r="4403">
          <cell r="D4403" t="str">
            <v>034953_Z11</v>
          </cell>
          <cell r="P4403">
            <v>5.5E-2</v>
          </cell>
          <cell r="AD4403">
            <v>1</v>
          </cell>
        </row>
        <row r="4404">
          <cell r="D4404" t="str">
            <v>034953_Z11</v>
          </cell>
          <cell r="P4404">
            <v>5.5E-2</v>
          </cell>
          <cell r="AD4404">
            <v>2</v>
          </cell>
        </row>
        <row r="4405">
          <cell r="D4405" t="str">
            <v>034953_Z11</v>
          </cell>
          <cell r="P4405">
            <v>5.5E-2</v>
          </cell>
          <cell r="AD4405">
            <v>3</v>
          </cell>
        </row>
        <row r="4406">
          <cell r="D4406" t="str">
            <v>034954_Z11</v>
          </cell>
          <cell r="P4406">
            <v>0.09</v>
          </cell>
          <cell r="AD4406">
            <v>1</v>
          </cell>
        </row>
        <row r="4407">
          <cell r="D4407" t="str">
            <v>034954_Z11</v>
          </cell>
          <cell r="P4407">
            <v>0.09</v>
          </cell>
          <cell r="AD4407">
            <v>2</v>
          </cell>
        </row>
        <row r="4408">
          <cell r="D4408" t="str">
            <v>034954_Z11</v>
          </cell>
          <cell r="P4408">
            <v>0.09</v>
          </cell>
          <cell r="AD4408">
            <v>3</v>
          </cell>
        </row>
        <row r="4409">
          <cell r="D4409" t="str">
            <v>034955_Z11</v>
          </cell>
          <cell r="P4409">
            <v>7.4999999999999997E-2</v>
          </cell>
          <cell r="AD4409">
            <v>1</v>
          </cell>
        </row>
        <row r="4410">
          <cell r="D4410" t="str">
            <v>034955_Z11</v>
          </cell>
          <cell r="P4410">
            <v>7.4999999999999997E-2</v>
          </cell>
          <cell r="AD4410">
            <v>2</v>
          </cell>
        </row>
        <row r="4411">
          <cell r="D4411" t="str">
            <v>034955_Z11</v>
          </cell>
          <cell r="P4411">
            <v>7.4999999999999997E-2</v>
          </cell>
          <cell r="AD4411">
            <v>3</v>
          </cell>
        </row>
        <row r="4412">
          <cell r="D4412" t="str">
            <v>034956_Z11</v>
          </cell>
          <cell r="P4412">
            <v>1.0999999999999999E-2</v>
          </cell>
          <cell r="AD4412">
            <v>1</v>
          </cell>
        </row>
        <row r="4413">
          <cell r="D4413" t="str">
            <v>034956_Z11</v>
          </cell>
          <cell r="P4413">
            <v>1.0999999999999999E-2</v>
          </cell>
          <cell r="AD4413">
            <v>2</v>
          </cell>
        </row>
        <row r="4414">
          <cell r="D4414" t="str">
            <v>034956_Z11</v>
          </cell>
          <cell r="P4414">
            <v>1.0999999999999999E-2</v>
          </cell>
          <cell r="AD4414">
            <v>3</v>
          </cell>
        </row>
        <row r="4415">
          <cell r="D4415" t="str">
            <v>034958_Z11</v>
          </cell>
          <cell r="P4415">
            <v>3.6999999999999998E-2</v>
          </cell>
          <cell r="AD4415">
            <v>1</v>
          </cell>
        </row>
        <row r="4416">
          <cell r="D4416" t="str">
            <v>034958_Z11</v>
          </cell>
          <cell r="P4416">
            <v>3.6999999999999998E-2</v>
          </cell>
          <cell r="AD4416">
            <v>2</v>
          </cell>
        </row>
        <row r="4417">
          <cell r="D4417" t="str">
            <v>034958_Z11</v>
          </cell>
          <cell r="P4417">
            <v>3.6999999999999998E-2</v>
          </cell>
          <cell r="AD4417">
            <v>3</v>
          </cell>
        </row>
        <row r="4418">
          <cell r="D4418" t="str">
            <v>034960_Z11</v>
          </cell>
          <cell r="P4418">
            <v>1.4999999999999999E-2</v>
          </cell>
          <cell r="AD4418">
            <v>1</v>
          </cell>
        </row>
        <row r="4419">
          <cell r="D4419" t="str">
            <v>034960_Z11</v>
          </cell>
          <cell r="P4419">
            <v>1.4999999999999999E-2</v>
          </cell>
          <cell r="AD4419">
            <v>2</v>
          </cell>
        </row>
        <row r="4420">
          <cell r="D4420" t="str">
            <v>034960_Z11</v>
          </cell>
          <cell r="P4420">
            <v>1.4999999999999999E-2</v>
          </cell>
          <cell r="AD4420">
            <v>3</v>
          </cell>
        </row>
        <row r="4421">
          <cell r="D4421" t="str">
            <v>034969_Z11</v>
          </cell>
          <cell r="P4421">
            <v>1.4999999999999999E-2</v>
          </cell>
          <cell r="AD4421">
            <v>1</v>
          </cell>
        </row>
        <row r="4422">
          <cell r="D4422" t="str">
            <v>034969_Z11</v>
          </cell>
          <cell r="P4422">
            <v>1.4999999999999999E-2</v>
          </cell>
          <cell r="AD4422">
            <v>2</v>
          </cell>
        </row>
        <row r="4423">
          <cell r="D4423" t="str">
            <v>034969_Z11</v>
          </cell>
          <cell r="P4423">
            <v>1.4999999999999999E-2</v>
          </cell>
          <cell r="AD4423">
            <v>3</v>
          </cell>
        </row>
        <row r="4424">
          <cell r="D4424" t="str">
            <v>034970_Z11</v>
          </cell>
          <cell r="P4424">
            <v>1.4999999999999999E-2</v>
          </cell>
          <cell r="AD4424">
            <v>1</v>
          </cell>
        </row>
        <row r="4425">
          <cell r="D4425" t="str">
            <v>034970_Z11</v>
          </cell>
          <cell r="P4425">
            <v>1.4999999999999999E-2</v>
          </cell>
          <cell r="AD4425">
            <v>2</v>
          </cell>
        </row>
        <row r="4426">
          <cell r="D4426" t="str">
            <v>034970_Z11</v>
          </cell>
          <cell r="P4426">
            <v>1.4999999999999999E-2</v>
          </cell>
          <cell r="AD4426">
            <v>3</v>
          </cell>
        </row>
        <row r="4427">
          <cell r="D4427" t="str">
            <v>034979_Z11</v>
          </cell>
          <cell r="P4427">
            <v>0.2</v>
          </cell>
          <cell r="AD4427">
            <v>1</v>
          </cell>
        </row>
        <row r="4428">
          <cell r="D4428" t="str">
            <v>034979_Z11</v>
          </cell>
          <cell r="P4428">
            <v>0.2</v>
          </cell>
          <cell r="AD4428">
            <v>2</v>
          </cell>
        </row>
        <row r="4429">
          <cell r="D4429" t="str">
            <v>034979_Z11</v>
          </cell>
          <cell r="P4429">
            <v>0.2</v>
          </cell>
          <cell r="AD4429">
            <v>3</v>
          </cell>
        </row>
        <row r="4430">
          <cell r="D4430" t="str">
            <v>034991_Z11</v>
          </cell>
          <cell r="P4430">
            <v>3.6999999999999998E-2</v>
          </cell>
          <cell r="AD4430">
            <v>1</v>
          </cell>
        </row>
        <row r="4431">
          <cell r="D4431" t="str">
            <v>034991_Z11</v>
          </cell>
          <cell r="P4431">
            <v>3.6999999999999998E-2</v>
          </cell>
          <cell r="AD4431">
            <v>2</v>
          </cell>
        </row>
        <row r="4432">
          <cell r="D4432" t="str">
            <v>034991_Z11</v>
          </cell>
          <cell r="P4432">
            <v>3.6999999999999998E-2</v>
          </cell>
          <cell r="AD4432">
            <v>3</v>
          </cell>
        </row>
        <row r="4433">
          <cell r="D4433" t="str">
            <v>035022_Z11</v>
          </cell>
          <cell r="P4433">
            <v>5.1999999999999998E-2</v>
          </cell>
          <cell r="AD4433">
            <v>1</v>
          </cell>
        </row>
        <row r="4434">
          <cell r="D4434" t="str">
            <v>035022_Z11</v>
          </cell>
          <cell r="P4434">
            <v>5.1999999999999998E-2</v>
          </cell>
          <cell r="AD4434">
            <v>2</v>
          </cell>
        </row>
        <row r="4435">
          <cell r="D4435" t="str">
            <v>035022_Z11</v>
          </cell>
          <cell r="P4435">
            <v>5.1999999999999998E-2</v>
          </cell>
          <cell r="AD4435">
            <v>3</v>
          </cell>
        </row>
        <row r="4436">
          <cell r="D4436" t="str">
            <v>035028_Z11</v>
          </cell>
          <cell r="P4436">
            <v>5.5E-2</v>
          </cell>
          <cell r="AD4436">
            <v>1</v>
          </cell>
        </row>
        <row r="4437">
          <cell r="D4437" t="str">
            <v>035028_Z11</v>
          </cell>
          <cell r="P4437">
            <v>5.5E-2</v>
          </cell>
          <cell r="AD4437">
            <v>2</v>
          </cell>
        </row>
        <row r="4438">
          <cell r="D4438" t="str">
            <v>035028_Z11</v>
          </cell>
          <cell r="P4438">
            <v>5.5E-2</v>
          </cell>
          <cell r="AD4438">
            <v>3</v>
          </cell>
        </row>
        <row r="4439">
          <cell r="D4439" t="str">
            <v>035046_Z11</v>
          </cell>
          <cell r="P4439">
            <v>1.0999999999999999E-2</v>
          </cell>
          <cell r="AD4439">
            <v>1</v>
          </cell>
        </row>
        <row r="4440">
          <cell r="D4440" t="str">
            <v>035046_Z11</v>
          </cell>
          <cell r="P4440">
            <v>1.0999999999999999E-2</v>
          </cell>
          <cell r="AD4440">
            <v>2</v>
          </cell>
        </row>
        <row r="4441">
          <cell r="D4441" t="str">
            <v>035046_Z11</v>
          </cell>
          <cell r="P4441">
            <v>1.0999999999999999E-2</v>
          </cell>
          <cell r="AD4441">
            <v>3</v>
          </cell>
        </row>
        <row r="4442">
          <cell r="D4442" t="str">
            <v>035047_Z11</v>
          </cell>
          <cell r="P4442">
            <v>1.0999999999999999E-2</v>
          </cell>
          <cell r="AD4442">
            <v>1</v>
          </cell>
        </row>
        <row r="4443">
          <cell r="D4443" t="str">
            <v>035047_Z11</v>
          </cell>
          <cell r="P4443">
            <v>1.0999999999999999E-2</v>
          </cell>
          <cell r="AD4443">
            <v>2</v>
          </cell>
        </row>
        <row r="4444">
          <cell r="D4444" t="str">
            <v>035047_Z11</v>
          </cell>
          <cell r="P4444">
            <v>1.0999999999999999E-2</v>
          </cell>
          <cell r="AD4444">
            <v>3</v>
          </cell>
        </row>
        <row r="4445">
          <cell r="D4445" t="str">
            <v>035048_Z11</v>
          </cell>
          <cell r="P4445">
            <v>1.0999999999999999E-2</v>
          </cell>
          <cell r="AD4445">
            <v>1</v>
          </cell>
        </row>
        <row r="4446">
          <cell r="D4446" t="str">
            <v>035048_Z11</v>
          </cell>
          <cell r="P4446">
            <v>1.0999999999999999E-2</v>
          </cell>
          <cell r="AD4446">
            <v>2</v>
          </cell>
        </row>
        <row r="4447">
          <cell r="D4447" t="str">
            <v>035048_Z11</v>
          </cell>
          <cell r="P4447">
            <v>1.0999999999999999E-2</v>
          </cell>
          <cell r="AD4447">
            <v>3</v>
          </cell>
        </row>
        <row r="4448">
          <cell r="D4448" t="str">
            <v>035049_Z11</v>
          </cell>
          <cell r="P4448">
            <v>7.4999999999999997E-3</v>
          </cell>
          <cell r="AD4448">
            <v>1</v>
          </cell>
        </row>
        <row r="4449">
          <cell r="D4449" t="str">
            <v>035049_Z11</v>
          </cell>
          <cell r="P4449">
            <v>7.4999999999999997E-3</v>
          </cell>
          <cell r="AD4449">
            <v>2</v>
          </cell>
        </row>
        <row r="4450">
          <cell r="D4450" t="str">
            <v>035049_Z11</v>
          </cell>
          <cell r="P4450">
            <v>7.4999999999999997E-3</v>
          </cell>
          <cell r="AD4450">
            <v>3</v>
          </cell>
        </row>
        <row r="4451">
          <cell r="D4451" t="str">
            <v>035050_Z11</v>
          </cell>
          <cell r="P4451">
            <v>1.2E-2</v>
          </cell>
          <cell r="AD4451">
            <v>1</v>
          </cell>
        </row>
        <row r="4452">
          <cell r="D4452" t="str">
            <v>035050_Z11</v>
          </cell>
          <cell r="P4452">
            <v>1.2E-2</v>
          </cell>
          <cell r="AD4452">
            <v>2</v>
          </cell>
        </row>
        <row r="4453">
          <cell r="D4453" t="str">
            <v>035050_Z11</v>
          </cell>
          <cell r="P4453">
            <v>1.2E-2</v>
          </cell>
          <cell r="AD4453">
            <v>3</v>
          </cell>
        </row>
        <row r="4454">
          <cell r="D4454" t="str">
            <v>035066_Z11</v>
          </cell>
          <cell r="P4454">
            <v>1.8499999999999999E-2</v>
          </cell>
          <cell r="AD4454">
            <v>1</v>
          </cell>
        </row>
        <row r="4455">
          <cell r="D4455" t="str">
            <v>035066_Z11</v>
          </cell>
          <cell r="P4455">
            <v>1.8499999999999999E-2</v>
          </cell>
          <cell r="AD4455">
            <v>2</v>
          </cell>
        </row>
        <row r="4456">
          <cell r="D4456" t="str">
            <v>035066_Z11</v>
          </cell>
          <cell r="P4456">
            <v>1.8499999999999999E-2</v>
          </cell>
          <cell r="AD4456">
            <v>3</v>
          </cell>
        </row>
        <row r="4457">
          <cell r="D4457" t="str">
            <v>035067_Z11</v>
          </cell>
          <cell r="P4457">
            <v>7.4999999999999997E-3</v>
          </cell>
          <cell r="AD4457">
            <v>1</v>
          </cell>
        </row>
        <row r="4458">
          <cell r="D4458" t="str">
            <v>035067_Z11</v>
          </cell>
          <cell r="P4458">
            <v>7.4999999999999997E-3</v>
          </cell>
          <cell r="AD4458">
            <v>2</v>
          </cell>
        </row>
        <row r="4459">
          <cell r="D4459" t="str">
            <v>035067_Z11</v>
          </cell>
          <cell r="P4459">
            <v>7.4999999999999997E-3</v>
          </cell>
          <cell r="AD4459">
            <v>3</v>
          </cell>
        </row>
        <row r="4460">
          <cell r="D4460" t="str">
            <v>035120_Z11</v>
          </cell>
          <cell r="P4460">
            <v>0.3</v>
          </cell>
          <cell r="AD4460">
            <v>1</v>
          </cell>
        </row>
        <row r="4461">
          <cell r="D4461" t="str">
            <v>035120_Z11</v>
          </cell>
          <cell r="P4461">
            <v>0.3</v>
          </cell>
          <cell r="AD4461">
            <v>2</v>
          </cell>
        </row>
        <row r="4462">
          <cell r="D4462" t="str">
            <v>035120_Z11</v>
          </cell>
          <cell r="P4462">
            <v>0.3</v>
          </cell>
          <cell r="AD4462">
            <v>3</v>
          </cell>
        </row>
        <row r="4463">
          <cell r="D4463" t="str">
            <v>035130_Z11</v>
          </cell>
          <cell r="P4463">
            <v>0.03</v>
          </cell>
          <cell r="AD4463">
            <v>1</v>
          </cell>
        </row>
        <row r="4464">
          <cell r="D4464" t="str">
            <v>035130_Z11</v>
          </cell>
          <cell r="P4464">
            <v>0.03</v>
          </cell>
          <cell r="AD4464">
            <v>2</v>
          </cell>
        </row>
        <row r="4465">
          <cell r="D4465" t="str">
            <v>035130_Z11</v>
          </cell>
          <cell r="P4465">
            <v>0.03</v>
          </cell>
          <cell r="AD4465">
            <v>3</v>
          </cell>
        </row>
        <row r="4466">
          <cell r="D4466" t="str">
            <v>035136_Z11</v>
          </cell>
          <cell r="P4466">
            <v>0.27</v>
          </cell>
          <cell r="AD4466">
            <v>1</v>
          </cell>
        </row>
        <row r="4467">
          <cell r="D4467" t="str">
            <v>035136_Z11</v>
          </cell>
          <cell r="P4467">
            <v>0.27</v>
          </cell>
          <cell r="AD4467">
            <v>2</v>
          </cell>
        </row>
        <row r="4468">
          <cell r="D4468" t="str">
            <v>035136_Z11</v>
          </cell>
          <cell r="P4468">
            <v>0.27</v>
          </cell>
          <cell r="AD4468">
            <v>3</v>
          </cell>
        </row>
        <row r="4469">
          <cell r="D4469" t="str">
            <v>035147_Z11</v>
          </cell>
          <cell r="P4469">
            <v>5.5E-2</v>
          </cell>
          <cell r="AD4469">
            <v>1</v>
          </cell>
        </row>
        <row r="4470">
          <cell r="D4470" t="str">
            <v>035147_Z11</v>
          </cell>
          <cell r="P4470">
            <v>5.5E-2</v>
          </cell>
          <cell r="AD4470">
            <v>2</v>
          </cell>
        </row>
        <row r="4471">
          <cell r="D4471" t="str">
            <v>035147_Z11</v>
          </cell>
          <cell r="P4471">
            <v>5.5E-2</v>
          </cell>
          <cell r="AD4471">
            <v>3</v>
          </cell>
        </row>
        <row r="4472">
          <cell r="D4472" t="str">
            <v>035148_Z11</v>
          </cell>
          <cell r="P4472">
            <v>2.1999999999999999E-2</v>
          </cell>
          <cell r="AD4472">
            <v>1</v>
          </cell>
        </row>
        <row r="4473">
          <cell r="D4473" t="str">
            <v>035148_Z11</v>
          </cell>
          <cell r="P4473">
            <v>2.1999999999999999E-2</v>
          </cell>
          <cell r="AD4473">
            <v>2</v>
          </cell>
        </row>
        <row r="4474">
          <cell r="D4474" t="str">
            <v>035148_Z11</v>
          </cell>
          <cell r="P4474">
            <v>2.1999999999999999E-2</v>
          </cell>
          <cell r="AD4474">
            <v>3</v>
          </cell>
        </row>
        <row r="4475">
          <cell r="D4475" t="str">
            <v>035188_Z11</v>
          </cell>
          <cell r="P4475">
            <v>0.125</v>
          </cell>
          <cell r="AD4475">
            <v>1</v>
          </cell>
        </row>
        <row r="4476">
          <cell r="D4476" t="str">
            <v>035188_Z11</v>
          </cell>
          <cell r="P4476">
            <v>0.125</v>
          </cell>
          <cell r="AD4476">
            <v>2</v>
          </cell>
        </row>
        <row r="4477">
          <cell r="D4477" t="str">
            <v>035188_Z11</v>
          </cell>
          <cell r="P4477">
            <v>0.125</v>
          </cell>
          <cell r="AD4477">
            <v>3</v>
          </cell>
        </row>
        <row r="4478">
          <cell r="D4478" t="str">
            <v>035190_Z11</v>
          </cell>
          <cell r="P4478">
            <v>4.4999999999999998E-2</v>
          </cell>
          <cell r="AD4478">
            <v>1</v>
          </cell>
        </row>
        <row r="4479">
          <cell r="D4479" t="str">
            <v>035190_Z11</v>
          </cell>
          <cell r="P4479">
            <v>4.4999999999999998E-2</v>
          </cell>
          <cell r="AD4479">
            <v>2</v>
          </cell>
        </row>
        <row r="4480">
          <cell r="D4480" t="str">
            <v>035190_Z11</v>
          </cell>
          <cell r="P4480">
            <v>4.4999999999999998E-2</v>
          </cell>
          <cell r="AD4480">
            <v>3</v>
          </cell>
        </row>
        <row r="4481">
          <cell r="D4481" t="str">
            <v>035208_Z11</v>
          </cell>
          <cell r="P4481">
            <v>3.6999999999999998E-2</v>
          </cell>
          <cell r="AD4481">
            <v>1</v>
          </cell>
        </row>
        <row r="4482">
          <cell r="D4482" t="str">
            <v>035208_Z11</v>
          </cell>
          <cell r="P4482">
            <v>3.6999999999999998E-2</v>
          </cell>
          <cell r="AD4482">
            <v>2</v>
          </cell>
        </row>
        <row r="4483">
          <cell r="D4483" t="str">
            <v>035208_Z11</v>
          </cell>
          <cell r="P4483">
            <v>3.6999999999999998E-2</v>
          </cell>
          <cell r="AD4483">
            <v>3</v>
          </cell>
        </row>
        <row r="4484">
          <cell r="D4484" t="str">
            <v>035216_Z11</v>
          </cell>
          <cell r="P4484">
            <v>0.2</v>
          </cell>
          <cell r="AD4484">
            <v>1</v>
          </cell>
        </row>
        <row r="4485">
          <cell r="D4485" t="str">
            <v>035216_Z11</v>
          </cell>
          <cell r="P4485">
            <v>0.2</v>
          </cell>
          <cell r="AD4485">
            <v>2</v>
          </cell>
        </row>
        <row r="4486">
          <cell r="D4486" t="str">
            <v>035216_Z11</v>
          </cell>
          <cell r="P4486">
            <v>0.2</v>
          </cell>
          <cell r="AD4486">
            <v>3</v>
          </cell>
        </row>
        <row r="4487">
          <cell r="D4487" t="str">
            <v>035217_Z11</v>
          </cell>
          <cell r="P4487">
            <v>0.11</v>
          </cell>
          <cell r="AD4487">
            <v>1</v>
          </cell>
        </row>
        <row r="4488">
          <cell r="D4488" t="str">
            <v>035217_Z11</v>
          </cell>
          <cell r="P4488">
            <v>0.11</v>
          </cell>
          <cell r="AD4488">
            <v>2</v>
          </cell>
        </row>
        <row r="4489">
          <cell r="D4489" t="str">
            <v>035217_Z11</v>
          </cell>
          <cell r="P4489">
            <v>0.11</v>
          </cell>
          <cell r="AD4489">
            <v>3</v>
          </cell>
        </row>
        <row r="4490">
          <cell r="D4490" t="str">
            <v>035222_Z11</v>
          </cell>
          <cell r="P4490">
            <v>0.03</v>
          </cell>
          <cell r="AD4490">
            <v>2</v>
          </cell>
        </row>
        <row r="4491">
          <cell r="D4491" t="str">
            <v>035222_Z11</v>
          </cell>
          <cell r="P4491">
            <v>0.03</v>
          </cell>
          <cell r="AD4491">
            <v>3</v>
          </cell>
        </row>
        <row r="4492">
          <cell r="D4492" t="str">
            <v>035258_Z11</v>
          </cell>
          <cell r="P4492">
            <v>0.03</v>
          </cell>
          <cell r="AD4492">
            <v>2</v>
          </cell>
        </row>
        <row r="4493">
          <cell r="D4493" t="str">
            <v>035258_Z11</v>
          </cell>
          <cell r="P4493">
            <v>0.03</v>
          </cell>
          <cell r="AD4493">
            <v>3</v>
          </cell>
        </row>
        <row r="4494">
          <cell r="D4494" t="str">
            <v>035259_Z11</v>
          </cell>
          <cell r="P4494">
            <v>0.03</v>
          </cell>
          <cell r="AD4494">
            <v>2</v>
          </cell>
        </row>
        <row r="4495">
          <cell r="D4495" t="str">
            <v>035259_Z11</v>
          </cell>
          <cell r="P4495">
            <v>0.03</v>
          </cell>
          <cell r="AD4495">
            <v>3</v>
          </cell>
        </row>
        <row r="4496">
          <cell r="D4496" t="str">
            <v>035260_Z11</v>
          </cell>
          <cell r="P4496">
            <v>1.0999999999999999E-2</v>
          </cell>
          <cell r="AD4496">
            <v>2</v>
          </cell>
        </row>
        <row r="4497">
          <cell r="D4497" t="str">
            <v>035260_Z11</v>
          </cell>
          <cell r="P4497">
            <v>1.0999999999999999E-2</v>
          </cell>
          <cell r="AD4497">
            <v>3</v>
          </cell>
        </row>
        <row r="4498">
          <cell r="D4498" t="str">
            <v>035262_Z11</v>
          </cell>
          <cell r="P4498">
            <v>0.04</v>
          </cell>
          <cell r="AD4498">
            <v>3</v>
          </cell>
        </row>
        <row r="4499">
          <cell r="D4499" t="str">
            <v>035263_Z11</v>
          </cell>
          <cell r="P4499">
            <v>0.04</v>
          </cell>
          <cell r="AD4499">
            <v>3</v>
          </cell>
        </row>
        <row r="4500">
          <cell r="D4500" t="str">
            <v>035264_Z11</v>
          </cell>
          <cell r="P4500">
            <v>5.8400000000000001E-2</v>
          </cell>
          <cell r="AD4500">
            <v>2</v>
          </cell>
        </row>
        <row r="4501">
          <cell r="D4501" t="str">
            <v>035264_Z11</v>
          </cell>
          <cell r="P4501">
            <v>5.8400000000000001E-2</v>
          </cell>
          <cell r="AD4501">
            <v>3</v>
          </cell>
        </row>
        <row r="4502">
          <cell r="D4502" t="str">
            <v>VIRT_00045P</v>
          </cell>
          <cell r="P4502">
            <v>0.22</v>
          </cell>
          <cell r="AD4502">
            <v>1</v>
          </cell>
        </row>
        <row r="4503">
          <cell r="D4503" t="str">
            <v>VIRT_00045P</v>
          </cell>
          <cell r="P4503">
            <v>0.22</v>
          </cell>
          <cell r="AD4503">
            <v>2</v>
          </cell>
        </row>
        <row r="4504">
          <cell r="D4504" t="str">
            <v>VIRT_00045P</v>
          </cell>
          <cell r="P4504">
            <v>0.22</v>
          </cell>
          <cell r="AD4504">
            <v>3</v>
          </cell>
        </row>
        <row r="4505">
          <cell r="D4505" t="str">
            <v>VIRT_00049P</v>
          </cell>
          <cell r="P4505">
            <v>5.67</v>
          </cell>
          <cell r="AD4505">
            <v>1</v>
          </cell>
        </row>
        <row r="4506">
          <cell r="D4506" t="str">
            <v>VIRT_00049P</v>
          </cell>
          <cell r="P4506">
            <v>5.67</v>
          </cell>
          <cell r="AD4506">
            <v>2</v>
          </cell>
        </row>
        <row r="4507">
          <cell r="D4507" t="str">
            <v>VIRT_00049P</v>
          </cell>
          <cell r="P4507">
            <v>5.67</v>
          </cell>
          <cell r="AD4507">
            <v>3</v>
          </cell>
        </row>
        <row r="4508">
          <cell r="D4508" t="str">
            <v>VIRT_00050P</v>
          </cell>
          <cell r="P4508">
            <v>2.8</v>
          </cell>
          <cell r="AD4508">
            <v>1</v>
          </cell>
        </row>
        <row r="4509">
          <cell r="D4509" t="str">
            <v>VIRT_00050P</v>
          </cell>
          <cell r="P4509">
            <v>2.8</v>
          </cell>
          <cell r="AD4509">
            <v>2</v>
          </cell>
        </row>
        <row r="4510">
          <cell r="D4510" t="str">
            <v>VIRT_00050P</v>
          </cell>
          <cell r="P4510">
            <v>2.8</v>
          </cell>
          <cell r="AD4510">
            <v>3</v>
          </cell>
        </row>
        <row r="4511">
          <cell r="D4511" t="str">
            <v>VIRT_03581E</v>
          </cell>
          <cell r="P4511">
            <v>0.03</v>
          </cell>
          <cell r="AD4511">
            <v>1</v>
          </cell>
        </row>
        <row r="4512">
          <cell r="D4512" t="str">
            <v>VIRT_03581E</v>
          </cell>
          <cell r="P4512">
            <v>0.03</v>
          </cell>
          <cell r="AD4512">
            <v>2</v>
          </cell>
        </row>
        <row r="4513">
          <cell r="D4513" t="str">
            <v>VIRT_03581E</v>
          </cell>
          <cell r="P4513">
            <v>0.03</v>
          </cell>
          <cell r="AD4513">
            <v>3</v>
          </cell>
        </row>
        <row r="4514">
          <cell r="D4514" t="str">
            <v>VIRT_03583E</v>
          </cell>
          <cell r="P4514">
            <v>0.04</v>
          </cell>
          <cell r="AD4514">
            <v>1</v>
          </cell>
        </row>
        <row r="4515">
          <cell r="D4515" t="str">
            <v>VIRT_03583E</v>
          </cell>
          <cell r="P4515">
            <v>0.04</v>
          </cell>
          <cell r="AD4515">
            <v>2</v>
          </cell>
        </row>
        <row r="4516">
          <cell r="D4516" t="str">
            <v>VIRT_03583E</v>
          </cell>
          <cell r="P4516">
            <v>0.04</v>
          </cell>
          <cell r="AD4516">
            <v>3</v>
          </cell>
        </row>
        <row r="4517">
          <cell r="D4517" t="str">
            <v>VIRT_03584E</v>
          </cell>
          <cell r="P4517">
            <v>1.6500000000000001E-2</v>
          </cell>
          <cell r="AD4517">
            <v>1</v>
          </cell>
        </row>
        <row r="4518">
          <cell r="D4518" t="str">
            <v>VIRT_03584E</v>
          </cell>
          <cell r="P4518">
            <v>1.6500000000000001E-2</v>
          </cell>
          <cell r="AD4518">
            <v>2</v>
          </cell>
        </row>
        <row r="4519">
          <cell r="D4519" t="str">
            <v>VIRT_03584E</v>
          </cell>
          <cell r="P4519">
            <v>1.6500000000000001E-2</v>
          </cell>
          <cell r="AD4519">
            <v>3</v>
          </cell>
        </row>
        <row r="4520">
          <cell r="D4520" t="str">
            <v>VIRT_03599E</v>
          </cell>
          <cell r="P4520">
            <v>2.4E-2</v>
          </cell>
          <cell r="AD4520">
            <v>1</v>
          </cell>
        </row>
        <row r="4521">
          <cell r="D4521" t="str">
            <v>VIRT_03599E</v>
          </cell>
          <cell r="P4521">
            <v>2.4E-2</v>
          </cell>
          <cell r="AD4521">
            <v>2</v>
          </cell>
        </row>
        <row r="4522">
          <cell r="D4522" t="str">
            <v>VIRT_03599E</v>
          </cell>
          <cell r="P4522">
            <v>2.4E-2</v>
          </cell>
          <cell r="AD4522">
            <v>3</v>
          </cell>
        </row>
        <row r="4523">
          <cell r="D4523" t="str">
            <v>VIRT_03603E</v>
          </cell>
          <cell r="P4523">
            <v>4.4999999999999998E-2</v>
          </cell>
          <cell r="AD4523">
            <v>1</v>
          </cell>
        </row>
        <row r="4524">
          <cell r="D4524" t="str">
            <v>VIRT_03603E</v>
          </cell>
          <cell r="P4524">
            <v>4.4999999999999998E-2</v>
          </cell>
          <cell r="AD4524">
            <v>2</v>
          </cell>
        </row>
        <row r="4525">
          <cell r="D4525" t="str">
            <v>VIRT_03603E</v>
          </cell>
          <cell r="P4525">
            <v>4.4999999999999998E-2</v>
          </cell>
          <cell r="AD4525">
            <v>3</v>
          </cell>
        </row>
        <row r="4526">
          <cell r="D4526" t="str">
            <v>VIRT_03611E</v>
          </cell>
          <cell r="P4526">
            <v>1.15E-2</v>
          </cell>
          <cell r="AD4526">
            <v>1</v>
          </cell>
        </row>
        <row r="4527">
          <cell r="D4527" t="str">
            <v>VIRT_03611E</v>
          </cell>
          <cell r="P4527">
            <v>1.15E-2</v>
          </cell>
          <cell r="AD4527">
            <v>2</v>
          </cell>
        </row>
        <row r="4528">
          <cell r="D4528" t="str">
            <v>VIRT_03611E</v>
          </cell>
          <cell r="P4528">
            <v>1.15E-2</v>
          </cell>
          <cell r="AD4528">
            <v>3</v>
          </cell>
        </row>
        <row r="4529">
          <cell r="D4529" t="str">
            <v>VIRT_03615E</v>
          </cell>
          <cell r="P4529">
            <v>2.2499999999999999E-2</v>
          </cell>
          <cell r="AD4529">
            <v>1</v>
          </cell>
        </row>
        <row r="4530">
          <cell r="D4530" t="str">
            <v>VIRT_03615E</v>
          </cell>
          <cell r="P4530">
            <v>2.2499999999999999E-2</v>
          </cell>
          <cell r="AD4530">
            <v>2</v>
          </cell>
        </row>
        <row r="4531">
          <cell r="D4531" t="str">
            <v>VIRT_03615E</v>
          </cell>
          <cell r="P4531">
            <v>2.2499999999999999E-2</v>
          </cell>
          <cell r="AD4531">
            <v>3</v>
          </cell>
        </row>
        <row r="4532">
          <cell r="D4532" t="str">
            <v>VIRT_03620E</v>
          </cell>
          <cell r="P4532">
            <v>2.1999999999999999E-2</v>
          </cell>
          <cell r="AD4532">
            <v>1</v>
          </cell>
        </row>
        <row r="4533">
          <cell r="D4533" t="str">
            <v>VIRT_03620E</v>
          </cell>
          <cell r="P4533">
            <v>2.1999999999999999E-2</v>
          </cell>
          <cell r="AD4533">
            <v>2</v>
          </cell>
        </row>
        <row r="4534">
          <cell r="D4534" t="str">
            <v>VIRT_03620E</v>
          </cell>
          <cell r="P4534">
            <v>2.1999999999999999E-2</v>
          </cell>
          <cell r="AD4534">
            <v>3</v>
          </cell>
        </row>
        <row r="4535">
          <cell r="D4535" t="str">
            <v>VIRT_03626E</v>
          </cell>
          <cell r="P4535">
            <v>7.4999999999999997E-3</v>
          </cell>
          <cell r="AD4535">
            <v>1</v>
          </cell>
        </row>
        <row r="4536">
          <cell r="D4536" t="str">
            <v>VIRT_03626E</v>
          </cell>
          <cell r="P4536">
            <v>7.4999999999999997E-3</v>
          </cell>
          <cell r="AD4536">
            <v>2</v>
          </cell>
        </row>
        <row r="4537">
          <cell r="D4537" t="str">
            <v>VIRT_03626E</v>
          </cell>
          <cell r="P4537">
            <v>7.4999999999999997E-3</v>
          </cell>
          <cell r="AD4537">
            <v>3</v>
          </cell>
        </row>
        <row r="4538">
          <cell r="D4538" t="str">
            <v>VIRT_03631E</v>
          </cell>
          <cell r="P4538">
            <v>0.23</v>
          </cell>
          <cell r="AD4538">
            <v>1</v>
          </cell>
        </row>
        <row r="4539">
          <cell r="D4539" t="str">
            <v>VIRT_03631E</v>
          </cell>
          <cell r="P4539">
            <v>0.23</v>
          </cell>
          <cell r="AD4539">
            <v>2</v>
          </cell>
        </row>
        <row r="4540">
          <cell r="D4540" t="str">
            <v>VIRT_03631E</v>
          </cell>
          <cell r="P4540">
            <v>0.23</v>
          </cell>
          <cell r="AD4540">
            <v>3</v>
          </cell>
        </row>
        <row r="4541">
          <cell r="D4541" t="str">
            <v>VIRT_03636E</v>
          </cell>
          <cell r="P4541">
            <v>2.1999999999999999E-2</v>
          </cell>
          <cell r="AD4541">
            <v>1</v>
          </cell>
        </row>
        <row r="4542">
          <cell r="D4542" t="str">
            <v>VIRT_03636E</v>
          </cell>
          <cell r="P4542">
            <v>2.1999999999999999E-2</v>
          </cell>
          <cell r="AD4542">
            <v>2</v>
          </cell>
        </row>
        <row r="4543">
          <cell r="D4543" t="str">
            <v>VIRT_03636E</v>
          </cell>
          <cell r="P4543">
            <v>2.1999999999999999E-2</v>
          </cell>
          <cell r="AD4543">
            <v>3</v>
          </cell>
        </row>
        <row r="4544">
          <cell r="D4544" t="str">
            <v>VIRT_03640E</v>
          </cell>
          <cell r="P4544">
            <v>0.22500000000000001</v>
          </cell>
          <cell r="AD4544">
            <v>1</v>
          </cell>
        </row>
        <row r="4545">
          <cell r="D4545" t="str">
            <v>VIRT_03640E</v>
          </cell>
          <cell r="P4545">
            <v>0.22500000000000001</v>
          </cell>
          <cell r="AD4545">
            <v>2</v>
          </cell>
        </row>
        <row r="4546">
          <cell r="D4546" t="str">
            <v>VIRT_03640E</v>
          </cell>
          <cell r="P4546">
            <v>0.22500000000000001</v>
          </cell>
          <cell r="AD4546">
            <v>3</v>
          </cell>
        </row>
        <row r="4547">
          <cell r="D4547" t="str">
            <v>VIRT_03642E</v>
          </cell>
          <cell r="P4547">
            <v>4.4999999999999998E-2</v>
          </cell>
          <cell r="AD4547">
            <v>1</v>
          </cell>
        </row>
        <row r="4548">
          <cell r="D4548" t="str">
            <v>VIRT_03642E</v>
          </cell>
          <cell r="P4548">
            <v>4.4999999999999998E-2</v>
          </cell>
          <cell r="AD4548">
            <v>2</v>
          </cell>
        </row>
        <row r="4549">
          <cell r="D4549" t="str">
            <v>VIRT_03642E</v>
          </cell>
          <cell r="P4549">
            <v>4.4999999999999998E-2</v>
          </cell>
          <cell r="AD4549">
            <v>3</v>
          </cell>
        </row>
        <row r="4550">
          <cell r="D4550" t="str">
            <v>VIRT_03643E</v>
          </cell>
          <cell r="P4550">
            <v>4.4999999999999998E-2</v>
          </cell>
          <cell r="AD4550">
            <v>1</v>
          </cell>
        </row>
        <row r="4551">
          <cell r="D4551" t="str">
            <v>VIRT_03643E</v>
          </cell>
          <cell r="P4551">
            <v>4.4999999999999998E-2</v>
          </cell>
          <cell r="AD4551">
            <v>2</v>
          </cell>
        </row>
        <row r="4552">
          <cell r="D4552" t="str">
            <v>VIRT_03643E</v>
          </cell>
          <cell r="P4552">
            <v>4.4999999999999998E-2</v>
          </cell>
          <cell r="AD4552">
            <v>3</v>
          </cell>
        </row>
        <row r="4553">
          <cell r="D4553" t="str">
            <v>VIRT_03644E</v>
          </cell>
          <cell r="P4553">
            <v>4.4999999999999998E-2</v>
          </cell>
          <cell r="AD4553">
            <v>1</v>
          </cell>
        </row>
        <row r="4554">
          <cell r="D4554" t="str">
            <v>VIRT_03644E</v>
          </cell>
          <cell r="P4554">
            <v>4.4999999999999998E-2</v>
          </cell>
          <cell r="AD4554">
            <v>2</v>
          </cell>
        </row>
        <row r="4555">
          <cell r="D4555" t="str">
            <v>VIRT_03644E</v>
          </cell>
          <cell r="P4555">
            <v>4.4999999999999998E-2</v>
          </cell>
          <cell r="AD4555">
            <v>3</v>
          </cell>
        </row>
        <row r="4556">
          <cell r="D4556" t="str">
            <v>VIRT_03648E</v>
          </cell>
          <cell r="P4556">
            <v>1.4999999999999999E-2</v>
          </cell>
          <cell r="AD4556">
            <v>1</v>
          </cell>
        </row>
        <row r="4557">
          <cell r="D4557" t="str">
            <v>VIRT_03648E</v>
          </cell>
          <cell r="P4557">
            <v>1.4999999999999999E-2</v>
          </cell>
          <cell r="AD4557">
            <v>2</v>
          </cell>
        </row>
        <row r="4558">
          <cell r="D4558" t="str">
            <v>VIRT_03648E</v>
          </cell>
          <cell r="P4558">
            <v>1.4999999999999999E-2</v>
          </cell>
          <cell r="AD4558">
            <v>3</v>
          </cell>
        </row>
        <row r="4559">
          <cell r="D4559" t="str">
            <v>VIRT_03650E</v>
          </cell>
          <cell r="P4559">
            <v>2.9499999999999998E-2</v>
          </cell>
          <cell r="AD4559">
            <v>1</v>
          </cell>
        </row>
        <row r="4560">
          <cell r="D4560" t="str">
            <v>VIRT_03650E</v>
          </cell>
          <cell r="P4560">
            <v>2.9499999999999998E-2</v>
          </cell>
          <cell r="AD4560">
            <v>2</v>
          </cell>
        </row>
        <row r="4561">
          <cell r="D4561" t="str">
            <v>VIRT_03650E</v>
          </cell>
          <cell r="P4561">
            <v>2.9499999999999998E-2</v>
          </cell>
          <cell r="AD4561">
            <v>3</v>
          </cell>
        </row>
        <row r="4562">
          <cell r="D4562" t="str">
            <v>VIRT_03657E</v>
          </cell>
          <cell r="P4562">
            <v>3.5999999999999997E-2</v>
          </cell>
          <cell r="AD4562">
            <v>1</v>
          </cell>
        </row>
        <row r="4563">
          <cell r="D4563" t="str">
            <v>VIRT_03657E</v>
          </cell>
          <cell r="P4563">
            <v>3.5999999999999997E-2</v>
          </cell>
          <cell r="AD4563">
            <v>2</v>
          </cell>
        </row>
        <row r="4564">
          <cell r="D4564" t="str">
            <v>VIRT_03657E</v>
          </cell>
          <cell r="P4564">
            <v>3.5999999999999997E-2</v>
          </cell>
          <cell r="AD4564">
            <v>3</v>
          </cell>
        </row>
        <row r="4565">
          <cell r="D4565" t="str">
            <v>VIRT_03661E</v>
          </cell>
          <cell r="P4565">
            <v>5.7000000000000002E-2</v>
          </cell>
          <cell r="AD4565">
            <v>1</v>
          </cell>
        </row>
        <row r="4566">
          <cell r="D4566" t="str">
            <v>VIRT_03661E</v>
          </cell>
          <cell r="P4566">
            <v>5.7000000000000002E-2</v>
          </cell>
          <cell r="AD4566">
            <v>2</v>
          </cell>
        </row>
        <row r="4567">
          <cell r="D4567" t="str">
            <v>VIRT_03661E</v>
          </cell>
          <cell r="P4567">
            <v>5.7000000000000002E-2</v>
          </cell>
          <cell r="AD4567">
            <v>3</v>
          </cell>
        </row>
        <row r="4568">
          <cell r="D4568" t="str">
            <v>VIRT_03668E</v>
          </cell>
          <cell r="P4568">
            <v>0.18</v>
          </cell>
          <cell r="AD4568">
            <v>1</v>
          </cell>
        </row>
        <row r="4569">
          <cell r="D4569" t="str">
            <v>VIRT_03668E</v>
          </cell>
          <cell r="P4569">
            <v>0.18</v>
          </cell>
          <cell r="AD4569">
            <v>2</v>
          </cell>
        </row>
        <row r="4570">
          <cell r="D4570" t="str">
            <v>VIRT_03668E</v>
          </cell>
          <cell r="P4570">
            <v>0.18</v>
          </cell>
          <cell r="AD4570">
            <v>3</v>
          </cell>
        </row>
        <row r="4571">
          <cell r="D4571" t="str">
            <v>VIRT_03669E</v>
          </cell>
          <cell r="P4571">
            <v>0.06</v>
          </cell>
          <cell r="AD4571">
            <v>1</v>
          </cell>
        </row>
        <row r="4572">
          <cell r="D4572" t="str">
            <v>VIRT_03669E</v>
          </cell>
          <cell r="P4572">
            <v>0.06</v>
          </cell>
          <cell r="AD4572">
            <v>2</v>
          </cell>
        </row>
        <row r="4573">
          <cell r="D4573" t="str">
            <v>VIRT_03669E</v>
          </cell>
          <cell r="P4573">
            <v>0.06</v>
          </cell>
          <cell r="AD4573">
            <v>3</v>
          </cell>
        </row>
        <row r="4574">
          <cell r="D4574" t="str">
            <v>VIRT_03672E</v>
          </cell>
          <cell r="P4574">
            <v>0.03</v>
          </cell>
          <cell r="AD4574">
            <v>1</v>
          </cell>
        </row>
        <row r="4575">
          <cell r="D4575" t="str">
            <v>VIRT_03672E</v>
          </cell>
          <cell r="P4575">
            <v>0.03</v>
          </cell>
          <cell r="AD4575">
            <v>2</v>
          </cell>
        </row>
        <row r="4576">
          <cell r="D4576" t="str">
            <v>VIRT_03672E</v>
          </cell>
          <cell r="P4576">
            <v>0.03</v>
          </cell>
          <cell r="AD4576">
            <v>3</v>
          </cell>
        </row>
        <row r="4577">
          <cell r="D4577" t="str">
            <v>VIRT_03682E</v>
          </cell>
          <cell r="P4577">
            <v>5.1999999999999998E-2</v>
          </cell>
          <cell r="AD4577">
            <v>1</v>
          </cell>
        </row>
        <row r="4578">
          <cell r="D4578" t="str">
            <v>VIRT_03682E</v>
          </cell>
          <cell r="P4578">
            <v>5.1999999999999998E-2</v>
          </cell>
          <cell r="AD4578">
            <v>2</v>
          </cell>
        </row>
        <row r="4579">
          <cell r="D4579" t="str">
            <v>VIRT_03682E</v>
          </cell>
          <cell r="P4579">
            <v>5.1999999999999998E-2</v>
          </cell>
          <cell r="AD4579">
            <v>3</v>
          </cell>
        </row>
        <row r="4580">
          <cell r="D4580" t="str">
            <v>VIRT_03694E</v>
          </cell>
          <cell r="P4580">
            <v>7.0000000000000007E-2</v>
          </cell>
          <cell r="AD4580">
            <v>1</v>
          </cell>
        </row>
        <row r="4581">
          <cell r="D4581" t="str">
            <v>VIRT_03694E</v>
          </cell>
          <cell r="P4581">
            <v>7.0000000000000007E-2</v>
          </cell>
          <cell r="AD4581">
            <v>2</v>
          </cell>
        </row>
        <row r="4582">
          <cell r="D4582" t="str">
            <v>VIRT_03694E</v>
          </cell>
          <cell r="P4582">
            <v>7.0000000000000007E-2</v>
          </cell>
          <cell r="AD4582">
            <v>3</v>
          </cell>
        </row>
        <row r="4583">
          <cell r="D4583" t="str">
            <v>VIRT_03698E</v>
          </cell>
          <cell r="P4583">
            <v>2.5000000000000001E-2</v>
          </cell>
          <cell r="AD4583">
            <v>1</v>
          </cell>
        </row>
        <row r="4584">
          <cell r="D4584" t="str">
            <v>VIRT_03698E</v>
          </cell>
          <cell r="P4584">
            <v>2.5000000000000001E-2</v>
          </cell>
          <cell r="AD4584">
            <v>2</v>
          </cell>
        </row>
        <row r="4585">
          <cell r="D4585" t="str">
            <v>VIRT_03698E</v>
          </cell>
          <cell r="P4585">
            <v>2.5000000000000001E-2</v>
          </cell>
          <cell r="AD4585">
            <v>3</v>
          </cell>
        </row>
        <row r="4586">
          <cell r="D4586" t="str">
            <v>VIRT_03721E</v>
          </cell>
          <cell r="P4586">
            <v>0.25</v>
          </cell>
          <cell r="AD4586">
            <v>1</v>
          </cell>
        </row>
        <row r="4587">
          <cell r="D4587" t="str">
            <v>VIRT_03721E</v>
          </cell>
          <cell r="P4587">
            <v>0.25</v>
          </cell>
          <cell r="AD4587">
            <v>2</v>
          </cell>
        </row>
        <row r="4588">
          <cell r="D4588" t="str">
            <v>VIRT_03721E</v>
          </cell>
          <cell r="P4588">
            <v>0.25</v>
          </cell>
          <cell r="AD4588">
            <v>3</v>
          </cell>
        </row>
        <row r="4589">
          <cell r="D4589" t="str">
            <v>VIRT_03727E</v>
          </cell>
          <cell r="P4589">
            <v>1.29</v>
          </cell>
          <cell r="AD4589">
            <v>1</v>
          </cell>
        </row>
        <row r="4590">
          <cell r="D4590" t="str">
            <v>VIRT_03727E</v>
          </cell>
          <cell r="P4590">
            <v>1.29</v>
          </cell>
          <cell r="AD4590">
            <v>2</v>
          </cell>
        </row>
        <row r="4591">
          <cell r="D4591" t="str">
            <v>VIRT_03727E</v>
          </cell>
          <cell r="P4591">
            <v>1.29</v>
          </cell>
          <cell r="AD4591">
            <v>3</v>
          </cell>
        </row>
        <row r="4592">
          <cell r="D4592" t="str">
            <v>VIRT_03728E</v>
          </cell>
          <cell r="P4592">
            <v>1.96</v>
          </cell>
          <cell r="AD4592">
            <v>1</v>
          </cell>
        </row>
        <row r="4593">
          <cell r="D4593" t="str">
            <v>VIRT_03728E</v>
          </cell>
          <cell r="P4593">
            <v>1.96</v>
          </cell>
          <cell r="AD4593">
            <v>2</v>
          </cell>
        </row>
        <row r="4594">
          <cell r="D4594" t="str">
            <v>VIRT_03728E</v>
          </cell>
          <cell r="P4594">
            <v>1.96</v>
          </cell>
          <cell r="AD4594">
            <v>3</v>
          </cell>
        </row>
        <row r="4595">
          <cell r="D4595" t="str">
            <v>VIRT_03733E</v>
          </cell>
          <cell r="P4595">
            <v>0.26</v>
          </cell>
          <cell r="AD4595">
            <v>1</v>
          </cell>
        </row>
        <row r="4596">
          <cell r="D4596" t="str">
            <v>VIRT_03733E</v>
          </cell>
          <cell r="P4596">
            <v>0.26</v>
          </cell>
          <cell r="AD4596">
            <v>2</v>
          </cell>
        </row>
        <row r="4597">
          <cell r="D4597" t="str">
            <v>VIRT_03733E</v>
          </cell>
          <cell r="P4597">
            <v>0.26</v>
          </cell>
          <cell r="AD4597">
            <v>3</v>
          </cell>
        </row>
        <row r="4598">
          <cell r="D4598" t="str">
            <v>VIRT_03735E</v>
          </cell>
          <cell r="P4598">
            <v>0.22500000000000001</v>
          </cell>
          <cell r="AD4598">
            <v>1</v>
          </cell>
        </row>
        <row r="4599">
          <cell r="D4599" t="str">
            <v>VIRT_03735E</v>
          </cell>
          <cell r="P4599">
            <v>0.22500000000000001</v>
          </cell>
          <cell r="AD4599">
            <v>2</v>
          </cell>
        </row>
        <row r="4600">
          <cell r="D4600" t="str">
            <v>VIRT_03735E</v>
          </cell>
          <cell r="P4600">
            <v>0.22500000000000001</v>
          </cell>
          <cell r="AD4600">
            <v>3</v>
          </cell>
        </row>
        <row r="4601">
          <cell r="D4601" t="str">
            <v>VIRT_03737E</v>
          </cell>
          <cell r="P4601">
            <v>8.2000000000000003E-2</v>
          </cell>
          <cell r="AD4601">
            <v>1</v>
          </cell>
        </row>
        <row r="4602">
          <cell r="D4602" t="str">
            <v>VIRT_03737E</v>
          </cell>
          <cell r="P4602">
            <v>8.2000000000000003E-2</v>
          </cell>
          <cell r="AD4602">
            <v>2</v>
          </cell>
        </row>
        <row r="4603">
          <cell r="D4603" t="str">
            <v>VIRT_03737E</v>
          </cell>
          <cell r="P4603">
            <v>8.2000000000000003E-2</v>
          </cell>
          <cell r="AD4603">
            <v>3</v>
          </cell>
        </row>
        <row r="4604">
          <cell r="D4604" t="str">
            <v>VIRT_03749E</v>
          </cell>
          <cell r="P4604">
            <v>0.155</v>
          </cell>
          <cell r="AD4604">
            <v>1</v>
          </cell>
        </row>
        <row r="4605">
          <cell r="D4605" t="str">
            <v>VIRT_03749E</v>
          </cell>
          <cell r="P4605">
            <v>0.155</v>
          </cell>
          <cell r="AD4605">
            <v>2</v>
          </cell>
        </row>
        <row r="4606">
          <cell r="D4606" t="str">
            <v>VIRT_03749E</v>
          </cell>
          <cell r="P4606">
            <v>0.155</v>
          </cell>
          <cell r="AD4606">
            <v>3</v>
          </cell>
        </row>
        <row r="4607">
          <cell r="D4607" t="str">
            <v>VIRT_03757E</v>
          </cell>
          <cell r="P4607">
            <v>0.09</v>
          </cell>
          <cell r="AD4607">
            <v>1</v>
          </cell>
        </row>
        <row r="4608">
          <cell r="D4608" t="str">
            <v>VIRT_03757E</v>
          </cell>
          <cell r="P4608">
            <v>0.09</v>
          </cell>
          <cell r="AD4608">
            <v>2</v>
          </cell>
        </row>
        <row r="4609">
          <cell r="D4609" t="str">
            <v>VIRT_03757E</v>
          </cell>
          <cell r="P4609">
            <v>0.09</v>
          </cell>
          <cell r="AD4609">
            <v>3</v>
          </cell>
        </row>
        <row r="4610">
          <cell r="D4610" t="str">
            <v>VIRT_03772E</v>
          </cell>
          <cell r="P4610">
            <v>0.22</v>
          </cell>
          <cell r="AD4610">
            <v>1</v>
          </cell>
        </row>
        <row r="4611">
          <cell r="D4611" t="str">
            <v>VIRT_03772E</v>
          </cell>
          <cell r="P4611">
            <v>0.22</v>
          </cell>
          <cell r="AD4611">
            <v>2</v>
          </cell>
        </row>
        <row r="4612">
          <cell r="D4612" t="str">
            <v>VIRT_03772E</v>
          </cell>
          <cell r="P4612">
            <v>0.22</v>
          </cell>
          <cell r="AD4612">
            <v>3</v>
          </cell>
        </row>
        <row r="4613">
          <cell r="D4613" t="str">
            <v>VIRT_03786E</v>
          </cell>
          <cell r="P4613">
            <v>0.14499999999999999</v>
          </cell>
          <cell r="AD4613">
            <v>1</v>
          </cell>
        </row>
        <row r="4614">
          <cell r="D4614" t="str">
            <v>VIRT_03786E</v>
          </cell>
          <cell r="P4614">
            <v>0.14499999999999999</v>
          </cell>
          <cell r="AD4614">
            <v>2</v>
          </cell>
        </row>
        <row r="4615">
          <cell r="D4615" t="str">
            <v>VIRT_03786E</v>
          </cell>
          <cell r="P4615">
            <v>0.14499999999999999</v>
          </cell>
          <cell r="AD4615">
            <v>3</v>
          </cell>
        </row>
        <row r="4616">
          <cell r="D4616" t="str">
            <v>VIRT_03806E</v>
          </cell>
          <cell r="P4616">
            <v>0.09</v>
          </cell>
          <cell r="AD4616">
            <v>1</v>
          </cell>
        </row>
        <row r="4617">
          <cell r="D4617" t="str">
            <v>VIRT_03806E</v>
          </cell>
          <cell r="P4617">
            <v>0.09</v>
          </cell>
          <cell r="AD4617">
            <v>2</v>
          </cell>
        </row>
        <row r="4618">
          <cell r="D4618" t="str">
            <v>VIRT_03806E</v>
          </cell>
          <cell r="P4618">
            <v>0.09</v>
          </cell>
          <cell r="AD4618">
            <v>3</v>
          </cell>
        </row>
        <row r="4619">
          <cell r="D4619" t="str">
            <v>VIRT_03874E</v>
          </cell>
          <cell r="P4619">
            <v>1.2999999999999999E-2</v>
          </cell>
          <cell r="AD4619">
            <v>1</v>
          </cell>
        </row>
        <row r="4620">
          <cell r="D4620" t="str">
            <v>VIRT_03874E</v>
          </cell>
          <cell r="P4620">
            <v>1.2999999999999999E-2</v>
          </cell>
          <cell r="AD4620">
            <v>2</v>
          </cell>
        </row>
        <row r="4621">
          <cell r="D4621" t="str">
            <v>VIRT_03874E</v>
          </cell>
          <cell r="P4621">
            <v>1.2999999999999999E-2</v>
          </cell>
          <cell r="AD4621">
            <v>3</v>
          </cell>
        </row>
        <row r="4622">
          <cell r="D4622" t="str">
            <v>VIRT_03889E</v>
          </cell>
          <cell r="P4622">
            <v>0.45</v>
          </cell>
          <cell r="AD4622">
            <v>1</v>
          </cell>
        </row>
        <row r="4623">
          <cell r="D4623" t="str">
            <v>VIRT_03889E</v>
          </cell>
          <cell r="P4623">
            <v>0.45</v>
          </cell>
          <cell r="AD4623">
            <v>2</v>
          </cell>
        </row>
        <row r="4624">
          <cell r="D4624" t="str">
            <v>VIRT_03889E</v>
          </cell>
          <cell r="P4624">
            <v>0.45</v>
          </cell>
          <cell r="AD4624">
            <v>3</v>
          </cell>
        </row>
        <row r="4625">
          <cell r="D4625" t="str">
            <v>VIRT_03896E</v>
          </cell>
          <cell r="P4625">
            <v>4.9000000000000002E-2</v>
          </cell>
          <cell r="AD4625">
            <v>1</v>
          </cell>
        </row>
        <row r="4626">
          <cell r="D4626" t="str">
            <v>VIRT_03896E</v>
          </cell>
          <cell r="P4626">
            <v>4.9000000000000002E-2</v>
          </cell>
          <cell r="AD4626">
            <v>2</v>
          </cell>
        </row>
        <row r="4627">
          <cell r="D4627" t="str">
            <v>VIRT_03896E</v>
          </cell>
          <cell r="P4627">
            <v>4.9000000000000002E-2</v>
          </cell>
          <cell r="AD4627">
            <v>3</v>
          </cell>
        </row>
        <row r="4628">
          <cell r="D4628" t="str">
            <v>VIRT_03982E</v>
          </cell>
          <cell r="P4628">
            <v>0.15</v>
          </cell>
          <cell r="AD4628">
            <v>1</v>
          </cell>
        </row>
        <row r="4629">
          <cell r="D4629" t="str">
            <v>VIRT_03982E</v>
          </cell>
          <cell r="P4629">
            <v>0.15</v>
          </cell>
          <cell r="AD4629">
            <v>2</v>
          </cell>
        </row>
        <row r="4630">
          <cell r="D4630" t="str">
            <v>VIRT_03982E</v>
          </cell>
          <cell r="P4630">
            <v>0.15</v>
          </cell>
          <cell r="AD4630">
            <v>3</v>
          </cell>
        </row>
        <row r="4631">
          <cell r="D4631" t="str">
            <v>VIRT_04135E</v>
          </cell>
          <cell r="P4631">
            <v>0.21</v>
          </cell>
          <cell r="AD4631">
            <v>1</v>
          </cell>
        </row>
        <row r="4632">
          <cell r="D4632" t="str">
            <v>VIRT_04135E</v>
          </cell>
          <cell r="P4632">
            <v>0.21</v>
          </cell>
          <cell r="AD4632">
            <v>2</v>
          </cell>
        </row>
        <row r="4633">
          <cell r="D4633" t="str">
            <v>VIRT_04135E</v>
          </cell>
          <cell r="P4633">
            <v>0.21</v>
          </cell>
          <cell r="AD4633">
            <v>3</v>
          </cell>
        </row>
        <row r="4634">
          <cell r="D4634" t="str">
            <v>VIRT_04512E</v>
          </cell>
          <cell r="P4634">
            <v>7.6999999999999999E-2</v>
          </cell>
          <cell r="AD4634">
            <v>1</v>
          </cell>
        </row>
        <row r="4635">
          <cell r="D4635" t="str">
            <v>VIRT_04512E</v>
          </cell>
          <cell r="P4635">
            <v>7.6999999999999999E-2</v>
          </cell>
          <cell r="AD4635">
            <v>2</v>
          </cell>
        </row>
        <row r="4636">
          <cell r="D4636" t="str">
            <v>VIRT_04512E</v>
          </cell>
          <cell r="P4636">
            <v>7.6999999999999999E-2</v>
          </cell>
          <cell r="AD4636">
            <v>3</v>
          </cell>
        </row>
        <row r="4637">
          <cell r="D4637" t="str">
            <v>VIRT_04514E</v>
          </cell>
          <cell r="P4637">
            <v>1.0999999999999999E-2</v>
          </cell>
          <cell r="AD4637">
            <v>1</v>
          </cell>
        </row>
        <row r="4638">
          <cell r="D4638" t="str">
            <v>VIRT_04514E</v>
          </cell>
          <cell r="P4638">
            <v>1.0999999999999999E-2</v>
          </cell>
          <cell r="AD4638">
            <v>2</v>
          </cell>
        </row>
        <row r="4639">
          <cell r="D4639" t="str">
            <v>VIRT_04514E</v>
          </cell>
          <cell r="P4639">
            <v>1.0999999999999999E-2</v>
          </cell>
          <cell r="AD4639">
            <v>3</v>
          </cell>
        </row>
        <row r="4640">
          <cell r="D4640" t="str">
            <v>VIRT_04515E</v>
          </cell>
          <cell r="P4640">
            <v>1.8499999999999999E-2</v>
          </cell>
          <cell r="AD4640">
            <v>1</v>
          </cell>
        </row>
        <row r="4641">
          <cell r="D4641" t="str">
            <v>VIRT_04515E</v>
          </cell>
          <cell r="P4641">
            <v>1.8499999999999999E-2</v>
          </cell>
          <cell r="AD4641">
            <v>2</v>
          </cell>
        </row>
        <row r="4642">
          <cell r="D4642" t="str">
            <v>VIRT_04515E</v>
          </cell>
          <cell r="P4642">
            <v>1.8499999999999999E-2</v>
          </cell>
          <cell r="AD4642">
            <v>3</v>
          </cell>
        </row>
        <row r="4643">
          <cell r="D4643" t="str">
            <v>VIRT_04516E</v>
          </cell>
          <cell r="P4643">
            <v>1.6500000000000001E-2</v>
          </cell>
          <cell r="AD4643">
            <v>1</v>
          </cell>
        </row>
        <row r="4644">
          <cell r="D4644" t="str">
            <v>VIRT_04516E</v>
          </cell>
          <cell r="P4644">
            <v>1.6500000000000001E-2</v>
          </cell>
          <cell r="AD4644">
            <v>2</v>
          </cell>
        </row>
        <row r="4645">
          <cell r="D4645" t="str">
            <v>VIRT_04516E</v>
          </cell>
          <cell r="P4645">
            <v>1.6500000000000001E-2</v>
          </cell>
          <cell r="AD4645">
            <v>3</v>
          </cell>
        </row>
        <row r="4646">
          <cell r="D4646" t="str">
            <v>VIRT_04517E</v>
          </cell>
          <cell r="P4646">
            <v>0.01</v>
          </cell>
          <cell r="AD4646">
            <v>1</v>
          </cell>
        </row>
        <row r="4647">
          <cell r="D4647" t="str">
            <v>VIRT_04517E</v>
          </cell>
          <cell r="P4647">
            <v>0.01</v>
          </cell>
          <cell r="AD4647">
            <v>2</v>
          </cell>
        </row>
        <row r="4648">
          <cell r="D4648" t="str">
            <v>VIRT_04517E</v>
          </cell>
          <cell r="P4648">
            <v>0.01</v>
          </cell>
          <cell r="AD4648">
            <v>3</v>
          </cell>
        </row>
        <row r="4649">
          <cell r="D4649" t="str">
            <v>VIRT_04521E</v>
          </cell>
          <cell r="P4649">
            <v>0.06</v>
          </cell>
          <cell r="AD4649">
            <v>1</v>
          </cell>
        </row>
        <row r="4650">
          <cell r="D4650" t="str">
            <v>VIRT_04521E</v>
          </cell>
          <cell r="P4650">
            <v>0.06</v>
          </cell>
          <cell r="AD4650">
            <v>2</v>
          </cell>
        </row>
        <row r="4651">
          <cell r="D4651" t="str">
            <v>VIRT_04521E</v>
          </cell>
          <cell r="P4651">
            <v>0.06</v>
          </cell>
          <cell r="AD4651">
            <v>3</v>
          </cell>
        </row>
        <row r="4652">
          <cell r="D4652" t="str">
            <v>VIRT_04523E</v>
          </cell>
          <cell r="P4652">
            <v>5.2999999999999999E-2</v>
          </cell>
          <cell r="AD4652">
            <v>1</v>
          </cell>
        </row>
        <row r="4653">
          <cell r="D4653" t="str">
            <v>VIRT_04523E</v>
          </cell>
          <cell r="P4653">
            <v>5.2999999999999999E-2</v>
          </cell>
          <cell r="AD4653">
            <v>2</v>
          </cell>
        </row>
        <row r="4654">
          <cell r="D4654" t="str">
            <v>VIRT_04523E</v>
          </cell>
          <cell r="P4654">
            <v>5.2999999999999999E-2</v>
          </cell>
          <cell r="AD4654">
            <v>3</v>
          </cell>
        </row>
        <row r="4655">
          <cell r="D4655" t="str">
            <v>VIRT_04525E</v>
          </cell>
          <cell r="P4655">
            <v>2.1999999999999999E-2</v>
          </cell>
          <cell r="AD4655">
            <v>1</v>
          </cell>
        </row>
        <row r="4656">
          <cell r="D4656" t="str">
            <v>VIRT_04525E</v>
          </cell>
          <cell r="P4656">
            <v>2.1999999999999999E-2</v>
          </cell>
          <cell r="AD4656">
            <v>2</v>
          </cell>
        </row>
        <row r="4657">
          <cell r="D4657" t="str">
            <v>VIRT_04525E</v>
          </cell>
          <cell r="P4657">
            <v>2.1999999999999999E-2</v>
          </cell>
          <cell r="AD4657">
            <v>3</v>
          </cell>
        </row>
        <row r="4658">
          <cell r="D4658" t="str">
            <v>VIRT_04532E</v>
          </cell>
          <cell r="P4658">
            <v>1.6E-2</v>
          </cell>
          <cell r="AD4658">
            <v>1</v>
          </cell>
        </row>
        <row r="4659">
          <cell r="D4659" t="str">
            <v>VIRT_04532E</v>
          </cell>
          <cell r="P4659">
            <v>1.6E-2</v>
          </cell>
          <cell r="AD4659">
            <v>2</v>
          </cell>
        </row>
        <row r="4660">
          <cell r="D4660" t="str">
            <v>VIRT_04532E</v>
          </cell>
          <cell r="P4660">
            <v>1.6E-2</v>
          </cell>
          <cell r="AD4660">
            <v>3</v>
          </cell>
        </row>
        <row r="4661">
          <cell r="D4661" t="str">
            <v>VIRT_04538E</v>
          </cell>
          <cell r="P4661">
            <v>2.7E-2</v>
          </cell>
          <cell r="AD4661">
            <v>1</v>
          </cell>
        </row>
        <row r="4662">
          <cell r="D4662" t="str">
            <v>VIRT_04538E</v>
          </cell>
          <cell r="P4662">
            <v>2.7E-2</v>
          </cell>
          <cell r="AD4662">
            <v>2</v>
          </cell>
        </row>
        <row r="4663">
          <cell r="D4663" t="str">
            <v>VIRT_04538E</v>
          </cell>
          <cell r="P4663">
            <v>2.7E-2</v>
          </cell>
          <cell r="AD4663">
            <v>3</v>
          </cell>
        </row>
        <row r="4664">
          <cell r="D4664" t="str">
            <v>VIRT_04539E</v>
          </cell>
          <cell r="P4664">
            <v>0.03</v>
          </cell>
          <cell r="AD4664">
            <v>1</v>
          </cell>
        </row>
        <row r="4665">
          <cell r="D4665" t="str">
            <v>VIRT_04539E</v>
          </cell>
          <cell r="P4665">
            <v>0.03</v>
          </cell>
          <cell r="AD4665">
            <v>2</v>
          </cell>
        </row>
        <row r="4666">
          <cell r="D4666" t="str">
            <v>VIRT_04539E</v>
          </cell>
          <cell r="P4666">
            <v>0.03</v>
          </cell>
          <cell r="AD4666">
            <v>3</v>
          </cell>
        </row>
        <row r="4667">
          <cell r="D4667" t="str">
            <v>VIRT_04546E</v>
          </cell>
          <cell r="P4667">
            <v>2.6</v>
          </cell>
          <cell r="AD4667">
            <v>1</v>
          </cell>
        </row>
        <row r="4668">
          <cell r="D4668" t="str">
            <v>VIRT_04546E</v>
          </cell>
          <cell r="P4668">
            <v>2.6</v>
          </cell>
          <cell r="AD4668">
            <v>2</v>
          </cell>
        </row>
        <row r="4669">
          <cell r="D4669" t="str">
            <v>VIRT_04546E</v>
          </cell>
          <cell r="P4669">
            <v>2.6</v>
          </cell>
          <cell r="AD4669">
            <v>3</v>
          </cell>
        </row>
        <row r="4670">
          <cell r="D4670" t="str">
            <v>VIRT_04560E</v>
          </cell>
          <cell r="P4670">
            <v>8.5000000000000006E-2</v>
          </cell>
          <cell r="AD4670">
            <v>1</v>
          </cell>
        </row>
        <row r="4671">
          <cell r="D4671" t="str">
            <v>VIRT_04560E</v>
          </cell>
          <cell r="P4671">
            <v>8.5000000000000006E-2</v>
          </cell>
          <cell r="AD4671">
            <v>2</v>
          </cell>
        </row>
        <row r="4672">
          <cell r="D4672" t="str">
            <v>VIRT_04560E</v>
          </cell>
          <cell r="P4672">
            <v>8.5000000000000006E-2</v>
          </cell>
          <cell r="AD4672">
            <v>3</v>
          </cell>
        </row>
        <row r="4673">
          <cell r="D4673" t="str">
            <v>VIRT_04566E</v>
          </cell>
          <cell r="P4673">
            <v>7.0999999999999994E-2</v>
          </cell>
          <cell r="AD4673">
            <v>1</v>
          </cell>
        </row>
        <row r="4674">
          <cell r="D4674" t="str">
            <v>VIRT_04566E</v>
          </cell>
          <cell r="P4674">
            <v>7.0999999999999994E-2</v>
          </cell>
          <cell r="AD4674">
            <v>2</v>
          </cell>
        </row>
        <row r="4675">
          <cell r="D4675" t="str">
            <v>VIRT_04566E</v>
          </cell>
          <cell r="P4675">
            <v>7.0999999999999994E-2</v>
          </cell>
          <cell r="AD4675">
            <v>3</v>
          </cell>
        </row>
        <row r="4676">
          <cell r="D4676" t="str">
            <v>VIRT_04577E</v>
          </cell>
          <cell r="P4676">
            <v>0.115</v>
          </cell>
          <cell r="AD4676">
            <v>1</v>
          </cell>
        </row>
        <row r="4677">
          <cell r="D4677" t="str">
            <v>VIRT_04577E</v>
          </cell>
          <cell r="P4677">
            <v>0.115</v>
          </cell>
          <cell r="AD4677">
            <v>2</v>
          </cell>
        </row>
        <row r="4678">
          <cell r="D4678" t="str">
            <v>VIRT_04577E</v>
          </cell>
          <cell r="P4678">
            <v>0.115</v>
          </cell>
          <cell r="AD4678">
            <v>3</v>
          </cell>
        </row>
        <row r="4679">
          <cell r="D4679" t="str">
            <v>VIRT_04585E</v>
          </cell>
          <cell r="P4679">
            <v>2.41</v>
          </cell>
          <cell r="AD4679">
            <v>1</v>
          </cell>
        </row>
        <row r="4680">
          <cell r="D4680" t="str">
            <v>VIRT_04585E</v>
          </cell>
          <cell r="P4680">
            <v>2.41</v>
          </cell>
          <cell r="AD4680">
            <v>2</v>
          </cell>
        </row>
        <row r="4681">
          <cell r="D4681" t="str">
            <v>VIRT_04585E</v>
          </cell>
          <cell r="P4681">
            <v>2.41</v>
          </cell>
          <cell r="AD4681">
            <v>3</v>
          </cell>
        </row>
        <row r="4682">
          <cell r="D4682" t="str">
            <v>VIRT_04587E</v>
          </cell>
          <cell r="P4682">
            <v>4.8000000000000001E-2</v>
          </cell>
          <cell r="AD4682">
            <v>1</v>
          </cell>
        </row>
        <row r="4683">
          <cell r="D4683" t="str">
            <v>VIRT_04587E</v>
          </cell>
          <cell r="P4683">
            <v>4.8000000000000001E-2</v>
          </cell>
          <cell r="AD4683">
            <v>2</v>
          </cell>
        </row>
        <row r="4684">
          <cell r="D4684" t="str">
            <v>VIRT_04587E</v>
          </cell>
          <cell r="P4684">
            <v>4.8000000000000001E-2</v>
          </cell>
          <cell r="AD4684">
            <v>3</v>
          </cell>
        </row>
        <row r="4685">
          <cell r="D4685" t="str">
            <v>VIRT_04609E</v>
          </cell>
          <cell r="P4685">
            <v>0.4</v>
          </cell>
          <cell r="AD4685">
            <v>1</v>
          </cell>
        </row>
        <row r="4686">
          <cell r="D4686" t="str">
            <v>VIRT_04609E</v>
          </cell>
          <cell r="P4686">
            <v>0.4</v>
          </cell>
          <cell r="AD4686">
            <v>2</v>
          </cell>
        </row>
        <row r="4687">
          <cell r="D4687" t="str">
            <v>VIRT_04609E</v>
          </cell>
          <cell r="P4687">
            <v>0.4</v>
          </cell>
          <cell r="AD4687">
            <v>3</v>
          </cell>
        </row>
        <row r="4688">
          <cell r="D4688" t="str">
            <v>VIRT_04611E</v>
          </cell>
          <cell r="P4688">
            <v>2.8000000000000001E-2</v>
          </cell>
          <cell r="AD4688">
            <v>1</v>
          </cell>
        </row>
        <row r="4689">
          <cell r="D4689" t="str">
            <v>VIRT_04611E</v>
          </cell>
          <cell r="P4689">
            <v>2.8000000000000001E-2</v>
          </cell>
          <cell r="AD4689">
            <v>2</v>
          </cell>
        </row>
        <row r="4690">
          <cell r="D4690" t="str">
            <v>VIRT_04611E</v>
          </cell>
          <cell r="P4690">
            <v>2.8000000000000001E-2</v>
          </cell>
          <cell r="AD4690">
            <v>3</v>
          </cell>
        </row>
        <row r="4691">
          <cell r="D4691" t="str">
            <v>VIRT_04612E</v>
          </cell>
          <cell r="P4691">
            <v>4.3999999999999997E-2</v>
          </cell>
          <cell r="AD4691">
            <v>1</v>
          </cell>
        </row>
        <row r="4692">
          <cell r="D4692" t="str">
            <v>VIRT_04612E</v>
          </cell>
          <cell r="P4692">
            <v>4.3999999999999997E-2</v>
          </cell>
          <cell r="AD4692">
            <v>2</v>
          </cell>
        </row>
        <row r="4693">
          <cell r="D4693" t="str">
            <v>VIRT_04612E</v>
          </cell>
          <cell r="P4693">
            <v>4.3999999999999997E-2</v>
          </cell>
          <cell r="AD4693">
            <v>3</v>
          </cell>
        </row>
        <row r="4694">
          <cell r="D4694" t="str">
            <v>VIRT_04613E</v>
          </cell>
          <cell r="P4694">
            <v>5.4999999999999997E-3</v>
          </cell>
          <cell r="AD4694">
            <v>1</v>
          </cell>
        </row>
        <row r="4695">
          <cell r="D4695" t="str">
            <v>VIRT_04613E</v>
          </cell>
          <cell r="P4695">
            <v>5.4999999999999997E-3</v>
          </cell>
          <cell r="AD4695">
            <v>2</v>
          </cell>
        </row>
        <row r="4696">
          <cell r="D4696" t="str">
            <v>VIRT_04613E</v>
          </cell>
          <cell r="P4696">
            <v>5.4999999999999997E-3</v>
          </cell>
          <cell r="AD4696">
            <v>3</v>
          </cell>
        </row>
        <row r="4697">
          <cell r="D4697" t="str">
            <v>VIRT_04623E</v>
          </cell>
          <cell r="P4697">
            <v>0.03</v>
          </cell>
          <cell r="AD4697">
            <v>1</v>
          </cell>
        </row>
        <row r="4698">
          <cell r="D4698" t="str">
            <v>VIRT_04623E</v>
          </cell>
          <cell r="P4698">
            <v>0.03</v>
          </cell>
          <cell r="AD4698">
            <v>2</v>
          </cell>
        </row>
        <row r="4699">
          <cell r="D4699" t="str">
            <v>VIRT_04623E</v>
          </cell>
          <cell r="P4699">
            <v>0.03</v>
          </cell>
          <cell r="AD4699">
            <v>3</v>
          </cell>
        </row>
        <row r="4700">
          <cell r="D4700" t="str">
            <v>VIRT_04639E</v>
          </cell>
          <cell r="P4700">
            <v>5.5E-2</v>
          </cell>
          <cell r="AD4700">
            <v>1</v>
          </cell>
        </row>
        <row r="4701">
          <cell r="D4701" t="str">
            <v>VIRT_04639E</v>
          </cell>
          <cell r="P4701">
            <v>5.5E-2</v>
          </cell>
          <cell r="AD4701">
            <v>2</v>
          </cell>
        </row>
        <row r="4702">
          <cell r="D4702" t="str">
            <v>VIRT_04639E</v>
          </cell>
          <cell r="P4702">
            <v>5.5E-2</v>
          </cell>
          <cell r="AD4702">
            <v>3</v>
          </cell>
        </row>
        <row r="4703">
          <cell r="D4703" t="str">
            <v>VIRT_04676E</v>
          </cell>
          <cell r="P4703">
            <v>0.72</v>
          </cell>
          <cell r="AD4703">
            <v>1</v>
          </cell>
        </row>
        <row r="4704">
          <cell r="D4704" t="str">
            <v>VIRT_04676E</v>
          </cell>
          <cell r="P4704">
            <v>0.72</v>
          </cell>
          <cell r="AD4704">
            <v>2</v>
          </cell>
        </row>
        <row r="4705">
          <cell r="D4705" t="str">
            <v>VIRT_04676E</v>
          </cell>
          <cell r="P4705">
            <v>0.72</v>
          </cell>
          <cell r="AD4705">
            <v>3</v>
          </cell>
        </row>
        <row r="4706">
          <cell r="D4706" t="str">
            <v>VIRT_05060E</v>
          </cell>
          <cell r="P4706">
            <v>0.06</v>
          </cell>
          <cell r="AD4706">
            <v>1</v>
          </cell>
        </row>
        <row r="4707">
          <cell r="D4707" t="str">
            <v>VIRT_05060E</v>
          </cell>
          <cell r="P4707">
            <v>0.06</v>
          </cell>
          <cell r="AD4707">
            <v>2</v>
          </cell>
        </row>
        <row r="4708">
          <cell r="D4708" t="str">
            <v>VIRT_05060E</v>
          </cell>
          <cell r="P4708">
            <v>0.06</v>
          </cell>
          <cell r="AD4708">
            <v>3</v>
          </cell>
        </row>
        <row r="4709">
          <cell r="D4709" t="str">
            <v>VIRT_05568E</v>
          </cell>
          <cell r="P4709">
            <v>0.32</v>
          </cell>
          <cell r="AD4709">
            <v>1</v>
          </cell>
        </row>
        <row r="4710">
          <cell r="D4710" t="str">
            <v>VIRT_05568E</v>
          </cell>
          <cell r="P4710">
            <v>0.32</v>
          </cell>
          <cell r="AD4710">
            <v>2</v>
          </cell>
        </row>
        <row r="4711">
          <cell r="D4711" t="str">
            <v>VIRT_05568E</v>
          </cell>
          <cell r="P4711">
            <v>0.32</v>
          </cell>
          <cell r="AD4711">
            <v>3</v>
          </cell>
        </row>
        <row r="4712">
          <cell r="D4712" t="str">
            <v>VIRT_07721E</v>
          </cell>
          <cell r="P4712">
            <v>8.7999999999999995E-2</v>
          </cell>
          <cell r="AD4712">
            <v>1</v>
          </cell>
        </row>
        <row r="4713">
          <cell r="D4713" t="str">
            <v>VIRT_07721E</v>
          </cell>
          <cell r="P4713">
            <v>8.7999999999999995E-2</v>
          </cell>
          <cell r="AD4713">
            <v>2</v>
          </cell>
        </row>
        <row r="4714">
          <cell r="D4714" t="str">
            <v>VIRT_07721E</v>
          </cell>
          <cell r="P4714">
            <v>8.7999999999999995E-2</v>
          </cell>
          <cell r="AD4714">
            <v>3</v>
          </cell>
        </row>
        <row r="4715">
          <cell r="D4715" t="str">
            <v>VIRT_08050E</v>
          </cell>
          <cell r="P4715">
            <v>3.5999999999999997E-2</v>
          </cell>
          <cell r="AD4715">
            <v>1</v>
          </cell>
        </row>
        <row r="4716">
          <cell r="D4716" t="str">
            <v>VIRT_08050E</v>
          </cell>
          <cell r="P4716">
            <v>3.5999999999999997E-2</v>
          </cell>
          <cell r="AD4716">
            <v>2</v>
          </cell>
        </row>
        <row r="4717">
          <cell r="D4717" t="str">
            <v>VIRT_08050E</v>
          </cell>
          <cell r="P4717">
            <v>3.5999999999999997E-2</v>
          </cell>
          <cell r="AD4717">
            <v>3</v>
          </cell>
        </row>
        <row r="4718">
          <cell r="D4718" t="str">
            <v>VIRT_08237E</v>
          </cell>
          <cell r="P4718">
            <v>0.1085</v>
          </cell>
          <cell r="AD4718">
            <v>1</v>
          </cell>
        </row>
        <row r="4719">
          <cell r="D4719" t="str">
            <v>VIRT_08237E</v>
          </cell>
          <cell r="P4719">
            <v>0.1085</v>
          </cell>
          <cell r="AD4719">
            <v>2</v>
          </cell>
        </row>
        <row r="4720">
          <cell r="D4720" t="str">
            <v>VIRT_08237E</v>
          </cell>
          <cell r="P4720">
            <v>0.1085</v>
          </cell>
          <cell r="AD4720">
            <v>3</v>
          </cell>
        </row>
        <row r="4721">
          <cell r="D4721" t="str">
            <v>VIRT_08510E</v>
          </cell>
          <cell r="P4721">
            <v>0.22</v>
          </cell>
          <cell r="AD4721">
            <v>1</v>
          </cell>
        </row>
        <row r="4722">
          <cell r="D4722" t="str">
            <v>VIRT_08510E</v>
          </cell>
          <cell r="P4722">
            <v>0.22</v>
          </cell>
          <cell r="AD4722">
            <v>2</v>
          </cell>
        </row>
        <row r="4723">
          <cell r="D4723" t="str">
            <v>VIRT_08510E</v>
          </cell>
          <cell r="P4723">
            <v>0.22</v>
          </cell>
          <cell r="AD4723">
            <v>3</v>
          </cell>
        </row>
        <row r="4724">
          <cell r="D4724" t="str">
            <v>VIRT_08765E</v>
          </cell>
          <cell r="P4724">
            <v>2.5999999999999999E-2</v>
          </cell>
          <cell r="AD4724">
            <v>1</v>
          </cell>
        </row>
        <row r="4725">
          <cell r="D4725" t="str">
            <v>VIRT_08765E</v>
          </cell>
          <cell r="P4725">
            <v>2.5999999999999999E-2</v>
          </cell>
          <cell r="AD4725">
            <v>2</v>
          </cell>
        </row>
        <row r="4726">
          <cell r="D4726" t="str">
            <v>VIRT_08765E</v>
          </cell>
          <cell r="P4726">
            <v>2.5999999999999999E-2</v>
          </cell>
          <cell r="AD4726">
            <v>3</v>
          </cell>
        </row>
        <row r="4727">
          <cell r="D4727" t="str">
            <v>VIRT_08784E</v>
          </cell>
          <cell r="P4727">
            <v>2.0500000000000001E-2</v>
          </cell>
          <cell r="AD4727">
            <v>1</v>
          </cell>
        </row>
        <row r="4728">
          <cell r="D4728" t="str">
            <v>VIRT_08784E</v>
          </cell>
          <cell r="P4728">
            <v>2.0500000000000001E-2</v>
          </cell>
          <cell r="AD4728">
            <v>2</v>
          </cell>
        </row>
        <row r="4729">
          <cell r="D4729" t="str">
            <v>VIRT_08784E</v>
          </cell>
          <cell r="P4729">
            <v>2.0500000000000001E-2</v>
          </cell>
          <cell r="AD4729">
            <v>3</v>
          </cell>
        </row>
        <row r="4730">
          <cell r="D4730" t="str">
            <v>VIRT_08845E</v>
          </cell>
          <cell r="P4730">
            <v>2.4500000000000001E-2</v>
          </cell>
          <cell r="AD4730">
            <v>1</v>
          </cell>
        </row>
        <row r="4731">
          <cell r="D4731" t="str">
            <v>VIRT_08845E</v>
          </cell>
          <cell r="P4731">
            <v>2.4500000000000001E-2</v>
          </cell>
          <cell r="AD4731">
            <v>2</v>
          </cell>
        </row>
        <row r="4732">
          <cell r="D4732" t="str">
            <v>VIRT_08845E</v>
          </cell>
          <cell r="P4732">
            <v>2.4500000000000001E-2</v>
          </cell>
          <cell r="AD4732">
            <v>3</v>
          </cell>
        </row>
        <row r="4733">
          <cell r="D4733" t="str">
            <v>VIRT_08851E</v>
          </cell>
          <cell r="P4733">
            <v>2.1999999999999999E-2</v>
          </cell>
          <cell r="AD4733">
            <v>1</v>
          </cell>
        </row>
        <row r="4734">
          <cell r="D4734" t="str">
            <v>VIRT_08851E</v>
          </cell>
          <cell r="P4734">
            <v>2.1999999999999999E-2</v>
          </cell>
          <cell r="AD4734">
            <v>2</v>
          </cell>
        </row>
        <row r="4735">
          <cell r="D4735" t="str">
            <v>VIRT_08851E</v>
          </cell>
          <cell r="P4735">
            <v>2.1999999999999999E-2</v>
          </cell>
          <cell r="AD4735">
            <v>3</v>
          </cell>
        </row>
        <row r="4736">
          <cell r="D4736" t="str">
            <v>VIRT_09166E</v>
          </cell>
          <cell r="P4736">
            <v>1.2E-2</v>
          </cell>
          <cell r="AD4736">
            <v>1</v>
          </cell>
        </row>
        <row r="4737">
          <cell r="D4737" t="str">
            <v>VIRT_09166E</v>
          </cell>
          <cell r="P4737">
            <v>1.2E-2</v>
          </cell>
          <cell r="AD4737">
            <v>2</v>
          </cell>
        </row>
        <row r="4738">
          <cell r="D4738" t="str">
            <v>VIRT_09166E</v>
          </cell>
          <cell r="P4738">
            <v>1.2E-2</v>
          </cell>
          <cell r="AD4738">
            <v>3</v>
          </cell>
        </row>
        <row r="4739">
          <cell r="D4739" t="str">
            <v>VIRT_09182E</v>
          </cell>
          <cell r="P4739">
            <v>0.04</v>
          </cell>
          <cell r="AD4739">
            <v>1</v>
          </cell>
        </row>
        <row r="4740">
          <cell r="D4740" t="str">
            <v>VIRT_09182E</v>
          </cell>
          <cell r="P4740">
            <v>0.04</v>
          </cell>
          <cell r="AD4740">
            <v>2</v>
          </cell>
        </row>
        <row r="4741">
          <cell r="D4741" t="str">
            <v>VIRT_09182E</v>
          </cell>
          <cell r="P4741">
            <v>0.04</v>
          </cell>
          <cell r="AD4741">
            <v>3</v>
          </cell>
        </row>
        <row r="4742">
          <cell r="D4742" t="str">
            <v>VIRT_09203E</v>
          </cell>
          <cell r="P4742">
            <v>0.15</v>
          </cell>
          <cell r="AD4742">
            <v>1</v>
          </cell>
        </row>
        <row r="4743">
          <cell r="D4743" t="str">
            <v>VIRT_09203E</v>
          </cell>
          <cell r="P4743">
            <v>0.15</v>
          </cell>
          <cell r="AD4743">
            <v>2</v>
          </cell>
        </row>
        <row r="4744">
          <cell r="D4744" t="str">
            <v>VIRT_09203E</v>
          </cell>
          <cell r="P4744">
            <v>0.15</v>
          </cell>
          <cell r="AD4744">
            <v>3</v>
          </cell>
        </row>
        <row r="4745">
          <cell r="D4745" t="str">
            <v>VIRT_09220E</v>
          </cell>
          <cell r="P4745">
            <v>0.03</v>
          </cell>
          <cell r="AD4745">
            <v>1</v>
          </cell>
        </row>
        <row r="4746">
          <cell r="D4746" t="str">
            <v>VIRT_09220E</v>
          </cell>
          <cell r="P4746">
            <v>0.03</v>
          </cell>
          <cell r="AD4746">
            <v>2</v>
          </cell>
        </row>
        <row r="4747">
          <cell r="D4747" t="str">
            <v>VIRT_09220E</v>
          </cell>
          <cell r="P4747">
            <v>0.03</v>
          </cell>
          <cell r="AD4747">
            <v>3</v>
          </cell>
        </row>
        <row r="4748">
          <cell r="D4748" t="str">
            <v>VIRT_1016C</v>
          </cell>
          <cell r="P4748">
            <v>2.7669999999999999</v>
          </cell>
          <cell r="AD4748">
            <v>1</v>
          </cell>
        </row>
        <row r="4749">
          <cell r="D4749" t="str">
            <v>VIRT_1016C</v>
          </cell>
          <cell r="P4749">
            <v>2.7669999999999999</v>
          </cell>
          <cell r="AD4749">
            <v>2</v>
          </cell>
        </row>
        <row r="4750">
          <cell r="D4750" t="str">
            <v>VIRT_1016C</v>
          </cell>
          <cell r="P4750">
            <v>2.7669999999999999</v>
          </cell>
          <cell r="AD4750">
            <v>3</v>
          </cell>
        </row>
        <row r="4751">
          <cell r="D4751" t="str">
            <v>VIRT_1017C</v>
          </cell>
          <cell r="P4751">
            <v>9.5000000000000001E-2</v>
          </cell>
          <cell r="AD4751">
            <v>1</v>
          </cell>
        </row>
        <row r="4752">
          <cell r="D4752" t="str">
            <v>VIRT_1017C</v>
          </cell>
          <cell r="P4752">
            <v>9.5000000000000001E-2</v>
          </cell>
          <cell r="AD4752">
            <v>2</v>
          </cell>
        </row>
        <row r="4753">
          <cell r="D4753" t="str">
            <v>VIRT_1017C</v>
          </cell>
          <cell r="P4753">
            <v>9.5000000000000001E-2</v>
          </cell>
          <cell r="AD4753">
            <v>3</v>
          </cell>
        </row>
        <row r="4754">
          <cell r="D4754" t="str">
            <v>VIRT_1018C</v>
          </cell>
          <cell r="P4754">
            <v>0.59399999999999997</v>
          </cell>
          <cell r="AD4754">
            <v>1</v>
          </cell>
        </row>
        <row r="4755">
          <cell r="D4755" t="str">
            <v>VIRT_1018C</v>
          </cell>
          <cell r="P4755">
            <v>0.59399999999999997</v>
          </cell>
          <cell r="AD4755">
            <v>2</v>
          </cell>
        </row>
        <row r="4756">
          <cell r="D4756" t="str">
            <v>VIRT_1018C</v>
          </cell>
          <cell r="P4756">
            <v>0.59399999999999997</v>
          </cell>
          <cell r="AD4756">
            <v>3</v>
          </cell>
        </row>
        <row r="4757">
          <cell r="D4757" t="str">
            <v>VIRT_1020C</v>
          </cell>
          <cell r="P4757">
            <v>0.121</v>
          </cell>
          <cell r="AD4757">
            <v>1</v>
          </cell>
        </row>
        <row r="4758">
          <cell r="D4758" t="str">
            <v>VIRT_1020C</v>
          </cell>
          <cell r="P4758">
            <v>0.121</v>
          </cell>
          <cell r="AD4758">
            <v>2</v>
          </cell>
        </row>
        <row r="4759">
          <cell r="D4759" t="str">
            <v>VIRT_1020C</v>
          </cell>
          <cell r="P4759">
            <v>0.121</v>
          </cell>
          <cell r="AD4759">
            <v>3</v>
          </cell>
        </row>
        <row r="4760">
          <cell r="D4760" t="str">
            <v>VIRT_1026C</v>
          </cell>
          <cell r="P4760">
            <v>0.36199999999999999</v>
          </cell>
          <cell r="AD4760">
            <v>1</v>
          </cell>
        </row>
        <row r="4761">
          <cell r="D4761" t="str">
            <v>VIRT_1026C</v>
          </cell>
          <cell r="P4761">
            <v>0.36199999999999999</v>
          </cell>
          <cell r="AD4761">
            <v>2</v>
          </cell>
        </row>
        <row r="4762">
          <cell r="D4762" t="str">
            <v>VIRT_1026C</v>
          </cell>
          <cell r="P4762">
            <v>0.36199999999999999</v>
          </cell>
          <cell r="AD4762">
            <v>3</v>
          </cell>
        </row>
        <row r="4763">
          <cell r="D4763" t="str">
            <v>VIRT_102C</v>
          </cell>
          <cell r="P4763">
            <v>0.16</v>
          </cell>
          <cell r="AD4763">
            <v>1</v>
          </cell>
        </row>
        <row r="4764">
          <cell r="D4764" t="str">
            <v>VIRT_102C</v>
          </cell>
          <cell r="P4764">
            <v>0.16</v>
          </cell>
          <cell r="AD4764">
            <v>2</v>
          </cell>
        </row>
        <row r="4765">
          <cell r="D4765" t="str">
            <v>VIRT_10318E</v>
          </cell>
          <cell r="P4765">
            <v>0.04</v>
          </cell>
          <cell r="AD4765">
            <v>1</v>
          </cell>
        </row>
        <row r="4766">
          <cell r="D4766" t="str">
            <v>VIRT_10318E</v>
          </cell>
          <cell r="P4766">
            <v>0.04</v>
          </cell>
          <cell r="AD4766">
            <v>2</v>
          </cell>
        </row>
        <row r="4767">
          <cell r="D4767" t="str">
            <v>VIRT_10318E</v>
          </cell>
          <cell r="P4767">
            <v>0.04</v>
          </cell>
          <cell r="AD4767">
            <v>3</v>
          </cell>
        </row>
        <row r="4768">
          <cell r="D4768" t="str">
            <v>VIRT_103C</v>
          </cell>
          <cell r="P4768">
            <v>0.26</v>
          </cell>
          <cell r="AD4768">
            <v>1</v>
          </cell>
        </row>
        <row r="4769">
          <cell r="D4769" t="str">
            <v>VIRT_103C</v>
          </cell>
          <cell r="P4769">
            <v>0.26</v>
          </cell>
          <cell r="AD4769">
            <v>2</v>
          </cell>
        </row>
        <row r="4770">
          <cell r="D4770" t="str">
            <v>VIRT_103C</v>
          </cell>
          <cell r="P4770">
            <v>0.26</v>
          </cell>
          <cell r="AD4770">
            <v>3</v>
          </cell>
        </row>
        <row r="4771">
          <cell r="D4771" t="str">
            <v>VIRT_1046C</v>
          </cell>
          <cell r="P4771">
            <v>3.5999999999999997E-2</v>
          </cell>
          <cell r="AD4771">
            <v>1</v>
          </cell>
        </row>
        <row r="4772">
          <cell r="D4772" t="str">
            <v>VIRT_1046C</v>
          </cell>
          <cell r="P4772">
            <v>3.5999999999999997E-2</v>
          </cell>
          <cell r="AD4772">
            <v>2</v>
          </cell>
        </row>
        <row r="4773">
          <cell r="D4773" t="str">
            <v>VIRT_1046C</v>
          </cell>
          <cell r="P4773">
            <v>3.5999999999999997E-2</v>
          </cell>
          <cell r="AD4773">
            <v>3</v>
          </cell>
        </row>
        <row r="4774">
          <cell r="D4774" t="str">
            <v>VIRT_1056C</v>
          </cell>
          <cell r="P4774">
            <v>0.43</v>
          </cell>
          <cell r="AD4774">
            <v>1</v>
          </cell>
        </row>
        <row r="4775">
          <cell r="D4775" t="str">
            <v>VIRT_1056C</v>
          </cell>
          <cell r="P4775">
            <v>0.43</v>
          </cell>
          <cell r="AD4775">
            <v>2</v>
          </cell>
        </row>
        <row r="4776">
          <cell r="D4776" t="str">
            <v>VIRT_1056C</v>
          </cell>
          <cell r="P4776">
            <v>0.43</v>
          </cell>
          <cell r="AD4776">
            <v>3</v>
          </cell>
        </row>
        <row r="4777">
          <cell r="D4777" t="str">
            <v>VIRT_105C</v>
          </cell>
          <cell r="P4777">
            <v>0.8</v>
          </cell>
          <cell r="AD4777">
            <v>1</v>
          </cell>
        </row>
        <row r="4778">
          <cell r="D4778" t="str">
            <v>VIRT_105C</v>
          </cell>
          <cell r="P4778">
            <v>0.8</v>
          </cell>
          <cell r="AD4778">
            <v>2</v>
          </cell>
        </row>
        <row r="4779">
          <cell r="D4779" t="str">
            <v>VIRT_105C</v>
          </cell>
          <cell r="P4779">
            <v>0.8</v>
          </cell>
          <cell r="AD4779">
            <v>3</v>
          </cell>
        </row>
        <row r="4780">
          <cell r="D4780" t="str">
            <v>VIRT_1079C</v>
          </cell>
          <cell r="P4780">
            <v>0.155</v>
          </cell>
          <cell r="AD4780">
            <v>1</v>
          </cell>
        </row>
        <row r="4781">
          <cell r="D4781" t="str">
            <v>VIRT_1079C</v>
          </cell>
          <cell r="P4781">
            <v>0.155</v>
          </cell>
          <cell r="AD4781">
            <v>2</v>
          </cell>
        </row>
        <row r="4782">
          <cell r="D4782" t="str">
            <v>VIRT_1079C</v>
          </cell>
          <cell r="P4782">
            <v>0.155</v>
          </cell>
          <cell r="AD4782">
            <v>3</v>
          </cell>
        </row>
        <row r="4783">
          <cell r="D4783" t="str">
            <v>VIRT_107C</v>
          </cell>
          <cell r="P4783">
            <v>0.105</v>
          </cell>
          <cell r="AD4783">
            <v>1</v>
          </cell>
        </row>
        <row r="4784">
          <cell r="D4784" t="str">
            <v>VIRT_107C</v>
          </cell>
          <cell r="P4784">
            <v>0.105</v>
          </cell>
          <cell r="AD4784">
            <v>2</v>
          </cell>
        </row>
        <row r="4785">
          <cell r="D4785" t="str">
            <v>VIRT_1095C</v>
          </cell>
          <cell r="P4785">
            <v>4.1000000000000002E-2</v>
          </cell>
          <cell r="AD4785">
            <v>1</v>
          </cell>
        </row>
        <row r="4786">
          <cell r="D4786" t="str">
            <v>VIRT_1095C</v>
          </cell>
          <cell r="P4786">
            <v>4.1000000000000002E-2</v>
          </cell>
          <cell r="AD4786">
            <v>2</v>
          </cell>
        </row>
        <row r="4787">
          <cell r="D4787" t="str">
            <v>VIRT_1095C</v>
          </cell>
          <cell r="P4787">
            <v>4.1000000000000002E-2</v>
          </cell>
          <cell r="AD4787">
            <v>3</v>
          </cell>
        </row>
        <row r="4788">
          <cell r="D4788" t="str">
            <v>VIRT_1096C</v>
          </cell>
          <cell r="P4788">
            <v>7.0000000000000001E-3</v>
          </cell>
          <cell r="AD4788">
            <v>1</v>
          </cell>
        </row>
        <row r="4789">
          <cell r="D4789" t="str">
            <v>VIRT_1096C</v>
          </cell>
          <cell r="P4789">
            <v>7.0000000000000001E-3</v>
          </cell>
          <cell r="AD4789">
            <v>2</v>
          </cell>
        </row>
        <row r="4790">
          <cell r="D4790" t="str">
            <v>VIRT_1096C</v>
          </cell>
          <cell r="P4790">
            <v>7.0000000000000001E-3</v>
          </cell>
          <cell r="AD4790">
            <v>3</v>
          </cell>
        </row>
        <row r="4791">
          <cell r="D4791" t="str">
            <v>VIRT_1100C</v>
          </cell>
          <cell r="P4791">
            <v>1.4999999999999999E-2</v>
          </cell>
          <cell r="AD4791">
            <v>1</v>
          </cell>
        </row>
        <row r="4792">
          <cell r="D4792" t="str">
            <v>VIRT_1100C</v>
          </cell>
          <cell r="P4792">
            <v>1.4999999999999999E-2</v>
          </cell>
          <cell r="AD4792">
            <v>2</v>
          </cell>
        </row>
        <row r="4793">
          <cell r="D4793" t="str">
            <v>VIRT_1100C</v>
          </cell>
          <cell r="P4793">
            <v>1.4999999999999999E-2</v>
          </cell>
          <cell r="AD4793">
            <v>3</v>
          </cell>
        </row>
        <row r="4794">
          <cell r="D4794" t="str">
            <v>VIRT_11032C</v>
          </cell>
          <cell r="P4794">
            <v>0.22</v>
          </cell>
          <cell r="AD4794">
            <v>1</v>
          </cell>
        </row>
        <row r="4795">
          <cell r="D4795" t="str">
            <v>VIRT_11032C</v>
          </cell>
          <cell r="P4795">
            <v>0.22</v>
          </cell>
          <cell r="AD4795">
            <v>2</v>
          </cell>
        </row>
        <row r="4796">
          <cell r="D4796" t="str">
            <v>VIRT_11032C</v>
          </cell>
          <cell r="P4796">
            <v>0.22</v>
          </cell>
          <cell r="AD4796">
            <v>3</v>
          </cell>
        </row>
        <row r="4797">
          <cell r="D4797" t="str">
            <v>VIRT_1103C</v>
          </cell>
          <cell r="P4797">
            <v>7.6999999999999999E-2</v>
          </cell>
          <cell r="AD4797">
            <v>1</v>
          </cell>
        </row>
        <row r="4798">
          <cell r="D4798" t="str">
            <v>VIRT_1103C</v>
          </cell>
          <cell r="P4798">
            <v>7.6999999999999999E-2</v>
          </cell>
          <cell r="AD4798">
            <v>2</v>
          </cell>
        </row>
        <row r="4799">
          <cell r="D4799" t="str">
            <v>VIRT_1103C</v>
          </cell>
          <cell r="P4799">
            <v>7.6999999999999999E-2</v>
          </cell>
          <cell r="AD4799">
            <v>3</v>
          </cell>
        </row>
        <row r="4800">
          <cell r="D4800" t="str">
            <v>VIRT_1124C</v>
          </cell>
          <cell r="P4800">
            <v>0.02</v>
          </cell>
          <cell r="AD4800">
            <v>1</v>
          </cell>
        </row>
        <row r="4801">
          <cell r="D4801" t="str">
            <v>VIRT_1124C</v>
          </cell>
          <cell r="P4801">
            <v>0.02</v>
          </cell>
          <cell r="AD4801">
            <v>2</v>
          </cell>
        </row>
        <row r="4802">
          <cell r="D4802" t="str">
            <v>VIRT_1124C</v>
          </cell>
          <cell r="P4802">
            <v>0.02</v>
          </cell>
          <cell r="AD4802">
            <v>3</v>
          </cell>
        </row>
        <row r="4803">
          <cell r="D4803" t="str">
            <v>VIRT_115C</v>
          </cell>
          <cell r="P4803">
            <v>7.0000000000000007E-2</v>
          </cell>
          <cell r="AD4803">
            <v>1</v>
          </cell>
        </row>
        <row r="4804">
          <cell r="D4804" t="str">
            <v>VIRT_115C</v>
          </cell>
          <cell r="P4804">
            <v>7.0000000000000007E-2</v>
          </cell>
          <cell r="AD4804">
            <v>2</v>
          </cell>
        </row>
        <row r="4805">
          <cell r="D4805" t="str">
            <v>VIRT_115C</v>
          </cell>
          <cell r="P4805">
            <v>7.0000000000000007E-2</v>
          </cell>
          <cell r="AD4805">
            <v>3</v>
          </cell>
        </row>
        <row r="4806">
          <cell r="D4806" t="str">
            <v>VIRT_1164C</v>
          </cell>
          <cell r="P4806">
            <v>0.08</v>
          </cell>
          <cell r="AD4806">
            <v>1</v>
          </cell>
        </row>
        <row r="4807">
          <cell r="D4807" t="str">
            <v>VIRT_1164C</v>
          </cell>
          <cell r="P4807">
            <v>0.08</v>
          </cell>
          <cell r="AD4807">
            <v>2</v>
          </cell>
        </row>
        <row r="4808">
          <cell r="D4808" t="str">
            <v>VIRT_1164C</v>
          </cell>
          <cell r="P4808">
            <v>0.08</v>
          </cell>
          <cell r="AD4808">
            <v>3</v>
          </cell>
        </row>
        <row r="4809">
          <cell r="D4809" t="str">
            <v>VIRT_1169C</v>
          </cell>
          <cell r="P4809">
            <v>0.11</v>
          </cell>
          <cell r="AD4809">
            <v>1</v>
          </cell>
        </row>
        <row r="4810">
          <cell r="D4810" t="str">
            <v>VIRT_1169C</v>
          </cell>
          <cell r="P4810">
            <v>0.11</v>
          </cell>
          <cell r="AD4810">
            <v>2</v>
          </cell>
        </row>
        <row r="4811">
          <cell r="D4811" t="str">
            <v>VIRT_1169C</v>
          </cell>
          <cell r="P4811">
            <v>0.11</v>
          </cell>
          <cell r="AD4811">
            <v>3</v>
          </cell>
        </row>
        <row r="4812">
          <cell r="D4812" t="str">
            <v>VIRT_1191C</v>
          </cell>
          <cell r="P4812">
            <v>4.8000000000000001E-2</v>
          </cell>
          <cell r="AD4812">
            <v>1</v>
          </cell>
        </row>
        <row r="4813">
          <cell r="D4813" t="str">
            <v>VIRT_1191C</v>
          </cell>
          <cell r="P4813">
            <v>4.8000000000000001E-2</v>
          </cell>
          <cell r="AD4813">
            <v>2</v>
          </cell>
        </row>
        <row r="4814">
          <cell r="D4814" t="str">
            <v>VIRT_1191C</v>
          </cell>
          <cell r="P4814">
            <v>4.8000000000000001E-2</v>
          </cell>
          <cell r="AD4814">
            <v>3</v>
          </cell>
        </row>
        <row r="4815">
          <cell r="D4815" t="str">
            <v>VIRT_1193C</v>
          </cell>
          <cell r="P4815">
            <v>0.34399999999999997</v>
          </cell>
          <cell r="AD4815">
            <v>1</v>
          </cell>
        </row>
        <row r="4816">
          <cell r="D4816" t="str">
            <v>VIRT_1193C</v>
          </cell>
          <cell r="P4816">
            <v>0.34399999999999997</v>
          </cell>
          <cell r="AD4816">
            <v>2</v>
          </cell>
        </row>
        <row r="4817">
          <cell r="D4817" t="str">
            <v>VIRT_1196C</v>
          </cell>
          <cell r="P4817">
            <v>0.03</v>
          </cell>
          <cell r="AD4817">
            <v>1</v>
          </cell>
        </row>
        <row r="4818">
          <cell r="D4818" t="str">
            <v>VIRT_1196C</v>
          </cell>
          <cell r="P4818">
            <v>0.03</v>
          </cell>
          <cell r="AD4818">
            <v>2</v>
          </cell>
        </row>
        <row r="4819">
          <cell r="D4819" t="str">
            <v>VIRT_1196C</v>
          </cell>
          <cell r="P4819">
            <v>0.03</v>
          </cell>
          <cell r="AD4819">
            <v>3</v>
          </cell>
        </row>
        <row r="4820">
          <cell r="D4820" t="str">
            <v>VIRT_1199C</v>
          </cell>
          <cell r="P4820">
            <v>0.03</v>
          </cell>
          <cell r="AD4820">
            <v>1</v>
          </cell>
        </row>
        <row r="4821">
          <cell r="D4821" t="str">
            <v>VIRT_1199C</v>
          </cell>
          <cell r="P4821">
            <v>0.03</v>
          </cell>
          <cell r="AD4821">
            <v>2</v>
          </cell>
        </row>
        <row r="4822">
          <cell r="D4822" t="str">
            <v>VIRT_1199C</v>
          </cell>
          <cell r="P4822">
            <v>0.03</v>
          </cell>
          <cell r="AD4822">
            <v>3</v>
          </cell>
        </row>
        <row r="4823">
          <cell r="D4823" t="str">
            <v>VIRT_11C</v>
          </cell>
          <cell r="P4823">
            <v>1.2999999999999999E-2</v>
          </cell>
          <cell r="AD4823">
            <v>1</v>
          </cell>
        </row>
        <row r="4824">
          <cell r="D4824" t="str">
            <v>VIRT_11C</v>
          </cell>
          <cell r="P4824">
            <v>1.2999999999999999E-2</v>
          </cell>
          <cell r="AD4824">
            <v>2</v>
          </cell>
        </row>
        <row r="4825">
          <cell r="D4825" t="str">
            <v>VIRT_11C</v>
          </cell>
          <cell r="P4825">
            <v>1.2999999999999999E-2</v>
          </cell>
          <cell r="AD4825">
            <v>3</v>
          </cell>
        </row>
        <row r="4826">
          <cell r="D4826" t="str">
            <v>VIRT_1200C</v>
          </cell>
          <cell r="P4826">
            <v>0.67200000000000004</v>
          </cell>
          <cell r="AD4826">
            <v>1</v>
          </cell>
        </row>
        <row r="4827">
          <cell r="D4827" t="str">
            <v>VIRT_1200C</v>
          </cell>
          <cell r="P4827">
            <v>0.67200000000000004</v>
          </cell>
          <cell r="AD4827">
            <v>2</v>
          </cell>
        </row>
        <row r="4828">
          <cell r="D4828" t="str">
            <v>VIRT_1200C</v>
          </cell>
          <cell r="P4828">
            <v>0.67200000000000004</v>
          </cell>
          <cell r="AD4828">
            <v>3</v>
          </cell>
        </row>
        <row r="4829">
          <cell r="D4829" t="str">
            <v>VIRT_121C</v>
          </cell>
          <cell r="P4829">
            <v>4.7E-2</v>
          </cell>
          <cell r="AD4829">
            <v>1</v>
          </cell>
        </row>
        <row r="4830">
          <cell r="D4830" t="str">
            <v>VIRT_121C</v>
          </cell>
          <cell r="P4830">
            <v>4.7E-2</v>
          </cell>
          <cell r="AD4830">
            <v>2</v>
          </cell>
        </row>
        <row r="4831">
          <cell r="D4831" t="str">
            <v>VIRT_121C</v>
          </cell>
          <cell r="P4831">
            <v>4.7E-2</v>
          </cell>
          <cell r="AD4831">
            <v>3</v>
          </cell>
        </row>
        <row r="4832">
          <cell r="D4832" t="str">
            <v>VIRT_1220C</v>
          </cell>
          <cell r="P4832">
            <v>0.32</v>
          </cell>
          <cell r="AD4832">
            <v>1</v>
          </cell>
        </row>
        <row r="4833">
          <cell r="D4833" t="str">
            <v>VIRT_1220C</v>
          </cell>
          <cell r="P4833">
            <v>0.32</v>
          </cell>
          <cell r="AD4833">
            <v>2</v>
          </cell>
        </row>
        <row r="4834">
          <cell r="D4834" t="str">
            <v>VIRT_1220C</v>
          </cell>
          <cell r="P4834">
            <v>0.32</v>
          </cell>
          <cell r="AD4834">
            <v>3</v>
          </cell>
        </row>
        <row r="4835">
          <cell r="D4835" t="str">
            <v>VIRT_1226C</v>
          </cell>
          <cell r="P4835">
            <v>9.1999999999999998E-2</v>
          </cell>
          <cell r="AD4835">
            <v>1</v>
          </cell>
        </row>
        <row r="4836">
          <cell r="D4836" t="str">
            <v>VIRT_1226C</v>
          </cell>
          <cell r="P4836">
            <v>9.1999999999999998E-2</v>
          </cell>
          <cell r="AD4836">
            <v>2</v>
          </cell>
        </row>
        <row r="4837">
          <cell r="D4837" t="str">
            <v>VIRT_1226C</v>
          </cell>
          <cell r="P4837">
            <v>9.1999999999999998E-2</v>
          </cell>
          <cell r="AD4837">
            <v>3</v>
          </cell>
        </row>
        <row r="4838">
          <cell r="D4838" t="str">
            <v>VIRT_122C</v>
          </cell>
          <cell r="P4838">
            <v>0.15</v>
          </cell>
          <cell r="AD4838">
            <v>1</v>
          </cell>
        </row>
        <row r="4839">
          <cell r="D4839" t="str">
            <v>VIRT_122C</v>
          </cell>
          <cell r="P4839">
            <v>0.15</v>
          </cell>
          <cell r="AD4839">
            <v>2</v>
          </cell>
        </row>
        <row r="4840">
          <cell r="D4840" t="str">
            <v>VIRT_122C</v>
          </cell>
          <cell r="P4840">
            <v>0.15</v>
          </cell>
          <cell r="AD4840">
            <v>3</v>
          </cell>
        </row>
        <row r="4841">
          <cell r="D4841" t="str">
            <v>VIRT_1259C</v>
          </cell>
          <cell r="P4841">
            <v>0.5</v>
          </cell>
          <cell r="AD4841">
            <v>1</v>
          </cell>
        </row>
        <row r="4842">
          <cell r="D4842" t="str">
            <v>VIRT_1259C</v>
          </cell>
          <cell r="P4842">
            <v>0.5</v>
          </cell>
          <cell r="AD4842">
            <v>2</v>
          </cell>
        </row>
        <row r="4843">
          <cell r="D4843" t="str">
            <v>VIRT_1259C</v>
          </cell>
          <cell r="P4843">
            <v>0.5</v>
          </cell>
          <cell r="AD4843">
            <v>3</v>
          </cell>
        </row>
        <row r="4844">
          <cell r="D4844" t="str">
            <v>VIRT_1280C</v>
          </cell>
          <cell r="P4844">
            <v>3.9E-2</v>
          </cell>
          <cell r="AD4844">
            <v>1</v>
          </cell>
        </row>
        <row r="4845">
          <cell r="D4845" t="str">
            <v>VIRT_1280C</v>
          </cell>
          <cell r="P4845">
            <v>3.9E-2</v>
          </cell>
          <cell r="AD4845">
            <v>2</v>
          </cell>
        </row>
        <row r="4846">
          <cell r="D4846" t="str">
            <v>VIRT_1280C</v>
          </cell>
          <cell r="P4846">
            <v>3.9E-2</v>
          </cell>
          <cell r="AD4846">
            <v>3</v>
          </cell>
        </row>
        <row r="4847">
          <cell r="D4847" t="str">
            <v>VIRT_12C</v>
          </cell>
          <cell r="P4847">
            <v>2.9000000000000001E-2</v>
          </cell>
          <cell r="AD4847">
            <v>1</v>
          </cell>
        </row>
        <row r="4848">
          <cell r="D4848" t="str">
            <v>VIRT_12C</v>
          </cell>
          <cell r="P4848">
            <v>2.9000000000000001E-2</v>
          </cell>
          <cell r="AD4848">
            <v>2</v>
          </cell>
        </row>
        <row r="4849">
          <cell r="D4849" t="str">
            <v>VIRT_12C</v>
          </cell>
          <cell r="P4849">
            <v>2.9000000000000001E-2</v>
          </cell>
          <cell r="AD4849">
            <v>3</v>
          </cell>
        </row>
        <row r="4850">
          <cell r="D4850" t="str">
            <v>VIRT_1316C</v>
          </cell>
          <cell r="P4850">
            <v>0.193</v>
          </cell>
          <cell r="AD4850">
            <v>1</v>
          </cell>
        </row>
        <row r="4851">
          <cell r="D4851" t="str">
            <v>VIRT_1316C</v>
          </cell>
          <cell r="P4851">
            <v>0.193</v>
          </cell>
          <cell r="AD4851">
            <v>2</v>
          </cell>
        </row>
        <row r="4852">
          <cell r="D4852" t="str">
            <v>VIRT_1316C</v>
          </cell>
          <cell r="P4852">
            <v>0.193</v>
          </cell>
          <cell r="AD4852">
            <v>3</v>
          </cell>
        </row>
        <row r="4853">
          <cell r="D4853" t="str">
            <v>VIRT_13324C</v>
          </cell>
          <cell r="P4853">
            <v>0.14899999999999999</v>
          </cell>
          <cell r="AD4853">
            <v>1</v>
          </cell>
        </row>
        <row r="4854">
          <cell r="D4854" t="str">
            <v>VIRT_13324C</v>
          </cell>
          <cell r="P4854">
            <v>0.14899999999999999</v>
          </cell>
          <cell r="AD4854">
            <v>2</v>
          </cell>
        </row>
        <row r="4855">
          <cell r="D4855" t="str">
            <v>VIRT_13324C</v>
          </cell>
          <cell r="P4855">
            <v>0.14899999999999999</v>
          </cell>
          <cell r="AD4855">
            <v>3</v>
          </cell>
        </row>
        <row r="4856">
          <cell r="D4856" t="str">
            <v>VIRT_135C</v>
          </cell>
          <cell r="P4856">
            <v>4.3999999999999997E-2</v>
          </cell>
          <cell r="AD4856">
            <v>1</v>
          </cell>
        </row>
        <row r="4857">
          <cell r="D4857" t="str">
            <v>VIRT_135C</v>
          </cell>
          <cell r="P4857">
            <v>4.3999999999999997E-2</v>
          </cell>
          <cell r="AD4857">
            <v>2</v>
          </cell>
        </row>
        <row r="4858">
          <cell r="D4858" t="str">
            <v>VIRT_135C</v>
          </cell>
          <cell r="P4858">
            <v>4.3999999999999997E-2</v>
          </cell>
          <cell r="AD4858">
            <v>3</v>
          </cell>
        </row>
        <row r="4859">
          <cell r="D4859" t="str">
            <v>VIRT_136C</v>
          </cell>
          <cell r="P4859">
            <v>4.4999999999999998E-2</v>
          </cell>
          <cell r="AD4859">
            <v>1</v>
          </cell>
        </row>
        <row r="4860">
          <cell r="D4860" t="str">
            <v>VIRT_136C</v>
          </cell>
          <cell r="P4860">
            <v>4.4999999999999998E-2</v>
          </cell>
          <cell r="AD4860">
            <v>2</v>
          </cell>
        </row>
        <row r="4861">
          <cell r="D4861" t="str">
            <v>VIRT_136C</v>
          </cell>
          <cell r="P4861">
            <v>4.4999999999999998E-2</v>
          </cell>
          <cell r="AD4861">
            <v>3</v>
          </cell>
        </row>
        <row r="4862">
          <cell r="D4862" t="str">
            <v>VIRT_1388C</v>
          </cell>
          <cell r="P4862">
            <v>0.112</v>
          </cell>
          <cell r="AD4862">
            <v>1</v>
          </cell>
        </row>
        <row r="4863">
          <cell r="D4863" t="str">
            <v>VIRT_1388C</v>
          </cell>
          <cell r="P4863">
            <v>0.112</v>
          </cell>
          <cell r="AD4863">
            <v>2</v>
          </cell>
        </row>
        <row r="4864">
          <cell r="D4864" t="str">
            <v>VIRT_1388C</v>
          </cell>
          <cell r="P4864">
            <v>0.112</v>
          </cell>
          <cell r="AD4864">
            <v>3</v>
          </cell>
        </row>
        <row r="4865">
          <cell r="D4865" t="str">
            <v>VIRT_1466C</v>
          </cell>
          <cell r="P4865">
            <v>0.27</v>
          </cell>
          <cell r="AD4865">
            <v>1</v>
          </cell>
        </row>
        <row r="4866">
          <cell r="D4866" t="str">
            <v>VIRT_1466C</v>
          </cell>
          <cell r="P4866">
            <v>0.27</v>
          </cell>
          <cell r="AD4866">
            <v>2</v>
          </cell>
        </row>
        <row r="4867">
          <cell r="D4867" t="str">
            <v>VIRT_1466C</v>
          </cell>
          <cell r="P4867">
            <v>0.27</v>
          </cell>
          <cell r="AD4867">
            <v>3</v>
          </cell>
        </row>
        <row r="4868">
          <cell r="D4868" t="str">
            <v>VIRT_151C</v>
          </cell>
          <cell r="P4868">
            <v>4.3999999999999997E-2</v>
          </cell>
          <cell r="AD4868">
            <v>1</v>
          </cell>
        </row>
        <row r="4869">
          <cell r="D4869" t="str">
            <v>VIRT_151C</v>
          </cell>
          <cell r="P4869">
            <v>4.3999999999999997E-2</v>
          </cell>
          <cell r="AD4869">
            <v>2</v>
          </cell>
        </row>
        <row r="4870">
          <cell r="D4870" t="str">
            <v>VIRT_151C</v>
          </cell>
          <cell r="P4870">
            <v>4.3999999999999997E-2</v>
          </cell>
          <cell r="AD4870">
            <v>3</v>
          </cell>
        </row>
        <row r="4871">
          <cell r="D4871" t="str">
            <v>VIRT_1527C</v>
          </cell>
          <cell r="P4871">
            <v>0.11</v>
          </cell>
          <cell r="AD4871">
            <v>1</v>
          </cell>
        </row>
        <row r="4872">
          <cell r="D4872" t="str">
            <v>VIRT_15375C</v>
          </cell>
          <cell r="P4872">
            <v>0.29499999999999998</v>
          </cell>
          <cell r="AD4872">
            <v>1</v>
          </cell>
        </row>
        <row r="4873">
          <cell r="D4873" t="str">
            <v>VIRT_15375C</v>
          </cell>
          <cell r="P4873">
            <v>0.29499999999999998</v>
          </cell>
          <cell r="AD4873">
            <v>2</v>
          </cell>
        </row>
        <row r="4874">
          <cell r="D4874" t="str">
            <v>VIRT_15375C</v>
          </cell>
          <cell r="P4874">
            <v>0.29499999999999998</v>
          </cell>
          <cell r="AD4874">
            <v>3</v>
          </cell>
        </row>
        <row r="4875">
          <cell r="D4875" t="str">
            <v>VIRT_15508C</v>
          </cell>
          <cell r="P4875">
            <v>0.1</v>
          </cell>
          <cell r="AD4875">
            <v>1</v>
          </cell>
        </row>
        <row r="4876">
          <cell r="D4876" t="str">
            <v>VIRT_15508C</v>
          </cell>
          <cell r="P4876">
            <v>0.1</v>
          </cell>
          <cell r="AD4876">
            <v>2</v>
          </cell>
        </row>
        <row r="4877">
          <cell r="D4877" t="str">
            <v>VIRT_15508C</v>
          </cell>
          <cell r="P4877">
            <v>0.1</v>
          </cell>
          <cell r="AD4877">
            <v>3</v>
          </cell>
        </row>
        <row r="4878">
          <cell r="D4878" t="str">
            <v>VIRT_156C</v>
          </cell>
          <cell r="P4878">
            <v>4.8000000000000001E-2</v>
          </cell>
          <cell r="AD4878">
            <v>1</v>
          </cell>
        </row>
        <row r="4879">
          <cell r="D4879" t="str">
            <v>VIRT_156C</v>
          </cell>
          <cell r="P4879">
            <v>4.8000000000000001E-2</v>
          </cell>
          <cell r="AD4879">
            <v>2</v>
          </cell>
        </row>
        <row r="4880">
          <cell r="D4880" t="str">
            <v>VIRT_156C</v>
          </cell>
          <cell r="P4880">
            <v>4.8000000000000001E-2</v>
          </cell>
          <cell r="AD4880">
            <v>3</v>
          </cell>
        </row>
        <row r="4881">
          <cell r="D4881" t="str">
            <v>VIRT_1576C</v>
          </cell>
          <cell r="P4881">
            <v>0.105</v>
          </cell>
          <cell r="AD4881">
            <v>1</v>
          </cell>
        </row>
        <row r="4882">
          <cell r="D4882" t="str">
            <v>VIRT_1576C</v>
          </cell>
          <cell r="P4882">
            <v>0.105</v>
          </cell>
          <cell r="AD4882">
            <v>2</v>
          </cell>
        </row>
        <row r="4883">
          <cell r="D4883" t="str">
            <v>VIRT_1576C</v>
          </cell>
          <cell r="P4883">
            <v>0.105</v>
          </cell>
          <cell r="AD4883">
            <v>3</v>
          </cell>
        </row>
        <row r="4884">
          <cell r="D4884" t="str">
            <v>VIRT_160C</v>
          </cell>
          <cell r="P4884">
            <v>0.52500000000000002</v>
          </cell>
          <cell r="AD4884">
            <v>1</v>
          </cell>
        </row>
        <row r="4885">
          <cell r="D4885" t="str">
            <v>VIRT_160C</v>
          </cell>
          <cell r="P4885">
            <v>0.52500000000000002</v>
          </cell>
          <cell r="AD4885">
            <v>2</v>
          </cell>
        </row>
        <row r="4886">
          <cell r="D4886" t="str">
            <v>VIRT_160C</v>
          </cell>
          <cell r="P4886">
            <v>0.52500000000000002</v>
          </cell>
          <cell r="AD4886">
            <v>3</v>
          </cell>
        </row>
        <row r="4887">
          <cell r="D4887" t="str">
            <v>VIRT_161C</v>
          </cell>
          <cell r="P4887">
            <v>0.15</v>
          </cell>
          <cell r="AD4887">
            <v>1</v>
          </cell>
        </row>
        <row r="4888">
          <cell r="D4888" t="str">
            <v>VIRT_161C</v>
          </cell>
          <cell r="P4888">
            <v>0.15</v>
          </cell>
          <cell r="AD4888">
            <v>2</v>
          </cell>
        </row>
        <row r="4889">
          <cell r="D4889" t="str">
            <v>VIRT_161C</v>
          </cell>
          <cell r="P4889">
            <v>0.15</v>
          </cell>
          <cell r="AD4889">
            <v>3</v>
          </cell>
        </row>
        <row r="4890">
          <cell r="D4890" t="str">
            <v>VIRT_1624C</v>
          </cell>
          <cell r="P4890">
            <v>0.13200000000000001</v>
          </cell>
          <cell r="AD4890">
            <v>1</v>
          </cell>
        </row>
        <row r="4891">
          <cell r="D4891" t="str">
            <v>VIRT_1624C</v>
          </cell>
          <cell r="P4891">
            <v>0.13200000000000001</v>
          </cell>
          <cell r="AD4891">
            <v>2</v>
          </cell>
        </row>
        <row r="4892">
          <cell r="D4892" t="str">
            <v>VIRT_1624C</v>
          </cell>
          <cell r="P4892">
            <v>0.13200000000000001</v>
          </cell>
          <cell r="AD4892">
            <v>3</v>
          </cell>
        </row>
        <row r="4893">
          <cell r="D4893" t="str">
            <v>VIRT_162C</v>
          </cell>
          <cell r="P4893">
            <v>7.0000000000000007E-2</v>
          </cell>
          <cell r="AD4893">
            <v>1</v>
          </cell>
        </row>
        <row r="4894">
          <cell r="D4894" t="str">
            <v>VIRT_162C</v>
          </cell>
          <cell r="P4894">
            <v>7.0000000000000007E-2</v>
          </cell>
          <cell r="AD4894">
            <v>2</v>
          </cell>
        </row>
        <row r="4895">
          <cell r="D4895" t="str">
            <v>VIRT_162C</v>
          </cell>
          <cell r="P4895">
            <v>7.0000000000000007E-2</v>
          </cell>
          <cell r="AD4895">
            <v>3</v>
          </cell>
        </row>
        <row r="4896">
          <cell r="D4896" t="str">
            <v>VIRT_165C</v>
          </cell>
          <cell r="P4896">
            <v>2.012</v>
          </cell>
          <cell r="AD4896">
            <v>1</v>
          </cell>
        </row>
        <row r="4897">
          <cell r="D4897" t="str">
            <v>VIRT_165C</v>
          </cell>
          <cell r="P4897">
            <v>2.012</v>
          </cell>
          <cell r="AD4897">
            <v>2</v>
          </cell>
        </row>
        <row r="4898">
          <cell r="D4898" t="str">
            <v>VIRT_165C</v>
          </cell>
          <cell r="P4898">
            <v>2.012</v>
          </cell>
          <cell r="AD4898">
            <v>3</v>
          </cell>
        </row>
        <row r="4899">
          <cell r="D4899" t="str">
            <v>VIRT_166C</v>
          </cell>
          <cell r="P4899">
            <v>0.4</v>
          </cell>
          <cell r="AD4899">
            <v>1</v>
          </cell>
        </row>
        <row r="4900">
          <cell r="D4900" t="str">
            <v>VIRT_166C</v>
          </cell>
          <cell r="P4900">
            <v>0.4</v>
          </cell>
          <cell r="AD4900">
            <v>2</v>
          </cell>
        </row>
        <row r="4901">
          <cell r="D4901" t="str">
            <v>VIRT_166C</v>
          </cell>
          <cell r="P4901">
            <v>0.4</v>
          </cell>
          <cell r="AD4901">
            <v>3</v>
          </cell>
        </row>
        <row r="4902">
          <cell r="D4902" t="str">
            <v>VIRT_167C</v>
          </cell>
          <cell r="P4902">
            <v>0.14000000000000001</v>
          </cell>
          <cell r="AD4902">
            <v>1</v>
          </cell>
        </row>
        <row r="4903">
          <cell r="D4903" t="str">
            <v>VIRT_167C</v>
          </cell>
          <cell r="P4903">
            <v>0.14000000000000001</v>
          </cell>
          <cell r="AD4903">
            <v>2</v>
          </cell>
        </row>
        <row r="4904">
          <cell r="D4904" t="str">
            <v>VIRT_167C</v>
          </cell>
          <cell r="P4904">
            <v>0.14000000000000001</v>
          </cell>
          <cell r="AD4904">
            <v>3</v>
          </cell>
        </row>
        <row r="4905">
          <cell r="D4905" t="str">
            <v>VIRT_170C</v>
          </cell>
          <cell r="P4905">
            <v>5.5E-2</v>
          </cell>
          <cell r="AD4905">
            <v>1</v>
          </cell>
        </row>
        <row r="4906">
          <cell r="D4906" t="str">
            <v>VIRT_170C</v>
          </cell>
          <cell r="P4906">
            <v>5.5E-2</v>
          </cell>
          <cell r="AD4906">
            <v>2</v>
          </cell>
        </row>
        <row r="4907">
          <cell r="D4907" t="str">
            <v>VIRT_170C</v>
          </cell>
          <cell r="P4907">
            <v>5.5E-2</v>
          </cell>
          <cell r="AD4907">
            <v>3</v>
          </cell>
        </row>
        <row r="4908">
          <cell r="D4908" t="str">
            <v>VIRT_174C</v>
          </cell>
          <cell r="P4908">
            <v>0.05</v>
          </cell>
          <cell r="AD4908">
            <v>1</v>
          </cell>
        </row>
        <row r="4909">
          <cell r="D4909" t="str">
            <v>VIRT_174C</v>
          </cell>
          <cell r="P4909">
            <v>0.05</v>
          </cell>
          <cell r="AD4909">
            <v>2</v>
          </cell>
        </row>
        <row r="4910">
          <cell r="D4910" t="str">
            <v>VIRT_174C</v>
          </cell>
          <cell r="P4910">
            <v>0.05</v>
          </cell>
          <cell r="AD4910">
            <v>3</v>
          </cell>
        </row>
        <row r="4911">
          <cell r="D4911" t="str">
            <v>VIRT_17C</v>
          </cell>
          <cell r="P4911">
            <v>0.45</v>
          </cell>
          <cell r="AD4911">
            <v>1</v>
          </cell>
        </row>
        <row r="4912">
          <cell r="D4912" t="str">
            <v>VIRT_17C</v>
          </cell>
          <cell r="P4912">
            <v>0.45</v>
          </cell>
          <cell r="AD4912">
            <v>2</v>
          </cell>
        </row>
        <row r="4913">
          <cell r="D4913" t="str">
            <v>VIRT_17C</v>
          </cell>
          <cell r="P4913">
            <v>0.45</v>
          </cell>
          <cell r="AD4913">
            <v>3</v>
          </cell>
        </row>
        <row r="4914">
          <cell r="D4914" t="str">
            <v>VIRT_1822C</v>
          </cell>
          <cell r="P4914">
            <v>0.23699999999999999</v>
          </cell>
          <cell r="AD4914">
            <v>1</v>
          </cell>
        </row>
        <row r="4915">
          <cell r="D4915" t="str">
            <v>VIRT_1822C</v>
          </cell>
          <cell r="P4915">
            <v>0.23699999999999999</v>
          </cell>
          <cell r="AD4915">
            <v>2</v>
          </cell>
        </row>
        <row r="4916">
          <cell r="D4916" t="str">
            <v>VIRT_1822C</v>
          </cell>
          <cell r="P4916">
            <v>0.23699999999999999</v>
          </cell>
          <cell r="AD4916">
            <v>3</v>
          </cell>
        </row>
        <row r="4917">
          <cell r="D4917" t="str">
            <v>VIRT_1830C</v>
          </cell>
          <cell r="P4917">
            <v>0.54</v>
          </cell>
          <cell r="AD4917">
            <v>1</v>
          </cell>
        </row>
        <row r="4918">
          <cell r="D4918" t="str">
            <v>VIRT_1830C</v>
          </cell>
          <cell r="P4918">
            <v>0.54</v>
          </cell>
          <cell r="AD4918">
            <v>2</v>
          </cell>
        </row>
        <row r="4919">
          <cell r="D4919" t="str">
            <v>VIRT_1830C</v>
          </cell>
          <cell r="P4919">
            <v>0.54</v>
          </cell>
          <cell r="AD4919">
            <v>3</v>
          </cell>
        </row>
        <row r="4920">
          <cell r="D4920" t="str">
            <v>VIRT_18C</v>
          </cell>
          <cell r="P4920">
            <v>0.17</v>
          </cell>
          <cell r="AD4920">
            <v>1</v>
          </cell>
        </row>
        <row r="4921">
          <cell r="D4921" t="str">
            <v>VIRT_18C</v>
          </cell>
          <cell r="P4921">
            <v>0.17</v>
          </cell>
          <cell r="AD4921">
            <v>2</v>
          </cell>
        </row>
        <row r="4922">
          <cell r="D4922" t="str">
            <v>VIRT_18C</v>
          </cell>
          <cell r="P4922">
            <v>0.17</v>
          </cell>
          <cell r="AD4922">
            <v>3</v>
          </cell>
        </row>
        <row r="4923">
          <cell r="D4923" t="str">
            <v>VIRT_194C</v>
          </cell>
          <cell r="P4923">
            <v>0.31</v>
          </cell>
          <cell r="AD4923">
            <v>1</v>
          </cell>
        </row>
        <row r="4924">
          <cell r="D4924" t="str">
            <v>VIRT_194C</v>
          </cell>
          <cell r="P4924">
            <v>0.31</v>
          </cell>
          <cell r="AD4924">
            <v>2</v>
          </cell>
        </row>
        <row r="4925">
          <cell r="D4925" t="str">
            <v>VIRT_194C</v>
          </cell>
          <cell r="P4925">
            <v>0.31</v>
          </cell>
          <cell r="AD4925">
            <v>3</v>
          </cell>
        </row>
        <row r="4926">
          <cell r="D4926" t="str">
            <v>VIRT_196C</v>
          </cell>
          <cell r="P4926">
            <v>3.2000000000000001E-2</v>
          </cell>
          <cell r="AD4926">
            <v>1</v>
          </cell>
        </row>
        <row r="4927">
          <cell r="D4927" t="str">
            <v>VIRT_196C</v>
          </cell>
          <cell r="P4927">
            <v>3.2000000000000001E-2</v>
          </cell>
          <cell r="AD4927">
            <v>2</v>
          </cell>
        </row>
        <row r="4928">
          <cell r="D4928" t="str">
            <v>VIRT_196C</v>
          </cell>
          <cell r="P4928">
            <v>3.2000000000000001E-2</v>
          </cell>
          <cell r="AD4928">
            <v>3</v>
          </cell>
        </row>
        <row r="4929">
          <cell r="D4929" t="str">
            <v>VIRT_209C</v>
          </cell>
          <cell r="P4929">
            <v>0.14000000000000001</v>
          </cell>
          <cell r="AD4929">
            <v>1</v>
          </cell>
        </row>
        <row r="4930">
          <cell r="D4930" t="str">
            <v>VIRT_209C</v>
          </cell>
          <cell r="P4930">
            <v>0.14000000000000001</v>
          </cell>
          <cell r="AD4930">
            <v>2</v>
          </cell>
        </row>
        <row r="4931">
          <cell r="D4931" t="str">
            <v>VIRT_209C</v>
          </cell>
          <cell r="P4931">
            <v>0.14000000000000001</v>
          </cell>
          <cell r="AD4931">
            <v>3</v>
          </cell>
        </row>
        <row r="4932">
          <cell r="D4932" t="str">
            <v>VIRT_213C</v>
          </cell>
          <cell r="P4932">
            <v>0.28999999999999998</v>
          </cell>
          <cell r="AD4932">
            <v>1</v>
          </cell>
        </row>
        <row r="4933">
          <cell r="D4933" t="str">
            <v>VIRT_213C</v>
          </cell>
          <cell r="P4933">
            <v>0.28999999999999998</v>
          </cell>
          <cell r="AD4933">
            <v>2</v>
          </cell>
        </row>
        <row r="4934">
          <cell r="D4934" t="str">
            <v>VIRT_213C</v>
          </cell>
          <cell r="P4934">
            <v>0.28999999999999998</v>
          </cell>
          <cell r="AD4934">
            <v>3</v>
          </cell>
        </row>
        <row r="4935">
          <cell r="D4935" t="str">
            <v>VIRT_215C</v>
          </cell>
          <cell r="P4935">
            <v>0.22</v>
          </cell>
          <cell r="AD4935">
            <v>1</v>
          </cell>
        </row>
        <row r="4936">
          <cell r="D4936" t="str">
            <v>VIRT_215C</v>
          </cell>
          <cell r="P4936">
            <v>0.22</v>
          </cell>
          <cell r="AD4936">
            <v>2</v>
          </cell>
        </row>
        <row r="4937">
          <cell r="D4937" t="str">
            <v>VIRT_215C</v>
          </cell>
          <cell r="P4937">
            <v>0.22</v>
          </cell>
          <cell r="AD4937">
            <v>3</v>
          </cell>
        </row>
        <row r="4938">
          <cell r="D4938" t="str">
            <v>VIRT_221C</v>
          </cell>
          <cell r="P4938">
            <v>0.38</v>
          </cell>
          <cell r="AD4938">
            <v>1</v>
          </cell>
        </row>
        <row r="4939">
          <cell r="D4939" t="str">
            <v>VIRT_221C</v>
          </cell>
          <cell r="P4939">
            <v>0.38</v>
          </cell>
          <cell r="AD4939">
            <v>2</v>
          </cell>
        </row>
        <row r="4940">
          <cell r="D4940" t="str">
            <v>VIRT_221C</v>
          </cell>
          <cell r="P4940">
            <v>0.38</v>
          </cell>
          <cell r="AD4940">
            <v>3</v>
          </cell>
        </row>
        <row r="4941">
          <cell r="D4941" t="str">
            <v>VIRT_2260C</v>
          </cell>
          <cell r="P4941">
            <v>0.36</v>
          </cell>
          <cell r="AD4941">
            <v>1</v>
          </cell>
        </row>
        <row r="4942">
          <cell r="D4942" t="str">
            <v>VIRT_2260C</v>
          </cell>
          <cell r="P4942">
            <v>0.36</v>
          </cell>
          <cell r="AD4942">
            <v>2</v>
          </cell>
        </row>
        <row r="4943">
          <cell r="D4943" t="str">
            <v>VIRT_2260C</v>
          </cell>
          <cell r="P4943">
            <v>0.36</v>
          </cell>
          <cell r="AD4943">
            <v>3</v>
          </cell>
        </row>
        <row r="4944">
          <cell r="D4944" t="str">
            <v>VIRT_22C</v>
          </cell>
          <cell r="P4944">
            <v>3.3000000000000002E-2</v>
          </cell>
          <cell r="AD4944">
            <v>1</v>
          </cell>
        </row>
        <row r="4945">
          <cell r="D4945" t="str">
            <v>VIRT_22C</v>
          </cell>
          <cell r="P4945">
            <v>3.3000000000000002E-2</v>
          </cell>
          <cell r="AD4945">
            <v>2</v>
          </cell>
        </row>
        <row r="4946">
          <cell r="D4946" t="str">
            <v>VIRT_22C</v>
          </cell>
          <cell r="P4946">
            <v>3.3000000000000002E-2</v>
          </cell>
          <cell r="AD4946">
            <v>3</v>
          </cell>
        </row>
        <row r="4947">
          <cell r="D4947" t="str">
            <v>VIRT_230C</v>
          </cell>
          <cell r="P4947">
            <v>0.7</v>
          </cell>
          <cell r="AD4947">
            <v>1</v>
          </cell>
        </row>
        <row r="4948">
          <cell r="D4948" t="str">
            <v>VIRT_230C</v>
          </cell>
          <cell r="P4948">
            <v>0.7</v>
          </cell>
          <cell r="AD4948">
            <v>2</v>
          </cell>
        </row>
        <row r="4949">
          <cell r="D4949" t="str">
            <v>VIRT_230C</v>
          </cell>
          <cell r="P4949">
            <v>0.7</v>
          </cell>
          <cell r="AD4949">
            <v>3</v>
          </cell>
        </row>
        <row r="4950">
          <cell r="D4950" t="str">
            <v>VIRT_2368C</v>
          </cell>
          <cell r="P4950">
            <v>4.9000000000000002E-2</v>
          </cell>
          <cell r="AD4950">
            <v>1</v>
          </cell>
        </row>
        <row r="4951">
          <cell r="D4951" t="str">
            <v>VIRT_2368C</v>
          </cell>
          <cell r="P4951">
            <v>4.9000000000000002E-2</v>
          </cell>
          <cell r="AD4951">
            <v>2</v>
          </cell>
        </row>
        <row r="4952">
          <cell r="D4952" t="str">
            <v>VIRT_2368C</v>
          </cell>
          <cell r="P4952">
            <v>4.9000000000000002E-2</v>
          </cell>
          <cell r="AD4952">
            <v>3</v>
          </cell>
        </row>
        <row r="4953">
          <cell r="D4953" t="str">
            <v>VIRT_237C</v>
          </cell>
          <cell r="P4953">
            <v>2.1999999999999999E-2</v>
          </cell>
          <cell r="AD4953">
            <v>1</v>
          </cell>
        </row>
        <row r="4954">
          <cell r="D4954" t="str">
            <v>VIRT_237C</v>
          </cell>
          <cell r="P4954">
            <v>2.1999999999999999E-2</v>
          </cell>
          <cell r="AD4954">
            <v>2</v>
          </cell>
        </row>
        <row r="4955">
          <cell r="D4955" t="str">
            <v>VIRT_237C</v>
          </cell>
          <cell r="P4955">
            <v>2.1999999999999999E-2</v>
          </cell>
          <cell r="AD4955">
            <v>3</v>
          </cell>
        </row>
        <row r="4956">
          <cell r="D4956" t="str">
            <v>VIRT_2391C</v>
          </cell>
          <cell r="P4956">
            <v>4.3999999999999997E-2</v>
          </cell>
          <cell r="AD4956">
            <v>1</v>
          </cell>
        </row>
        <row r="4957">
          <cell r="D4957" t="str">
            <v>VIRT_2391C</v>
          </cell>
          <cell r="P4957">
            <v>4.3999999999999997E-2</v>
          </cell>
          <cell r="AD4957">
            <v>2</v>
          </cell>
        </row>
        <row r="4958">
          <cell r="D4958" t="str">
            <v>VIRT_2391C</v>
          </cell>
          <cell r="P4958">
            <v>4.3999999999999997E-2</v>
          </cell>
          <cell r="AD4958">
            <v>3</v>
          </cell>
        </row>
        <row r="4959">
          <cell r="D4959" t="str">
            <v>VIRT_245C</v>
          </cell>
          <cell r="P4959">
            <v>0.33200000000000002</v>
          </cell>
          <cell r="AD4959">
            <v>1</v>
          </cell>
        </row>
        <row r="4960">
          <cell r="D4960" t="str">
            <v>VIRT_245C</v>
          </cell>
          <cell r="P4960">
            <v>0.33200000000000002</v>
          </cell>
          <cell r="AD4960">
            <v>2</v>
          </cell>
        </row>
        <row r="4961">
          <cell r="D4961" t="str">
            <v>VIRT_245C</v>
          </cell>
          <cell r="P4961">
            <v>0.33200000000000002</v>
          </cell>
          <cell r="AD4961">
            <v>3</v>
          </cell>
        </row>
        <row r="4962">
          <cell r="D4962" t="str">
            <v>VIRT_259C</v>
          </cell>
          <cell r="P4962">
            <v>0.03</v>
          </cell>
          <cell r="AD4962">
            <v>1</v>
          </cell>
        </row>
        <row r="4963">
          <cell r="D4963" t="str">
            <v>VIRT_259C</v>
          </cell>
          <cell r="P4963">
            <v>0.03</v>
          </cell>
          <cell r="AD4963">
            <v>2</v>
          </cell>
        </row>
        <row r="4964">
          <cell r="D4964" t="str">
            <v>VIRT_259C</v>
          </cell>
          <cell r="P4964">
            <v>0.03</v>
          </cell>
          <cell r="AD4964">
            <v>3</v>
          </cell>
        </row>
        <row r="4965">
          <cell r="D4965" t="str">
            <v>VIRT_264C</v>
          </cell>
          <cell r="P4965">
            <v>4.4999999999999998E-2</v>
          </cell>
          <cell r="AD4965">
            <v>1</v>
          </cell>
        </row>
        <row r="4966">
          <cell r="D4966" t="str">
            <v>VIRT_264C</v>
          </cell>
          <cell r="P4966">
            <v>4.4999999999999998E-2</v>
          </cell>
          <cell r="AD4966">
            <v>2</v>
          </cell>
        </row>
        <row r="4967">
          <cell r="D4967" t="str">
            <v>VIRT_264C</v>
          </cell>
          <cell r="P4967">
            <v>4.4999999999999998E-2</v>
          </cell>
          <cell r="AD4967">
            <v>3</v>
          </cell>
        </row>
        <row r="4968">
          <cell r="D4968" t="str">
            <v>VIRT_2680C</v>
          </cell>
          <cell r="P4968">
            <v>0.22</v>
          </cell>
          <cell r="AD4968">
            <v>1</v>
          </cell>
        </row>
        <row r="4969">
          <cell r="D4969" t="str">
            <v>VIRT_2680C</v>
          </cell>
          <cell r="P4969">
            <v>0.22</v>
          </cell>
          <cell r="AD4969">
            <v>2</v>
          </cell>
        </row>
        <row r="4970">
          <cell r="D4970" t="str">
            <v>VIRT_2680C</v>
          </cell>
          <cell r="P4970">
            <v>0.22</v>
          </cell>
          <cell r="AD4970">
            <v>3</v>
          </cell>
        </row>
        <row r="4971">
          <cell r="D4971" t="str">
            <v>VIRT_270C</v>
          </cell>
          <cell r="P4971">
            <v>4.3999999999999997E-2</v>
          </cell>
          <cell r="AD4971">
            <v>1</v>
          </cell>
        </row>
        <row r="4972">
          <cell r="D4972" t="str">
            <v>VIRT_270C</v>
          </cell>
          <cell r="P4972">
            <v>4.3999999999999997E-2</v>
          </cell>
          <cell r="AD4972">
            <v>2</v>
          </cell>
        </row>
        <row r="4973">
          <cell r="D4973" t="str">
            <v>VIRT_270C</v>
          </cell>
          <cell r="P4973">
            <v>4.3999999999999997E-2</v>
          </cell>
          <cell r="AD4973">
            <v>3</v>
          </cell>
        </row>
        <row r="4974">
          <cell r="D4974" t="str">
            <v>VIRT_271C</v>
          </cell>
          <cell r="P4974">
            <v>7.0000000000000007E-2</v>
          </cell>
          <cell r="AD4974">
            <v>1</v>
          </cell>
        </row>
        <row r="4975">
          <cell r="D4975" t="str">
            <v>VIRT_271C</v>
          </cell>
          <cell r="P4975">
            <v>7.0000000000000007E-2</v>
          </cell>
          <cell r="AD4975">
            <v>2</v>
          </cell>
        </row>
        <row r="4976">
          <cell r="D4976" t="str">
            <v>VIRT_271C</v>
          </cell>
          <cell r="P4976">
            <v>7.0000000000000007E-2</v>
          </cell>
          <cell r="AD4976">
            <v>3</v>
          </cell>
        </row>
        <row r="4977">
          <cell r="D4977" t="str">
            <v>VIRT_274C</v>
          </cell>
          <cell r="P4977">
            <v>4.5999999999999999E-2</v>
          </cell>
          <cell r="AD4977">
            <v>1</v>
          </cell>
        </row>
        <row r="4978">
          <cell r="D4978" t="str">
            <v>VIRT_274C</v>
          </cell>
          <cell r="P4978">
            <v>4.5999999999999999E-2</v>
          </cell>
          <cell r="AD4978">
            <v>2</v>
          </cell>
        </row>
        <row r="4979">
          <cell r="D4979" t="str">
            <v>VIRT_274C</v>
          </cell>
          <cell r="P4979">
            <v>4.5999999999999999E-2</v>
          </cell>
          <cell r="AD4979">
            <v>3</v>
          </cell>
        </row>
        <row r="4980">
          <cell r="D4980" t="str">
            <v>VIRT_280C</v>
          </cell>
          <cell r="P4980">
            <v>0.11</v>
          </cell>
          <cell r="AD4980">
            <v>1</v>
          </cell>
        </row>
        <row r="4981">
          <cell r="D4981" t="str">
            <v>VIRT_280C</v>
          </cell>
          <cell r="P4981">
            <v>0.11</v>
          </cell>
          <cell r="AD4981">
            <v>2</v>
          </cell>
        </row>
        <row r="4982">
          <cell r="D4982" t="str">
            <v>VIRT_280C</v>
          </cell>
          <cell r="P4982">
            <v>0.11</v>
          </cell>
          <cell r="AD4982">
            <v>3</v>
          </cell>
        </row>
        <row r="4983">
          <cell r="D4983" t="str">
            <v>VIRT_292C</v>
          </cell>
          <cell r="P4983">
            <v>0.04</v>
          </cell>
          <cell r="AD4983">
            <v>1</v>
          </cell>
        </row>
        <row r="4984">
          <cell r="D4984" t="str">
            <v>VIRT_292C</v>
          </cell>
          <cell r="P4984">
            <v>0.04</v>
          </cell>
          <cell r="AD4984">
            <v>2</v>
          </cell>
        </row>
        <row r="4985">
          <cell r="D4985" t="str">
            <v>VIRT_292C</v>
          </cell>
          <cell r="P4985">
            <v>0.04</v>
          </cell>
          <cell r="AD4985">
            <v>3</v>
          </cell>
        </row>
        <row r="4986">
          <cell r="D4986" t="str">
            <v>VIRT_298C</v>
          </cell>
          <cell r="P4986">
            <v>0.21</v>
          </cell>
          <cell r="AD4986">
            <v>1</v>
          </cell>
        </row>
        <row r="4987">
          <cell r="D4987" t="str">
            <v>VIRT_298C</v>
          </cell>
          <cell r="P4987">
            <v>0.21</v>
          </cell>
          <cell r="AD4987">
            <v>2</v>
          </cell>
        </row>
        <row r="4988">
          <cell r="D4988" t="str">
            <v>VIRT_298C</v>
          </cell>
          <cell r="P4988">
            <v>0.21</v>
          </cell>
          <cell r="AD4988">
            <v>3</v>
          </cell>
        </row>
        <row r="4989">
          <cell r="D4989" t="str">
            <v>VIRT_299C</v>
          </cell>
          <cell r="P4989">
            <v>0.03</v>
          </cell>
          <cell r="AD4989">
            <v>1</v>
          </cell>
        </row>
        <row r="4990">
          <cell r="D4990" t="str">
            <v>VIRT_299C</v>
          </cell>
          <cell r="P4990">
            <v>0.03</v>
          </cell>
          <cell r="AD4990">
            <v>2</v>
          </cell>
        </row>
        <row r="4991">
          <cell r="D4991" t="str">
            <v>VIRT_299C</v>
          </cell>
          <cell r="P4991">
            <v>0.03</v>
          </cell>
          <cell r="AD4991">
            <v>3</v>
          </cell>
        </row>
        <row r="4992">
          <cell r="D4992" t="str">
            <v>VIRT_302C</v>
          </cell>
          <cell r="P4992">
            <v>0.18</v>
          </cell>
          <cell r="AD4992">
            <v>1</v>
          </cell>
        </row>
        <row r="4993">
          <cell r="D4993" t="str">
            <v>VIRT_302C</v>
          </cell>
          <cell r="P4993">
            <v>0.18</v>
          </cell>
          <cell r="AD4993">
            <v>2</v>
          </cell>
        </row>
        <row r="4994">
          <cell r="D4994" t="str">
            <v>VIRT_302C</v>
          </cell>
          <cell r="P4994">
            <v>0.18</v>
          </cell>
          <cell r="AD4994">
            <v>3</v>
          </cell>
        </row>
        <row r="4995">
          <cell r="D4995" t="str">
            <v>VIRT_310C</v>
          </cell>
          <cell r="P4995">
            <v>5.5E-2</v>
          </cell>
          <cell r="AD4995">
            <v>1</v>
          </cell>
        </row>
        <row r="4996">
          <cell r="D4996" t="str">
            <v>VIRT_310C</v>
          </cell>
          <cell r="P4996">
            <v>5.5E-2</v>
          </cell>
          <cell r="AD4996">
            <v>2</v>
          </cell>
        </row>
        <row r="4997">
          <cell r="D4997" t="str">
            <v>VIRT_310C</v>
          </cell>
          <cell r="P4997">
            <v>5.5E-2</v>
          </cell>
          <cell r="AD4997">
            <v>3</v>
          </cell>
        </row>
        <row r="4998">
          <cell r="D4998" t="str">
            <v>VIRT_3139C</v>
          </cell>
          <cell r="P4998">
            <v>4.4999999999999998E-2</v>
          </cell>
          <cell r="AD4998">
            <v>1</v>
          </cell>
        </row>
        <row r="4999">
          <cell r="D4999" t="str">
            <v>VIRT_3139C</v>
          </cell>
          <cell r="P4999">
            <v>4.4999999999999998E-2</v>
          </cell>
          <cell r="AD4999">
            <v>2</v>
          </cell>
        </row>
        <row r="5000">
          <cell r="D5000" t="str">
            <v>VIRT_3139C</v>
          </cell>
          <cell r="P5000">
            <v>4.4999999999999998E-2</v>
          </cell>
          <cell r="AD5000">
            <v>3</v>
          </cell>
        </row>
        <row r="5001">
          <cell r="D5001" t="str">
            <v>VIRT_316C</v>
          </cell>
          <cell r="P5001">
            <v>0.22</v>
          </cell>
          <cell r="AD5001">
            <v>1</v>
          </cell>
        </row>
        <row r="5002">
          <cell r="D5002" t="str">
            <v>VIRT_316C</v>
          </cell>
          <cell r="P5002">
            <v>0.22</v>
          </cell>
          <cell r="AD5002">
            <v>2</v>
          </cell>
        </row>
        <row r="5003">
          <cell r="D5003" t="str">
            <v>VIRT_316C</v>
          </cell>
          <cell r="P5003">
            <v>0.22</v>
          </cell>
          <cell r="AD5003">
            <v>3</v>
          </cell>
        </row>
        <row r="5004">
          <cell r="D5004" t="str">
            <v>VIRT_319C</v>
          </cell>
          <cell r="P5004">
            <v>0.24199999999999999</v>
          </cell>
          <cell r="AD5004">
            <v>1</v>
          </cell>
        </row>
        <row r="5005">
          <cell r="D5005" t="str">
            <v>VIRT_319C</v>
          </cell>
          <cell r="P5005">
            <v>0.24199999999999999</v>
          </cell>
          <cell r="AD5005">
            <v>2</v>
          </cell>
        </row>
        <row r="5006">
          <cell r="D5006" t="str">
            <v>VIRT_319C</v>
          </cell>
          <cell r="P5006">
            <v>0.24199999999999999</v>
          </cell>
          <cell r="AD5006">
            <v>3</v>
          </cell>
        </row>
        <row r="5007">
          <cell r="D5007" t="str">
            <v>VIRT_322C</v>
          </cell>
          <cell r="P5007">
            <v>0.155</v>
          </cell>
          <cell r="AD5007">
            <v>1</v>
          </cell>
        </row>
        <row r="5008">
          <cell r="D5008" t="str">
            <v>VIRT_322C</v>
          </cell>
          <cell r="P5008">
            <v>0.155</v>
          </cell>
          <cell r="AD5008">
            <v>2</v>
          </cell>
        </row>
        <row r="5009">
          <cell r="D5009" t="str">
            <v>VIRT_322C</v>
          </cell>
          <cell r="P5009">
            <v>0.155</v>
          </cell>
          <cell r="AD5009">
            <v>3</v>
          </cell>
        </row>
        <row r="5010">
          <cell r="D5010" t="str">
            <v>VIRT_325C</v>
          </cell>
          <cell r="P5010">
            <v>7.4999999999999997E-2</v>
          </cell>
          <cell r="AD5010">
            <v>1</v>
          </cell>
        </row>
        <row r="5011">
          <cell r="D5011" t="str">
            <v>VIRT_325C</v>
          </cell>
          <cell r="P5011">
            <v>7.4999999999999997E-2</v>
          </cell>
          <cell r="AD5011">
            <v>2</v>
          </cell>
        </row>
        <row r="5012">
          <cell r="D5012" t="str">
            <v>VIRT_327C</v>
          </cell>
          <cell r="P5012">
            <v>0.1</v>
          </cell>
          <cell r="AD5012">
            <v>1</v>
          </cell>
        </row>
        <row r="5013">
          <cell r="D5013" t="str">
            <v>VIRT_327C</v>
          </cell>
          <cell r="P5013">
            <v>0.1</v>
          </cell>
          <cell r="AD5013">
            <v>2</v>
          </cell>
        </row>
        <row r="5014">
          <cell r="D5014" t="str">
            <v>VIRT_327C</v>
          </cell>
          <cell r="P5014">
            <v>0.1</v>
          </cell>
          <cell r="AD5014">
            <v>3</v>
          </cell>
        </row>
        <row r="5015">
          <cell r="D5015" t="str">
            <v>VIRT_331C</v>
          </cell>
          <cell r="P5015">
            <v>4.1000000000000002E-2</v>
          </cell>
          <cell r="AD5015">
            <v>1</v>
          </cell>
        </row>
        <row r="5016">
          <cell r="D5016" t="str">
            <v>VIRT_331C</v>
          </cell>
          <cell r="P5016">
            <v>4.1000000000000002E-2</v>
          </cell>
          <cell r="AD5016">
            <v>2</v>
          </cell>
        </row>
        <row r="5017">
          <cell r="D5017" t="str">
            <v>VIRT_331C</v>
          </cell>
          <cell r="P5017">
            <v>4.1000000000000002E-2</v>
          </cell>
          <cell r="AD5017">
            <v>3</v>
          </cell>
        </row>
        <row r="5018">
          <cell r="D5018" t="str">
            <v>VIRT_340C</v>
          </cell>
          <cell r="P5018">
            <v>0.48</v>
          </cell>
          <cell r="AD5018">
            <v>1</v>
          </cell>
        </row>
        <row r="5019">
          <cell r="D5019" t="str">
            <v>VIRT_340C</v>
          </cell>
          <cell r="P5019">
            <v>0.48</v>
          </cell>
          <cell r="AD5019">
            <v>2</v>
          </cell>
        </row>
        <row r="5020">
          <cell r="D5020" t="str">
            <v>VIRT_340C</v>
          </cell>
          <cell r="P5020">
            <v>0.48</v>
          </cell>
          <cell r="AD5020">
            <v>3</v>
          </cell>
        </row>
        <row r="5021">
          <cell r="D5021" t="str">
            <v>VIRT_346C</v>
          </cell>
          <cell r="P5021">
            <v>0.08</v>
          </cell>
          <cell r="AD5021">
            <v>1</v>
          </cell>
        </row>
        <row r="5022">
          <cell r="D5022" t="str">
            <v>VIRT_346C</v>
          </cell>
          <cell r="P5022">
            <v>0.08</v>
          </cell>
          <cell r="AD5022">
            <v>2</v>
          </cell>
        </row>
        <row r="5023">
          <cell r="D5023" t="str">
            <v>VIRT_346C</v>
          </cell>
          <cell r="P5023">
            <v>0.08</v>
          </cell>
          <cell r="AD5023">
            <v>3</v>
          </cell>
        </row>
        <row r="5024">
          <cell r="D5024" t="str">
            <v>VIRT_348C</v>
          </cell>
          <cell r="P5024">
            <v>0.06</v>
          </cell>
          <cell r="AD5024">
            <v>1</v>
          </cell>
        </row>
        <row r="5025">
          <cell r="D5025" t="str">
            <v>VIRT_348C</v>
          </cell>
          <cell r="P5025">
            <v>0.06</v>
          </cell>
          <cell r="AD5025">
            <v>2</v>
          </cell>
        </row>
        <row r="5026">
          <cell r="D5026" t="str">
            <v>VIRT_348C</v>
          </cell>
          <cell r="P5026">
            <v>0.06</v>
          </cell>
          <cell r="AD5026">
            <v>3</v>
          </cell>
        </row>
        <row r="5027">
          <cell r="D5027" t="str">
            <v>VIRT_351C</v>
          </cell>
          <cell r="P5027">
            <v>4.3999999999999997E-2</v>
          </cell>
          <cell r="AD5027">
            <v>1</v>
          </cell>
        </row>
        <row r="5028">
          <cell r="D5028" t="str">
            <v>VIRT_351C</v>
          </cell>
          <cell r="P5028">
            <v>4.3999999999999997E-2</v>
          </cell>
          <cell r="AD5028">
            <v>2</v>
          </cell>
        </row>
        <row r="5029">
          <cell r="D5029" t="str">
            <v>VIRT_351C</v>
          </cell>
          <cell r="P5029">
            <v>4.3999999999999997E-2</v>
          </cell>
          <cell r="AD5029">
            <v>3</v>
          </cell>
        </row>
        <row r="5030">
          <cell r="D5030" t="str">
            <v>VIRT_355C</v>
          </cell>
          <cell r="P5030">
            <v>1.0999999999999999E-2</v>
          </cell>
          <cell r="AD5030">
            <v>1</v>
          </cell>
        </row>
        <row r="5031">
          <cell r="D5031" t="str">
            <v>VIRT_355C</v>
          </cell>
          <cell r="P5031">
            <v>1.0999999999999999E-2</v>
          </cell>
          <cell r="AD5031">
            <v>2</v>
          </cell>
        </row>
        <row r="5032">
          <cell r="D5032" t="str">
            <v>VIRT_355C</v>
          </cell>
          <cell r="P5032">
            <v>1.0999999999999999E-2</v>
          </cell>
          <cell r="AD5032">
            <v>3</v>
          </cell>
        </row>
        <row r="5033">
          <cell r="D5033" t="str">
            <v>VIRT_358C</v>
          </cell>
          <cell r="P5033">
            <v>0.4</v>
          </cell>
          <cell r="AD5033">
            <v>1</v>
          </cell>
        </row>
        <row r="5034">
          <cell r="D5034" t="str">
            <v>VIRT_358C</v>
          </cell>
          <cell r="P5034">
            <v>0.4</v>
          </cell>
          <cell r="AD5034">
            <v>2</v>
          </cell>
        </row>
        <row r="5035">
          <cell r="D5035" t="str">
            <v>VIRT_358C</v>
          </cell>
          <cell r="P5035">
            <v>0.4</v>
          </cell>
          <cell r="AD5035">
            <v>3</v>
          </cell>
        </row>
        <row r="5036">
          <cell r="D5036" t="str">
            <v>VIRT_359C</v>
          </cell>
          <cell r="P5036">
            <v>0.31</v>
          </cell>
          <cell r="AD5036">
            <v>1</v>
          </cell>
        </row>
        <row r="5037">
          <cell r="D5037" t="str">
            <v>VIRT_359C</v>
          </cell>
          <cell r="P5037">
            <v>0.31</v>
          </cell>
          <cell r="AD5037">
            <v>2</v>
          </cell>
        </row>
        <row r="5038">
          <cell r="D5038" t="str">
            <v>VIRT_359C</v>
          </cell>
          <cell r="P5038">
            <v>0.31</v>
          </cell>
          <cell r="AD5038">
            <v>3</v>
          </cell>
        </row>
        <row r="5039">
          <cell r="D5039" t="str">
            <v>VIRT_365C</v>
          </cell>
          <cell r="P5039">
            <v>2.1999999999999999E-2</v>
          </cell>
          <cell r="AD5039">
            <v>1</v>
          </cell>
        </row>
        <row r="5040">
          <cell r="D5040" t="str">
            <v>VIRT_365C</v>
          </cell>
          <cell r="P5040">
            <v>2.1999999999999999E-2</v>
          </cell>
          <cell r="AD5040">
            <v>2</v>
          </cell>
        </row>
        <row r="5041">
          <cell r="D5041" t="str">
            <v>VIRT_365C</v>
          </cell>
          <cell r="P5041">
            <v>2.1999999999999999E-2</v>
          </cell>
          <cell r="AD5041">
            <v>3</v>
          </cell>
        </row>
        <row r="5042">
          <cell r="D5042" t="str">
            <v>VIRT_366C</v>
          </cell>
          <cell r="P5042">
            <v>1.2E-2</v>
          </cell>
          <cell r="AD5042">
            <v>1</v>
          </cell>
        </row>
        <row r="5043">
          <cell r="D5043" t="str">
            <v>VIRT_366C</v>
          </cell>
          <cell r="P5043">
            <v>1.2E-2</v>
          </cell>
          <cell r="AD5043">
            <v>2</v>
          </cell>
        </row>
        <row r="5044">
          <cell r="D5044" t="str">
            <v>VIRT_366C</v>
          </cell>
          <cell r="P5044">
            <v>1.2E-2</v>
          </cell>
          <cell r="AD5044">
            <v>3</v>
          </cell>
        </row>
        <row r="5045">
          <cell r="D5045" t="str">
            <v>VIRT_369C</v>
          </cell>
          <cell r="P5045">
            <v>0.6</v>
          </cell>
          <cell r="AD5045">
            <v>1</v>
          </cell>
        </row>
        <row r="5046">
          <cell r="D5046" t="str">
            <v>VIRT_369C</v>
          </cell>
          <cell r="P5046">
            <v>0.6</v>
          </cell>
          <cell r="AD5046">
            <v>2</v>
          </cell>
        </row>
        <row r="5047">
          <cell r="D5047" t="str">
            <v>VIRT_369C</v>
          </cell>
          <cell r="P5047">
            <v>0.6</v>
          </cell>
          <cell r="AD5047">
            <v>3</v>
          </cell>
        </row>
        <row r="5048">
          <cell r="D5048" t="str">
            <v>VIRT_379C</v>
          </cell>
          <cell r="P5048">
            <v>0.112</v>
          </cell>
          <cell r="AD5048">
            <v>1</v>
          </cell>
        </row>
        <row r="5049">
          <cell r="D5049" t="str">
            <v>VIRT_379C</v>
          </cell>
          <cell r="P5049">
            <v>0.112</v>
          </cell>
          <cell r="AD5049">
            <v>2</v>
          </cell>
        </row>
        <row r="5050">
          <cell r="D5050" t="str">
            <v>VIRT_379C</v>
          </cell>
          <cell r="P5050">
            <v>0.112</v>
          </cell>
          <cell r="AD5050">
            <v>3</v>
          </cell>
        </row>
        <row r="5051">
          <cell r="D5051" t="str">
            <v>VIRT_395C</v>
          </cell>
          <cell r="P5051">
            <v>2.1999999999999999E-2</v>
          </cell>
          <cell r="AD5051">
            <v>1</v>
          </cell>
        </row>
        <row r="5052">
          <cell r="D5052" t="str">
            <v>VIRT_395C</v>
          </cell>
          <cell r="P5052">
            <v>2.1999999999999999E-2</v>
          </cell>
          <cell r="AD5052">
            <v>2</v>
          </cell>
        </row>
        <row r="5053">
          <cell r="D5053" t="str">
            <v>VIRT_395C</v>
          </cell>
          <cell r="P5053">
            <v>2.1999999999999999E-2</v>
          </cell>
          <cell r="AD5053">
            <v>3</v>
          </cell>
        </row>
        <row r="5054">
          <cell r="D5054" t="str">
            <v>VIRT_400C</v>
          </cell>
          <cell r="P5054">
            <v>0.1</v>
          </cell>
          <cell r="AD5054">
            <v>1</v>
          </cell>
        </row>
        <row r="5055">
          <cell r="D5055" t="str">
            <v>VIRT_400C</v>
          </cell>
          <cell r="P5055">
            <v>0.1</v>
          </cell>
          <cell r="AD5055">
            <v>2</v>
          </cell>
        </row>
        <row r="5056">
          <cell r="D5056" t="str">
            <v>VIRT_400C</v>
          </cell>
          <cell r="P5056">
            <v>0.1</v>
          </cell>
          <cell r="AD5056">
            <v>3</v>
          </cell>
        </row>
        <row r="5057">
          <cell r="D5057" t="str">
            <v>VIRT_403C</v>
          </cell>
          <cell r="P5057">
            <v>3.4000000000000002E-2</v>
          </cell>
          <cell r="AD5057">
            <v>1</v>
          </cell>
        </row>
        <row r="5058">
          <cell r="D5058" t="str">
            <v>VIRT_403C</v>
          </cell>
          <cell r="P5058">
            <v>3.4000000000000002E-2</v>
          </cell>
          <cell r="AD5058">
            <v>2</v>
          </cell>
        </row>
        <row r="5059">
          <cell r="D5059" t="str">
            <v>VIRT_403C</v>
          </cell>
          <cell r="P5059">
            <v>3.4000000000000002E-2</v>
          </cell>
          <cell r="AD5059">
            <v>3</v>
          </cell>
        </row>
        <row r="5060">
          <cell r="D5060" t="str">
            <v>VIRT_41C</v>
          </cell>
          <cell r="P5060">
            <v>0.99</v>
          </cell>
          <cell r="AD5060">
            <v>1</v>
          </cell>
        </row>
        <row r="5061">
          <cell r="D5061" t="str">
            <v>VIRT_41C</v>
          </cell>
          <cell r="P5061">
            <v>0.99</v>
          </cell>
          <cell r="AD5061">
            <v>2</v>
          </cell>
        </row>
        <row r="5062">
          <cell r="D5062" t="str">
            <v>VIRT_41C</v>
          </cell>
          <cell r="P5062">
            <v>0.99</v>
          </cell>
          <cell r="AD5062">
            <v>3</v>
          </cell>
        </row>
        <row r="5063">
          <cell r="D5063" t="str">
            <v>VIRT_420C</v>
          </cell>
          <cell r="P5063">
            <v>0.107</v>
          </cell>
          <cell r="AD5063">
            <v>1</v>
          </cell>
        </row>
        <row r="5064">
          <cell r="D5064" t="str">
            <v>VIRT_420C</v>
          </cell>
          <cell r="P5064">
            <v>0.107</v>
          </cell>
          <cell r="AD5064">
            <v>2</v>
          </cell>
        </row>
        <row r="5065">
          <cell r="D5065" t="str">
            <v>VIRT_420C</v>
          </cell>
          <cell r="P5065">
            <v>0.107</v>
          </cell>
          <cell r="AD5065">
            <v>3</v>
          </cell>
        </row>
        <row r="5066">
          <cell r="D5066" t="str">
            <v>VIRT_431C</v>
          </cell>
          <cell r="P5066">
            <v>2.5999999999999999E-2</v>
          </cell>
          <cell r="AD5066">
            <v>1</v>
          </cell>
        </row>
        <row r="5067">
          <cell r="D5067" t="str">
            <v>VIRT_431C</v>
          </cell>
          <cell r="P5067">
            <v>2.5999999999999999E-2</v>
          </cell>
          <cell r="AD5067">
            <v>2</v>
          </cell>
        </row>
        <row r="5068">
          <cell r="D5068" t="str">
            <v>VIRT_431C</v>
          </cell>
          <cell r="P5068">
            <v>2.5999999999999999E-2</v>
          </cell>
          <cell r="AD5068">
            <v>3</v>
          </cell>
        </row>
        <row r="5069">
          <cell r="D5069" t="str">
            <v>VIRT_432C</v>
          </cell>
          <cell r="P5069">
            <v>3.4000000000000002E-2</v>
          </cell>
          <cell r="AD5069">
            <v>1</v>
          </cell>
        </row>
        <row r="5070">
          <cell r="D5070" t="str">
            <v>VIRT_432C</v>
          </cell>
          <cell r="P5070">
            <v>3.4000000000000002E-2</v>
          </cell>
          <cell r="AD5070">
            <v>2</v>
          </cell>
        </row>
        <row r="5071">
          <cell r="D5071" t="str">
            <v>VIRT_432C</v>
          </cell>
          <cell r="P5071">
            <v>3.4000000000000002E-2</v>
          </cell>
          <cell r="AD5071">
            <v>3</v>
          </cell>
        </row>
        <row r="5072">
          <cell r="D5072" t="str">
            <v>VIRT_4389C</v>
          </cell>
          <cell r="P5072">
            <v>0.18</v>
          </cell>
          <cell r="AD5072">
            <v>1</v>
          </cell>
        </row>
        <row r="5073">
          <cell r="D5073" t="str">
            <v>VIRT_4389C</v>
          </cell>
          <cell r="P5073">
            <v>0.18</v>
          </cell>
          <cell r="AD5073">
            <v>2</v>
          </cell>
        </row>
        <row r="5074">
          <cell r="D5074" t="str">
            <v>VIRT_4389C</v>
          </cell>
          <cell r="P5074">
            <v>0.18</v>
          </cell>
          <cell r="AD5074">
            <v>3</v>
          </cell>
        </row>
        <row r="5075">
          <cell r="D5075" t="str">
            <v>VIRT_443C</v>
          </cell>
          <cell r="P5075">
            <v>2.7E-2</v>
          </cell>
          <cell r="AD5075">
            <v>1</v>
          </cell>
        </row>
        <row r="5076">
          <cell r="D5076" t="str">
            <v>VIRT_443C</v>
          </cell>
          <cell r="P5076">
            <v>2.7E-2</v>
          </cell>
          <cell r="AD5076">
            <v>2</v>
          </cell>
        </row>
        <row r="5077">
          <cell r="D5077" t="str">
            <v>VIRT_443C</v>
          </cell>
          <cell r="P5077">
            <v>2.7E-2</v>
          </cell>
          <cell r="AD5077">
            <v>3</v>
          </cell>
        </row>
        <row r="5078">
          <cell r="D5078" t="str">
            <v>VIRT_444C</v>
          </cell>
          <cell r="P5078">
            <v>2.1999999999999999E-2</v>
          </cell>
          <cell r="AD5078">
            <v>1</v>
          </cell>
        </row>
        <row r="5079">
          <cell r="D5079" t="str">
            <v>VIRT_444C</v>
          </cell>
          <cell r="P5079">
            <v>2.1999999999999999E-2</v>
          </cell>
          <cell r="AD5079">
            <v>2</v>
          </cell>
        </row>
        <row r="5080">
          <cell r="D5080" t="str">
            <v>VIRT_444C</v>
          </cell>
          <cell r="P5080">
            <v>2.1999999999999999E-2</v>
          </cell>
          <cell r="AD5080">
            <v>3</v>
          </cell>
        </row>
        <row r="5081">
          <cell r="D5081" t="str">
            <v>VIRT_445C</v>
          </cell>
          <cell r="P5081">
            <v>0.03</v>
          </cell>
          <cell r="AD5081">
            <v>1</v>
          </cell>
        </row>
        <row r="5082">
          <cell r="D5082" t="str">
            <v>VIRT_445C</v>
          </cell>
          <cell r="P5082">
            <v>0.03</v>
          </cell>
          <cell r="AD5082">
            <v>2</v>
          </cell>
        </row>
        <row r="5083">
          <cell r="D5083" t="str">
            <v>VIRT_445C</v>
          </cell>
          <cell r="P5083">
            <v>0.03</v>
          </cell>
          <cell r="AD5083">
            <v>3</v>
          </cell>
        </row>
        <row r="5084">
          <cell r="D5084" t="str">
            <v>VIRT_45C</v>
          </cell>
          <cell r="P5084">
            <v>1.96</v>
          </cell>
          <cell r="AD5084">
            <v>1</v>
          </cell>
        </row>
        <row r="5085">
          <cell r="D5085" t="str">
            <v>VIRT_45C</v>
          </cell>
          <cell r="P5085">
            <v>1.96</v>
          </cell>
          <cell r="AD5085">
            <v>2</v>
          </cell>
        </row>
        <row r="5086">
          <cell r="D5086" t="str">
            <v>VIRT_45C</v>
          </cell>
          <cell r="P5086">
            <v>1.96</v>
          </cell>
          <cell r="AD5086">
            <v>3</v>
          </cell>
        </row>
        <row r="5087">
          <cell r="D5087" t="str">
            <v>VIRT_478C</v>
          </cell>
          <cell r="P5087">
            <v>0.13</v>
          </cell>
          <cell r="AD5087">
            <v>1</v>
          </cell>
        </row>
        <row r="5088">
          <cell r="D5088" t="str">
            <v>VIRT_478C</v>
          </cell>
          <cell r="P5088">
            <v>0.13</v>
          </cell>
          <cell r="AD5088">
            <v>2</v>
          </cell>
        </row>
        <row r="5089">
          <cell r="D5089" t="str">
            <v>VIRT_478C</v>
          </cell>
          <cell r="P5089">
            <v>0.13</v>
          </cell>
          <cell r="AD5089">
            <v>3</v>
          </cell>
        </row>
        <row r="5090">
          <cell r="D5090" t="str">
            <v>VIRT_47C</v>
          </cell>
          <cell r="P5090">
            <v>7.0000000000000007E-2</v>
          </cell>
          <cell r="AD5090">
            <v>1</v>
          </cell>
        </row>
        <row r="5091">
          <cell r="D5091" t="str">
            <v>VIRT_47C</v>
          </cell>
          <cell r="P5091">
            <v>7.0000000000000007E-2</v>
          </cell>
          <cell r="AD5091">
            <v>2</v>
          </cell>
        </row>
        <row r="5092">
          <cell r="D5092" t="str">
            <v>VIRT_47C</v>
          </cell>
          <cell r="P5092">
            <v>7.0000000000000007E-2</v>
          </cell>
          <cell r="AD5092">
            <v>3</v>
          </cell>
        </row>
        <row r="5093">
          <cell r="D5093" t="str">
            <v>VIRT_481C</v>
          </cell>
          <cell r="P5093">
            <v>0.06</v>
          </cell>
          <cell r="AD5093">
            <v>1</v>
          </cell>
        </row>
        <row r="5094">
          <cell r="D5094" t="str">
            <v>VIRT_481C</v>
          </cell>
          <cell r="P5094">
            <v>0.06</v>
          </cell>
          <cell r="AD5094">
            <v>2</v>
          </cell>
        </row>
        <row r="5095">
          <cell r="D5095" t="str">
            <v>VIRT_481C</v>
          </cell>
          <cell r="P5095">
            <v>0.06</v>
          </cell>
          <cell r="AD5095">
            <v>3</v>
          </cell>
        </row>
        <row r="5096">
          <cell r="D5096" t="str">
            <v>VIRT_482C</v>
          </cell>
          <cell r="P5096">
            <v>0.05</v>
          </cell>
          <cell r="AD5096">
            <v>1</v>
          </cell>
        </row>
        <row r="5097">
          <cell r="D5097" t="str">
            <v>VIRT_482C</v>
          </cell>
          <cell r="P5097">
            <v>0.05</v>
          </cell>
          <cell r="AD5097">
            <v>2</v>
          </cell>
        </row>
        <row r="5098">
          <cell r="D5098" t="str">
            <v>VIRT_482C</v>
          </cell>
          <cell r="P5098">
            <v>0.05</v>
          </cell>
          <cell r="AD5098">
            <v>3</v>
          </cell>
        </row>
        <row r="5099">
          <cell r="D5099" t="str">
            <v>VIRT_4C</v>
          </cell>
          <cell r="P5099">
            <v>0.14499999999999999</v>
          </cell>
          <cell r="AD5099">
            <v>1</v>
          </cell>
        </row>
        <row r="5100">
          <cell r="D5100" t="str">
            <v>VIRT_4C</v>
          </cell>
          <cell r="P5100">
            <v>0.14499999999999999</v>
          </cell>
          <cell r="AD5100">
            <v>2</v>
          </cell>
        </row>
        <row r="5101">
          <cell r="D5101" t="str">
            <v>VIRT_4C</v>
          </cell>
          <cell r="P5101">
            <v>0.14499999999999999</v>
          </cell>
          <cell r="AD5101">
            <v>3</v>
          </cell>
        </row>
        <row r="5102">
          <cell r="D5102" t="str">
            <v>VIRT_508C</v>
          </cell>
          <cell r="P5102">
            <v>0.27</v>
          </cell>
          <cell r="AD5102">
            <v>1</v>
          </cell>
        </row>
        <row r="5103">
          <cell r="D5103" t="str">
            <v>VIRT_508C</v>
          </cell>
          <cell r="P5103">
            <v>0.27</v>
          </cell>
          <cell r="AD5103">
            <v>2</v>
          </cell>
        </row>
        <row r="5104">
          <cell r="D5104" t="str">
            <v>VIRT_508C</v>
          </cell>
          <cell r="P5104">
            <v>0.27</v>
          </cell>
          <cell r="AD5104">
            <v>3</v>
          </cell>
        </row>
        <row r="5105">
          <cell r="D5105" t="str">
            <v>VIRT_51C</v>
          </cell>
          <cell r="P5105">
            <v>7.0000000000000001E-3</v>
          </cell>
          <cell r="AD5105">
            <v>1</v>
          </cell>
        </row>
        <row r="5106">
          <cell r="D5106" t="str">
            <v>VIRT_51C</v>
          </cell>
          <cell r="P5106">
            <v>7.0000000000000001E-3</v>
          </cell>
          <cell r="AD5106">
            <v>2</v>
          </cell>
        </row>
        <row r="5107">
          <cell r="D5107" t="str">
            <v>VIRT_51C</v>
          </cell>
          <cell r="P5107">
            <v>7.0000000000000001E-3</v>
          </cell>
          <cell r="AD5107">
            <v>3</v>
          </cell>
        </row>
        <row r="5108">
          <cell r="D5108" t="str">
            <v>VIRT_536C</v>
          </cell>
          <cell r="P5108">
            <v>0.15</v>
          </cell>
          <cell r="AD5108">
            <v>1</v>
          </cell>
        </row>
        <row r="5109">
          <cell r="D5109" t="str">
            <v>VIRT_536C</v>
          </cell>
          <cell r="P5109">
            <v>0.15</v>
          </cell>
          <cell r="AD5109">
            <v>2</v>
          </cell>
        </row>
        <row r="5110">
          <cell r="D5110" t="str">
            <v>VIRT_536C</v>
          </cell>
          <cell r="P5110">
            <v>0.15</v>
          </cell>
          <cell r="AD5110">
            <v>3</v>
          </cell>
        </row>
        <row r="5111">
          <cell r="D5111" t="str">
            <v>VIRT_541C</v>
          </cell>
          <cell r="P5111">
            <v>3.6999999999999998E-2</v>
          </cell>
          <cell r="AD5111">
            <v>1</v>
          </cell>
        </row>
        <row r="5112">
          <cell r="D5112" t="str">
            <v>VIRT_541C</v>
          </cell>
          <cell r="P5112">
            <v>3.6999999999999998E-2</v>
          </cell>
          <cell r="AD5112">
            <v>2</v>
          </cell>
        </row>
        <row r="5113">
          <cell r="D5113" t="str">
            <v>VIRT_541C</v>
          </cell>
          <cell r="P5113">
            <v>3.6999999999999998E-2</v>
          </cell>
          <cell r="AD5113">
            <v>3</v>
          </cell>
        </row>
        <row r="5114">
          <cell r="D5114" t="str">
            <v>VIRT_542C</v>
          </cell>
          <cell r="P5114">
            <v>0.13</v>
          </cell>
          <cell r="AD5114">
            <v>1</v>
          </cell>
        </row>
        <row r="5115">
          <cell r="D5115" t="str">
            <v>VIRT_542C</v>
          </cell>
          <cell r="P5115">
            <v>0.13</v>
          </cell>
          <cell r="AD5115">
            <v>2</v>
          </cell>
        </row>
        <row r="5116">
          <cell r="D5116" t="str">
            <v>VIRT_542C</v>
          </cell>
          <cell r="P5116">
            <v>0.13</v>
          </cell>
          <cell r="AD5116">
            <v>3</v>
          </cell>
        </row>
        <row r="5117">
          <cell r="D5117" t="str">
            <v>VIRT_544C</v>
          </cell>
          <cell r="P5117">
            <v>8.5000000000000006E-2</v>
          </cell>
          <cell r="AD5117">
            <v>1</v>
          </cell>
        </row>
        <row r="5118">
          <cell r="D5118" t="str">
            <v>VIRT_544C</v>
          </cell>
          <cell r="P5118">
            <v>8.5000000000000006E-2</v>
          </cell>
          <cell r="AD5118">
            <v>2</v>
          </cell>
        </row>
        <row r="5119">
          <cell r="D5119" t="str">
            <v>VIRT_544C</v>
          </cell>
          <cell r="P5119">
            <v>8.5000000000000006E-2</v>
          </cell>
          <cell r="AD5119">
            <v>3</v>
          </cell>
        </row>
        <row r="5120">
          <cell r="D5120" t="str">
            <v>VIRT_551C</v>
          </cell>
          <cell r="P5120">
            <v>0.2</v>
          </cell>
          <cell r="AD5120">
            <v>1</v>
          </cell>
        </row>
        <row r="5121">
          <cell r="D5121" t="str">
            <v>VIRT_551C</v>
          </cell>
          <cell r="P5121">
            <v>0.2</v>
          </cell>
          <cell r="AD5121">
            <v>2</v>
          </cell>
        </row>
        <row r="5122">
          <cell r="D5122" t="str">
            <v>VIRT_551C</v>
          </cell>
          <cell r="P5122">
            <v>0.2</v>
          </cell>
          <cell r="AD5122">
            <v>3</v>
          </cell>
        </row>
        <row r="5123">
          <cell r="D5123" t="str">
            <v>VIRT_553C</v>
          </cell>
          <cell r="P5123">
            <v>2.9000000000000001E-2</v>
          </cell>
          <cell r="AD5123">
            <v>1</v>
          </cell>
        </row>
        <row r="5124">
          <cell r="D5124" t="str">
            <v>VIRT_553C</v>
          </cell>
          <cell r="P5124">
            <v>2.9000000000000001E-2</v>
          </cell>
          <cell r="AD5124">
            <v>2</v>
          </cell>
        </row>
        <row r="5125">
          <cell r="D5125" t="str">
            <v>VIRT_553C</v>
          </cell>
          <cell r="P5125">
            <v>2.9000000000000001E-2</v>
          </cell>
          <cell r="AD5125">
            <v>3</v>
          </cell>
        </row>
        <row r="5126">
          <cell r="D5126" t="str">
            <v>VIRT_572C</v>
          </cell>
          <cell r="P5126">
            <v>2.3E-2</v>
          </cell>
          <cell r="AD5126">
            <v>1</v>
          </cell>
        </row>
        <row r="5127">
          <cell r="D5127" t="str">
            <v>VIRT_572C</v>
          </cell>
          <cell r="P5127">
            <v>2.3E-2</v>
          </cell>
          <cell r="AD5127">
            <v>2</v>
          </cell>
        </row>
        <row r="5128">
          <cell r="D5128" t="str">
            <v>VIRT_572C</v>
          </cell>
          <cell r="P5128">
            <v>2.3E-2</v>
          </cell>
          <cell r="AD5128">
            <v>3</v>
          </cell>
        </row>
        <row r="5129">
          <cell r="D5129" t="str">
            <v>VIRT_5760C</v>
          </cell>
          <cell r="P5129">
            <v>5.0999999999999997E-2</v>
          </cell>
          <cell r="AD5129">
            <v>1</v>
          </cell>
        </row>
        <row r="5130">
          <cell r="D5130" t="str">
            <v>VIRT_5760C</v>
          </cell>
          <cell r="P5130">
            <v>5.0999999999999997E-2</v>
          </cell>
          <cell r="AD5130">
            <v>2</v>
          </cell>
        </row>
        <row r="5131">
          <cell r="D5131" t="str">
            <v>VIRT_5760C</v>
          </cell>
          <cell r="P5131">
            <v>5.0999999999999997E-2</v>
          </cell>
          <cell r="AD5131">
            <v>3</v>
          </cell>
        </row>
        <row r="5132">
          <cell r="D5132" t="str">
            <v>VIRT_579C</v>
          </cell>
          <cell r="P5132">
            <v>0.20799999999999999</v>
          </cell>
          <cell r="AD5132">
            <v>1</v>
          </cell>
        </row>
        <row r="5133">
          <cell r="D5133" t="str">
            <v>VIRT_579C</v>
          </cell>
          <cell r="P5133">
            <v>0.20799999999999999</v>
          </cell>
          <cell r="AD5133">
            <v>2</v>
          </cell>
        </row>
        <row r="5134">
          <cell r="D5134" t="str">
            <v>VIRT_579C</v>
          </cell>
          <cell r="P5134">
            <v>0.20799999999999999</v>
          </cell>
          <cell r="AD5134">
            <v>3</v>
          </cell>
        </row>
        <row r="5135">
          <cell r="D5135" t="str">
            <v>VIRT_5843C</v>
          </cell>
          <cell r="P5135">
            <v>0.24</v>
          </cell>
          <cell r="AD5135">
            <v>1</v>
          </cell>
        </row>
        <row r="5136">
          <cell r="D5136" t="str">
            <v>VIRT_5843C</v>
          </cell>
          <cell r="P5136">
            <v>0.24</v>
          </cell>
          <cell r="AD5136">
            <v>2</v>
          </cell>
        </row>
        <row r="5137">
          <cell r="D5137" t="str">
            <v>VIRT_5843C</v>
          </cell>
          <cell r="P5137">
            <v>0.24</v>
          </cell>
          <cell r="AD5137">
            <v>3</v>
          </cell>
        </row>
        <row r="5138">
          <cell r="D5138" t="str">
            <v>VIRT_597C</v>
          </cell>
          <cell r="P5138">
            <v>0.221</v>
          </cell>
          <cell r="AD5138">
            <v>1</v>
          </cell>
        </row>
        <row r="5139">
          <cell r="D5139" t="str">
            <v>VIRT_597C</v>
          </cell>
          <cell r="P5139">
            <v>0.221</v>
          </cell>
          <cell r="AD5139">
            <v>2</v>
          </cell>
        </row>
        <row r="5140">
          <cell r="D5140" t="str">
            <v>VIRT_597C</v>
          </cell>
          <cell r="P5140">
            <v>0.221</v>
          </cell>
          <cell r="AD5140">
            <v>3</v>
          </cell>
        </row>
        <row r="5141">
          <cell r="D5141" t="str">
            <v>VIRT_600C</v>
          </cell>
          <cell r="P5141">
            <v>0.16500000000000001</v>
          </cell>
          <cell r="AD5141">
            <v>1</v>
          </cell>
        </row>
        <row r="5142">
          <cell r="D5142" t="str">
            <v>VIRT_600C</v>
          </cell>
          <cell r="P5142">
            <v>0.16500000000000001</v>
          </cell>
          <cell r="AD5142">
            <v>2</v>
          </cell>
        </row>
        <row r="5143">
          <cell r="D5143" t="str">
            <v>VIRT_600C</v>
          </cell>
          <cell r="P5143">
            <v>0.16500000000000001</v>
          </cell>
          <cell r="AD5143">
            <v>3</v>
          </cell>
        </row>
        <row r="5144">
          <cell r="D5144" t="str">
            <v>VIRT_602C</v>
          </cell>
          <cell r="P5144">
            <v>3.7999999999999999E-2</v>
          </cell>
          <cell r="AD5144">
            <v>1</v>
          </cell>
        </row>
        <row r="5145">
          <cell r="D5145" t="str">
            <v>VIRT_602C</v>
          </cell>
          <cell r="P5145">
            <v>3.7999999999999999E-2</v>
          </cell>
          <cell r="AD5145">
            <v>2</v>
          </cell>
        </row>
        <row r="5146">
          <cell r="D5146" t="str">
            <v>VIRT_602C</v>
          </cell>
          <cell r="P5146">
            <v>3.7999999999999999E-2</v>
          </cell>
          <cell r="AD5146">
            <v>3</v>
          </cell>
        </row>
        <row r="5147">
          <cell r="D5147" t="str">
            <v>VIRT_605C</v>
          </cell>
          <cell r="P5147">
            <v>0.35</v>
          </cell>
          <cell r="AD5147">
            <v>1</v>
          </cell>
        </row>
        <row r="5148">
          <cell r="D5148" t="str">
            <v>VIRT_605C</v>
          </cell>
          <cell r="P5148">
            <v>0.35</v>
          </cell>
          <cell r="AD5148">
            <v>2</v>
          </cell>
        </row>
        <row r="5149">
          <cell r="D5149" t="str">
            <v>VIRT_605C</v>
          </cell>
          <cell r="P5149">
            <v>0.35</v>
          </cell>
          <cell r="AD5149">
            <v>3</v>
          </cell>
        </row>
        <row r="5150">
          <cell r="D5150" t="str">
            <v>VIRT_606C</v>
          </cell>
          <cell r="P5150">
            <v>0.33</v>
          </cell>
          <cell r="AD5150">
            <v>1</v>
          </cell>
        </row>
        <row r="5151">
          <cell r="D5151" t="str">
            <v>VIRT_606C</v>
          </cell>
          <cell r="P5151">
            <v>0.33</v>
          </cell>
          <cell r="AD5151">
            <v>2</v>
          </cell>
        </row>
        <row r="5152">
          <cell r="D5152" t="str">
            <v>VIRT_606C</v>
          </cell>
          <cell r="P5152">
            <v>0.33</v>
          </cell>
          <cell r="AD5152">
            <v>3</v>
          </cell>
        </row>
        <row r="5153">
          <cell r="D5153" t="str">
            <v>VIRT_607C</v>
          </cell>
          <cell r="P5153">
            <v>1.4999999999999999E-2</v>
          </cell>
          <cell r="AD5153">
            <v>1</v>
          </cell>
        </row>
        <row r="5154">
          <cell r="D5154" t="str">
            <v>VIRT_607C</v>
          </cell>
          <cell r="P5154">
            <v>1.4999999999999999E-2</v>
          </cell>
          <cell r="AD5154">
            <v>2</v>
          </cell>
        </row>
        <row r="5155">
          <cell r="D5155" t="str">
            <v>VIRT_607C</v>
          </cell>
          <cell r="P5155">
            <v>1.4999999999999999E-2</v>
          </cell>
          <cell r="AD5155">
            <v>3</v>
          </cell>
        </row>
        <row r="5156">
          <cell r="D5156" t="str">
            <v>VIRT_609C</v>
          </cell>
          <cell r="P5156">
            <v>2.5999999999999999E-2</v>
          </cell>
          <cell r="AD5156">
            <v>1</v>
          </cell>
        </row>
        <row r="5157">
          <cell r="D5157" t="str">
            <v>VIRT_609C</v>
          </cell>
          <cell r="P5157">
            <v>2.5999999999999999E-2</v>
          </cell>
          <cell r="AD5157">
            <v>2</v>
          </cell>
        </row>
        <row r="5158">
          <cell r="D5158" t="str">
            <v>VIRT_609C</v>
          </cell>
          <cell r="P5158">
            <v>2.5999999999999999E-2</v>
          </cell>
          <cell r="AD5158">
            <v>3</v>
          </cell>
        </row>
        <row r="5159">
          <cell r="D5159" t="str">
            <v>VIRT_611C</v>
          </cell>
          <cell r="P5159">
            <v>6.5000000000000002E-2</v>
          </cell>
          <cell r="AD5159">
            <v>1</v>
          </cell>
        </row>
        <row r="5160">
          <cell r="D5160" t="str">
            <v>VIRT_611C</v>
          </cell>
          <cell r="P5160">
            <v>6.5000000000000002E-2</v>
          </cell>
          <cell r="AD5160">
            <v>2</v>
          </cell>
        </row>
        <row r="5161">
          <cell r="D5161" t="str">
            <v>VIRT_611C</v>
          </cell>
          <cell r="P5161">
            <v>6.5000000000000002E-2</v>
          </cell>
          <cell r="AD5161">
            <v>3</v>
          </cell>
        </row>
        <row r="5162">
          <cell r="D5162" t="str">
            <v>VIRT_613C</v>
          </cell>
          <cell r="P5162">
            <v>0.32</v>
          </cell>
          <cell r="AD5162">
            <v>1</v>
          </cell>
        </row>
        <row r="5163">
          <cell r="D5163" t="str">
            <v>VIRT_613C</v>
          </cell>
          <cell r="P5163">
            <v>0.32</v>
          </cell>
          <cell r="AD5163">
            <v>2</v>
          </cell>
        </row>
        <row r="5164">
          <cell r="D5164" t="str">
            <v>VIRT_613C</v>
          </cell>
          <cell r="P5164">
            <v>0.32</v>
          </cell>
          <cell r="AD5164">
            <v>3</v>
          </cell>
        </row>
        <row r="5165">
          <cell r="D5165" t="str">
            <v>VIRT_614C</v>
          </cell>
          <cell r="P5165">
            <v>0.63</v>
          </cell>
          <cell r="AD5165">
            <v>1</v>
          </cell>
        </row>
        <row r="5166">
          <cell r="D5166" t="str">
            <v>VIRT_614C</v>
          </cell>
          <cell r="P5166">
            <v>0.63</v>
          </cell>
          <cell r="AD5166">
            <v>2</v>
          </cell>
        </row>
        <row r="5167">
          <cell r="D5167" t="str">
            <v>VIRT_614C</v>
          </cell>
          <cell r="P5167">
            <v>0.63</v>
          </cell>
          <cell r="AD5167">
            <v>3</v>
          </cell>
        </row>
        <row r="5168">
          <cell r="D5168" t="str">
            <v>VIRT_615C</v>
          </cell>
          <cell r="P5168">
            <v>0.94499999999999995</v>
          </cell>
          <cell r="AD5168">
            <v>1</v>
          </cell>
        </row>
        <row r="5169">
          <cell r="D5169" t="str">
            <v>VIRT_615C</v>
          </cell>
          <cell r="P5169">
            <v>0.94499999999999995</v>
          </cell>
          <cell r="AD5169">
            <v>2</v>
          </cell>
        </row>
        <row r="5170">
          <cell r="D5170" t="str">
            <v>VIRT_615C</v>
          </cell>
          <cell r="P5170">
            <v>0.94499999999999995</v>
          </cell>
          <cell r="AD5170">
            <v>3</v>
          </cell>
        </row>
        <row r="5171">
          <cell r="D5171" t="str">
            <v>VIRT_628C</v>
          </cell>
          <cell r="P5171">
            <v>0.69</v>
          </cell>
          <cell r="AD5171">
            <v>1</v>
          </cell>
        </row>
        <row r="5172">
          <cell r="D5172" t="str">
            <v>VIRT_628C</v>
          </cell>
          <cell r="P5172">
            <v>0.69</v>
          </cell>
          <cell r="AD5172">
            <v>2</v>
          </cell>
        </row>
        <row r="5173">
          <cell r="D5173" t="str">
            <v>VIRT_628C</v>
          </cell>
          <cell r="P5173">
            <v>0.69</v>
          </cell>
          <cell r="AD5173">
            <v>3</v>
          </cell>
        </row>
        <row r="5174">
          <cell r="D5174" t="str">
            <v>VIRT_629C</v>
          </cell>
          <cell r="P5174">
            <v>0.92</v>
          </cell>
          <cell r="AD5174">
            <v>1</v>
          </cell>
        </row>
        <row r="5175">
          <cell r="D5175" t="str">
            <v>VIRT_629C</v>
          </cell>
          <cell r="P5175">
            <v>0.92</v>
          </cell>
          <cell r="AD5175">
            <v>2</v>
          </cell>
        </row>
        <row r="5176">
          <cell r="D5176" t="str">
            <v>VIRT_629C</v>
          </cell>
          <cell r="P5176">
            <v>0.92</v>
          </cell>
          <cell r="AD5176">
            <v>3</v>
          </cell>
        </row>
        <row r="5177">
          <cell r="D5177" t="str">
            <v>VIRT_631C</v>
          </cell>
          <cell r="P5177">
            <v>0.46</v>
          </cell>
          <cell r="AD5177">
            <v>1</v>
          </cell>
        </row>
        <row r="5178">
          <cell r="D5178" t="str">
            <v>VIRT_631C</v>
          </cell>
          <cell r="P5178">
            <v>0.46</v>
          </cell>
          <cell r="AD5178">
            <v>2</v>
          </cell>
        </row>
        <row r="5179">
          <cell r="D5179" t="str">
            <v>VIRT_631C</v>
          </cell>
          <cell r="P5179">
            <v>0.46</v>
          </cell>
          <cell r="AD5179">
            <v>3</v>
          </cell>
        </row>
        <row r="5180">
          <cell r="D5180" t="str">
            <v>VIRT_635C</v>
          </cell>
          <cell r="P5180">
            <v>0.18</v>
          </cell>
          <cell r="AD5180">
            <v>1</v>
          </cell>
        </row>
        <row r="5181">
          <cell r="D5181" t="str">
            <v>VIRT_635C</v>
          </cell>
          <cell r="P5181">
            <v>0.18</v>
          </cell>
          <cell r="AD5181">
            <v>2</v>
          </cell>
        </row>
        <row r="5182">
          <cell r="D5182" t="str">
            <v>VIRT_635C</v>
          </cell>
          <cell r="P5182">
            <v>0.18</v>
          </cell>
          <cell r="AD5182">
            <v>3</v>
          </cell>
        </row>
        <row r="5183">
          <cell r="D5183" t="str">
            <v>VIRT_642C</v>
          </cell>
          <cell r="P5183">
            <v>9.7000000000000003E-2</v>
          </cell>
          <cell r="AD5183">
            <v>1</v>
          </cell>
        </row>
        <row r="5184">
          <cell r="D5184" t="str">
            <v>VIRT_642C</v>
          </cell>
          <cell r="P5184">
            <v>9.7000000000000003E-2</v>
          </cell>
          <cell r="AD5184">
            <v>2</v>
          </cell>
        </row>
        <row r="5185">
          <cell r="D5185" t="str">
            <v>VIRT_643C</v>
          </cell>
          <cell r="P5185">
            <v>0.1</v>
          </cell>
          <cell r="AD5185">
            <v>1</v>
          </cell>
        </row>
        <row r="5186">
          <cell r="D5186" t="str">
            <v>VIRT_643C</v>
          </cell>
          <cell r="P5186">
            <v>0.1</v>
          </cell>
          <cell r="AD5186">
            <v>2</v>
          </cell>
        </row>
        <row r="5187">
          <cell r="D5187" t="str">
            <v>VIRT_643C</v>
          </cell>
          <cell r="P5187">
            <v>0.1</v>
          </cell>
          <cell r="AD5187">
            <v>3</v>
          </cell>
        </row>
        <row r="5188">
          <cell r="D5188" t="str">
            <v>VIRT_644C</v>
          </cell>
          <cell r="P5188">
            <v>0.53</v>
          </cell>
          <cell r="AD5188">
            <v>1</v>
          </cell>
        </row>
        <row r="5189">
          <cell r="D5189" t="str">
            <v>VIRT_644C</v>
          </cell>
          <cell r="P5189">
            <v>0.53</v>
          </cell>
          <cell r="AD5189">
            <v>2</v>
          </cell>
        </row>
        <row r="5190">
          <cell r="D5190" t="str">
            <v>VIRT_649C</v>
          </cell>
          <cell r="P5190">
            <v>0.01</v>
          </cell>
          <cell r="AD5190">
            <v>1</v>
          </cell>
        </row>
        <row r="5191">
          <cell r="D5191" t="str">
            <v>VIRT_649C</v>
          </cell>
          <cell r="P5191">
            <v>0.01</v>
          </cell>
          <cell r="AD5191">
            <v>2</v>
          </cell>
        </row>
        <row r="5192">
          <cell r="D5192" t="str">
            <v>VIRT_649C</v>
          </cell>
          <cell r="P5192">
            <v>0.01</v>
          </cell>
          <cell r="AD5192">
            <v>3</v>
          </cell>
        </row>
        <row r="5193">
          <cell r="D5193" t="str">
            <v>VIRT_657C</v>
          </cell>
          <cell r="P5193">
            <v>0.125</v>
          </cell>
          <cell r="AD5193">
            <v>1</v>
          </cell>
        </row>
        <row r="5194">
          <cell r="D5194" t="str">
            <v>VIRT_657C</v>
          </cell>
          <cell r="P5194">
            <v>0.125</v>
          </cell>
          <cell r="AD5194">
            <v>2</v>
          </cell>
        </row>
        <row r="5195">
          <cell r="D5195" t="str">
            <v>VIRT_658C</v>
          </cell>
          <cell r="P5195">
            <v>4.3999999999999997E-2</v>
          </cell>
          <cell r="AD5195">
            <v>1</v>
          </cell>
        </row>
        <row r="5196">
          <cell r="D5196" t="str">
            <v>VIRT_658C</v>
          </cell>
          <cell r="P5196">
            <v>4.3999999999999997E-2</v>
          </cell>
          <cell r="AD5196">
            <v>2</v>
          </cell>
        </row>
        <row r="5197">
          <cell r="D5197" t="str">
            <v>VIRT_658C</v>
          </cell>
          <cell r="P5197">
            <v>4.3999999999999997E-2</v>
          </cell>
          <cell r="AD5197">
            <v>3</v>
          </cell>
        </row>
        <row r="5198">
          <cell r="D5198" t="str">
            <v>VIRT_664C</v>
          </cell>
          <cell r="P5198">
            <v>0.4</v>
          </cell>
          <cell r="AD5198">
            <v>1</v>
          </cell>
        </row>
        <row r="5199">
          <cell r="D5199" t="str">
            <v>VIRT_664C</v>
          </cell>
          <cell r="P5199">
            <v>0.4</v>
          </cell>
          <cell r="AD5199">
            <v>2</v>
          </cell>
        </row>
        <row r="5200">
          <cell r="D5200" t="str">
            <v>VIRT_664C</v>
          </cell>
          <cell r="P5200">
            <v>0.4</v>
          </cell>
          <cell r="AD5200">
            <v>3</v>
          </cell>
        </row>
        <row r="5201">
          <cell r="D5201" t="str">
            <v>VIRT_665C</v>
          </cell>
          <cell r="P5201">
            <v>0.255</v>
          </cell>
          <cell r="AD5201">
            <v>1</v>
          </cell>
        </row>
        <row r="5202">
          <cell r="D5202" t="str">
            <v>VIRT_665C</v>
          </cell>
          <cell r="P5202">
            <v>0.255</v>
          </cell>
          <cell r="AD5202">
            <v>2</v>
          </cell>
        </row>
        <row r="5203">
          <cell r="D5203" t="str">
            <v>VIRT_665C</v>
          </cell>
          <cell r="P5203">
            <v>0.255</v>
          </cell>
          <cell r="AD5203">
            <v>3</v>
          </cell>
        </row>
        <row r="5204">
          <cell r="D5204" t="str">
            <v>VIRT_677C</v>
          </cell>
          <cell r="P5204">
            <v>0.06</v>
          </cell>
          <cell r="AD5204">
            <v>1</v>
          </cell>
        </row>
        <row r="5205">
          <cell r="D5205" t="str">
            <v>VIRT_677C</v>
          </cell>
          <cell r="P5205">
            <v>0.06</v>
          </cell>
          <cell r="AD5205">
            <v>2</v>
          </cell>
        </row>
        <row r="5206">
          <cell r="D5206" t="str">
            <v>VIRT_677C</v>
          </cell>
          <cell r="P5206">
            <v>0.06</v>
          </cell>
          <cell r="AD5206">
            <v>3</v>
          </cell>
        </row>
        <row r="5207">
          <cell r="D5207" t="str">
            <v>VIRT_678C</v>
          </cell>
          <cell r="P5207">
            <v>0.08</v>
          </cell>
          <cell r="AD5207">
            <v>1</v>
          </cell>
        </row>
        <row r="5208">
          <cell r="D5208" t="str">
            <v>VIRT_678C</v>
          </cell>
          <cell r="P5208">
            <v>0.08</v>
          </cell>
          <cell r="AD5208">
            <v>2</v>
          </cell>
        </row>
        <row r="5209">
          <cell r="D5209" t="str">
            <v>VIRT_678C</v>
          </cell>
          <cell r="P5209">
            <v>0.08</v>
          </cell>
          <cell r="AD5209">
            <v>3</v>
          </cell>
        </row>
        <row r="5210">
          <cell r="D5210" t="str">
            <v>VIRT_682C</v>
          </cell>
          <cell r="P5210">
            <v>0.82</v>
          </cell>
          <cell r="AD5210">
            <v>1</v>
          </cell>
        </row>
        <row r="5211">
          <cell r="D5211" t="str">
            <v>VIRT_682C</v>
          </cell>
          <cell r="P5211">
            <v>0.82</v>
          </cell>
          <cell r="AD5211">
            <v>2</v>
          </cell>
        </row>
        <row r="5212">
          <cell r="D5212" t="str">
            <v>VIRT_682C</v>
          </cell>
          <cell r="P5212">
            <v>0.82</v>
          </cell>
          <cell r="AD5212">
            <v>3</v>
          </cell>
        </row>
        <row r="5213">
          <cell r="D5213" t="str">
            <v>VIRT_684C</v>
          </cell>
          <cell r="P5213">
            <v>0.09</v>
          </cell>
          <cell r="AD5213">
            <v>1</v>
          </cell>
        </row>
        <row r="5214">
          <cell r="D5214" t="str">
            <v>VIRT_684C</v>
          </cell>
          <cell r="P5214">
            <v>0.09</v>
          </cell>
          <cell r="AD5214">
            <v>2</v>
          </cell>
        </row>
        <row r="5215">
          <cell r="D5215" t="str">
            <v>VIRT_684C</v>
          </cell>
          <cell r="P5215">
            <v>0.09</v>
          </cell>
          <cell r="AD5215">
            <v>3</v>
          </cell>
        </row>
        <row r="5216">
          <cell r="D5216" t="str">
            <v>VIRT_686C</v>
          </cell>
          <cell r="P5216">
            <v>3.5000000000000003E-2</v>
          </cell>
          <cell r="AD5216">
            <v>1</v>
          </cell>
        </row>
        <row r="5217">
          <cell r="D5217" t="str">
            <v>VIRT_686C</v>
          </cell>
          <cell r="P5217">
            <v>3.5000000000000003E-2</v>
          </cell>
          <cell r="AD5217">
            <v>2</v>
          </cell>
        </row>
        <row r="5218">
          <cell r="D5218" t="str">
            <v>VIRT_686C</v>
          </cell>
          <cell r="P5218">
            <v>3.5000000000000003E-2</v>
          </cell>
          <cell r="AD5218">
            <v>3</v>
          </cell>
        </row>
        <row r="5219">
          <cell r="D5219" t="str">
            <v>VIRT_689C</v>
          </cell>
          <cell r="P5219">
            <v>0.192</v>
          </cell>
          <cell r="AD5219">
            <v>1</v>
          </cell>
        </row>
        <row r="5220">
          <cell r="D5220" t="str">
            <v>VIRT_689C</v>
          </cell>
          <cell r="P5220">
            <v>0.192</v>
          </cell>
          <cell r="AD5220">
            <v>2</v>
          </cell>
        </row>
        <row r="5221">
          <cell r="D5221" t="str">
            <v>VIRT_689C</v>
          </cell>
          <cell r="P5221">
            <v>0.192</v>
          </cell>
          <cell r="AD5221">
            <v>3</v>
          </cell>
        </row>
        <row r="5222">
          <cell r="D5222" t="str">
            <v>VIRT_690C</v>
          </cell>
          <cell r="P5222">
            <v>0.11</v>
          </cell>
          <cell r="AD5222">
            <v>1</v>
          </cell>
        </row>
        <row r="5223">
          <cell r="D5223" t="str">
            <v>VIRT_690C</v>
          </cell>
          <cell r="P5223">
            <v>0.11</v>
          </cell>
          <cell r="AD5223">
            <v>2</v>
          </cell>
        </row>
        <row r="5224">
          <cell r="D5224" t="str">
            <v>VIRT_690C</v>
          </cell>
          <cell r="P5224">
            <v>0.11</v>
          </cell>
          <cell r="AD5224">
            <v>3</v>
          </cell>
        </row>
        <row r="5225">
          <cell r="D5225" t="str">
            <v>VIRT_691C</v>
          </cell>
          <cell r="P5225">
            <v>3.3000000000000002E-2</v>
          </cell>
          <cell r="AD5225">
            <v>1</v>
          </cell>
        </row>
        <row r="5226">
          <cell r="D5226" t="str">
            <v>VIRT_691C</v>
          </cell>
          <cell r="P5226">
            <v>3.3000000000000002E-2</v>
          </cell>
          <cell r="AD5226">
            <v>2</v>
          </cell>
        </row>
        <row r="5227">
          <cell r="D5227" t="str">
            <v>VIRT_691C</v>
          </cell>
          <cell r="P5227">
            <v>3.3000000000000002E-2</v>
          </cell>
          <cell r="AD5227">
            <v>3</v>
          </cell>
        </row>
        <row r="5228">
          <cell r="D5228" t="str">
            <v>VIRT_694C</v>
          </cell>
          <cell r="P5228">
            <v>1.4999999999999999E-2</v>
          </cell>
          <cell r="AD5228">
            <v>1</v>
          </cell>
        </row>
        <row r="5229">
          <cell r="D5229" t="str">
            <v>VIRT_694C</v>
          </cell>
          <cell r="P5229">
            <v>1.4999999999999999E-2</v>
          </cell>
          <cell r="AD5229">
            <v>2</v>
          </cell>
        </row>
        <row r="5230">
          <cell r="D5230" t="str">
            <v>VIRT_694C</v>
          </cell>
          <cell r="P5230">
            <v>1.4999999999999999E-2</v>
          </cell>
          <cell r="AD5230">
            <v>3</v>
          </cell>
        </row>
        <row r="5231">
          <cell r="D5231" t="str">
            <v>VIRT_698C</v>
          </cell>
          <cell r="P5231">
            <v>7.4999999999999997E-2</v>
          </cell>
          <cell r="AD5231">
            <v>1</v>
          </cell>
        </row>
        <row r="5232">
          <cell r="D5232" t="str">
            <v>VIRT_698C</v>
          </cell>
          <cell r="P5232">
            <v>7.4999999999999997E-2</v>
          </cell>
          <cell r="AD5232">
            <v>2</v>
          </cell>
        </row>
        <row r="5233">
          <cell r="D5233" t="str">
            <v>VIRT_698C</v>
          </cell>
          <cell r="P5233">
            <v>7.4999999999999997E-2</v>
          </cell>
          <cell r="AD5233">
            <v>3</v>
          </cell>
        </row>
        <row r="5234">
          <cell r="D5234" t="str">
            <v>VIRT_702C</v>
          </cell>
          <cell r="P5234">
            <v>0.06</v>
          </cell>
          <cell r="AD5234">
            <v>1</v>
          </cell>
        </row>
        <row r="5235">
          <cell r="D5235" t="str">
            <v>VIRT_702C</v>
          </cell>
          <cell r="P5235">
            <v>0.06</v>
          </cell>
          <cell r="AD5235">
            <v>2</v>
          </cell>
        </row>
        <row r="5236">
          <cell r="D5236" t="str">
            <v>VIRT_704C</v>
          </cell>
          <cell r="P5236">
            <v>9.5000000000000001E-2</v>
          </cell>
          <cell r="AD5236">
            <v>1</v>
          </cell>
        </row>
        <row r="5237">
          <cell r="D5237" t="str">
            <v>VIRT_704C</v>
          </cell>
          <cell r="P5237">
            <v>9.5000000000000001E-2</v>
          </cell>
          <cell r="AD5237">
            <v>2</v>
          </cell>
        </row>
        <row r="5238">
          <cell r="D5238" t="str">
            <v>VIRT_728C</v>
          </cell>
          <cell r="P5238">
            <v>0.06</v>
          </cell>
          <cell r="AD5238">
            <v>1</v>
          </cell>
        </row>
        <row r="5239">
          <cell r="D5239" t="str">
            <v>VIRT_728C</v>
          </cell>
          <cell r="P5239">
            <v>0.06</v>
          </cell>
          <cell r="AD5239">
            <v>2</v>
          </cell>
        </row>
        <row r="5240">
          <cell r="D5240" t="str">
            <v>VIRT_728C</v>
          </cell>
          <cell r="P5240">
            <v>0.06</v>
          </cell>
          <cell r="AD5240">
            <v>3</v>
          </cell>
        </row>
        <row r="5241">
          <cell r="D5241" t="str">
            <v>VIRT_731C</v>
          </cell>
          <cell r="P5241">
            <v>0.86</v>
          </cell>
          <cell r="AD5241">
            <v>1</v>
          </cell>
        </row>
        <row r="5242">
          <cell r="D5242" t="str">
            <v>VIRT_731C</v>
          </cell>
          <cell r="P5242">
            <v>0.86</v>
          </cell>
          <cell r="AD5242">
            <v>2</v>
          </cell>
        </row>
        <row r="5243">
          <cell r="D5243" t="str">
            <v>VIRT_731C</v>
          </cell>
          <cell r="P5243">
            <v>0.86</v>
          </cell>
          <cell r="AD5243">
            <v>3</v>
          </cell>
        </row>
        <row r="5244">
          <cell r="D5244" t="str">
            <v>VIRT_733C</v>
          </cell>
          <cell r="P5244">
            <v>2.5999999999999999E-2</v>
          </cell>
          <cell r="AD5244">
            <v>1</v>
          </cell>
        </row>
        <row r="5245">
          <cell r="D5245" t="str">
            <v>VIRT_733C</v>
          </cell>
          <cell r="P5245">
            <v>2.5999999999999999E-2</v>
          </cell>
          <cell r="AD5245">
            <v>2</v>
          </cell>
        </row>
        <row r="5246">
          <cell r="D5246" t="str">
            <v>VIRT_733C</v>
          </cell>
          <cell r="P5246">
            <v>2.5999999999999999E-2</v>
          </cell>
          <cell r="AD5246">
            <v>3</v>
          </cell>
        </row>
        <row r="5247">
          <cell r="D5247" t="str">
            <v>VIRT_734C</v>
          </cell>
          <cell r="P5247">
            <v>0.36199999999999999</v>
          </cell>
          <cell r="AD5247">
            <v>1</v>
          </cell>
        </row>
        <row r="5248">
          <cell r="D5248" t="str">
            <v>VIRT_734C</v>
          </cell>
          <cell r="P5248">
            <v>0.36199999999999999</v>
          </cell>
          <cell r="AD5248">
            <v>2</v>
          </cell>
        </row>
        <row r="5249">
          <cell r="D5249" t="str">
            <v>VIRT_734C</v>
          </cell>
          <cell r="P5249">
            <v>0.36199999999999999</v>
          </cell>
          <cell r="AD5249">
            <v>3</v>
          </cell>
        </row>
        <row r="5250">
          <cell r="D5250" t="str">
            <v>VIRT_735C</v>
          </cell>
          <cell r="P5250">
            <v>2.5999999999999999E-2</v>
          </cell>
          <cell r="AD5250">
            <v>1</v>
          </cell>
        </row>
        <row r="5251">
          <cell r="D5251" t="str">
            <v>VIRT_735C</v>
          </cell>
          <cell r="P5251">
            <v>2.5999999999999999E-2</v>
          </cell>
          <cell r="AD5251">
            <v>2</v>
          </cell>
        </row>
        <row r="5252">
          <cell r="D5252" t="str">
            <v>VIRT_735C</v>
          </cell>
          <cell r="P5252">
            <v>2.5999999999999999E-2</v>
          </cell>
          <cell r="AD5252">
            <v>3</v>
          </cell>
        </row>
        <row r="5253">
          <cell r="D5253" t="str">
            <v>VIRT_740C</v>
          </cell>
          <cell r="P5253">
            <v>9.8000000000000004E-2</v>
          </cell>
          <cell r="AD5253">
            <v>1</v>
          </cell>
        </row>
        <row r="5254">
          <cell r="D5254" t="str">
            <v>VIRT_740C</v>
          </cell>
          <cell r="P5254">
            <v>9.8000000000000004E-2</v>
          </cell>
          <cell r="AD5254">
            <v>2</v>
          </cell>
        </row>
        <row r="5255">
          <cell r="D5255" t="str">
            <v>VIRT_740C</v>
          </cell>
          <cell r="P5255">
            <v>9.8000000000000004E-2</v>
          </cell>
          <cell r="AD5255">
            <v>3</v>
          </cell>
        </row>
        <row r="5256">
          <cell r="D5256" t="str">
            <v>VIRT_743C</v>
          </cell>
          <cell r="P5256">
            <v>0.13</v>
          </cell>
          <cell r="AD5256">
            <v>1</v>
          </cell>
        </row>
        <row r="5257">
          <cell r="D5257" t="str">
            <v>VIRT_743C</v>
          </cell>
          <cell r="P5257">
            <v>0.13</v>
          </cell>
          <cell r="AD5257">
            <v>2</v>
          </cell>
        </row>
        <row r="5258">
          <cell r="D5258" t="str">
            <v>VIRT_745C</v>
          </cell>
          <cell r="P5258">
            <v>0.05</v>
          </cell>
          <cell r="AD5258">
            <v>1</v>
          </cell>
        </row>
        <row r="5259">
          <cell r="D5259" t="str">
            <v>VIRT_745C</v>
          </cell>
          <cell r="P5259">
            <v>0.05</v>
          </cell>
          <cell r="AD5259">
            <v>2</v>
          </cell>
        </row>
        <row r="5260">
          <cell r="D5260" t="str">
            <v>VIRT_745C</v>
          </cell>
          <cell r="P5260">
            <v>0.05</v>
          </cell>
          <cell r="AD5260">
            <v>3</v>
          </cell>
        </row>
        <row r="5261">
          <cell r="D5261" t="str">
            <v>VIRT_764C</v>
          </cell>
          <cell r="P5261">
            <v>5.1999999999999998E-2</v>
          </cell>
          <cell r="AD5261">
            <v>1</v>
          </cell>
        </row>
        <row r="5262">
          <cell r="D5262" t="str">
            <v>VIRT_764C</v>
          </cell>
          <cell r="P5262">
            <v>5.1999999999999998E-2</v>
          </cell>
          <cell r="AD5262">
            <v>2</v>
          </cell>
        </row>
        <row r="5263">
          <cell r="D5263" t="str">
            <v>VIRT_764C</v>
          </cell>
          <cell r="P5263">
            <v>5.1999999999999998E-2</v>
          </cell>
          <cell r="AD5263">
            <v>3</v>
          </cell>
        </row>
        <row r="5264">
          <cell r="D5264" t="str">
            <v>VIRT_767C</v>
          </cell>
          <cell r="P5264">
            <v>3.9E-2</v>
          </cell>
          <cell r="AD5264">
            <v>1</v>
          </cell>
        </row>
        <row r="5265">
          <cell r="D5265" t="str">
            <v>VIRT_767C</v>
          </cell>
          <cell r="P5265">
            <v>3.9E-2</v>
          </cell>
          <cell r="AD5265">
            <v>2</v>
          </cell>
        </row>
        <row r="5266">
          <cell r="D5266" t="str">
            <v>VIRT_767C</v>
          </cell>
          <cell r="P5266">
            <v>3.9E-2</v>
          </cell>
          <cell r="AD5266">
            <v>3</v>
          </cell>
        </row>
        <row r="5267">
          <cell r="D5267" t="str">
            <v>VIRT_76C</v>
          </cell>
          <cell r="P5267">
            <v>0.105</v>
          </cell>
          <cell r="AD5267">
            <v>1</v>
          </cell>
        </row>
        <row r="5268">
          <cell r="D5268" t="str">
            <v>VIRT_76C</v>
          </cell>
          <cell r="P5268">
            <v>0.105</v>
          </cell>
          <cell r="AD5268">
            <v>2</v>
          </cell>
        </row>
        <row r="5269">
          <cell r="D5269" t="str">
            <v>VIRT_76C</v>
          </cell>
          <cell r="P5269">
            <v>0.105</v>
          </cell>
          <cell r="AD5269">
            <v>3</v>
          </cell>
        </row>
        <row r="5270">
          <cell r="D5270" t="str">
            <v>VIRT_774C</v>
          </cell>
          <cell r="P5270">
            <v>1.0999999999999999E-2</v>
          </cell>
          <cell r="AD5270">
            <v>1</v>
          </cell>
        </row>
        <row r="5271">
          <cell r="D5271" t="str">
            <v>VIRT_774C</v>
          </cell>
          <cell r="P5271">
            <v>1.0999999999999999E-2</v>
          </cell>
          <cell r="AD5271">
            <v>2</v>
          </cell>
        </row>
        <row r="5272">
          <cell r="D5272" t="str">
            <v>VIRT_774C</v>
          </cell>
          <cell r="P5272">
            <v>1.0999999999999999E-2</v>
          </cell>
          <cell r="AD5272">
            <v>3</v>
          </cell>
        </row>
        <row r="5273">
          <cell r="D5273" t="str">
            <v>VIRT_775C</v>
          </cell>
          <cell r="P5273">
            <v>3.6999999999999998E-2</v>
          </cell>
          <cell r="AD5273">
            <v>1</v>
          </cell>
        </row>
        <row r="5274">
          <cell r="D5274" t="str">
            <v>VIRT_775C</v>
          </cell>
          <cell r="P5274">
            <v>3.6999999999999998E-2</v>
          </cell>
          <cell r="AD5274">
            <v>2</v>
          </cell>
        </row>
        <row r="5275">
          <cell r="D5275" t="str">
            <v>VIRT_775C</v>
          </cell>
          <cell r="P5275">
            <v>3.6999999999999998E-2</v>
          </cell>
          <cell r="AD5275">
            <v>3</v>
          </cell>
        </row>
        <row r="5276">
          <cell r="D5276" t="str">
            <v>VIRT_780C</v>
          </cell>
          <cell r="P5276">
            <v>3.6999999999999998E-2</v>
          </cell>
          <cell r="AD5276">
            <v>1</v>
          </cell>
        </row>
        <row r="5277">
          <cell r="D5277" t="str">
            <v>VIRT_780C</v>
          </cell>
          <cell r="P5277">
            <v>3.6999999999999998E-2</v>
          </cell>
          <cell r="AD5277">
            <v>2</v>
          </cell>
        </row>
        <row r="5278">
          <cell r="D5278" t="str">
            <v>VIRT_780C</v>
          </cell>
          <cell r="P5278">
            <v>3.6999999999999998E-2</v>
          </cell>
          <cell r="AD5278">
            <v>3</v>
          </cell>
        </row>
        <row r="5279">
          <cell r="D5279" t="str">
            <v>VIRT_782C</v>
          </cell>
          <cell r="P5279">
            <v>0.02</v>
          </cell>
          <cell r="AD5279">
            <v>1</v>
          </cell>
        </row>
        <row r="5280">
          <cell r="D5280" t="str">
            <v>VIRT_782C</v>
          </cell>
          <cell r="P5280">
            <v>0.02</v>
          </cell>
          <cell r="AD5280">
            <v>2</v>
          </cell>
        </row>
        <row r="5281">
          <cell r="D5281" t="str">
            <v>VIRT_782C</v>
          </cell>
          <cell r="P5281">
            <v>0.02</v>
          </cell>
          <cell r="AD5281">
            <v>3</v>
          </cell>
        </row>
        <row r="5282">
          <cell r="D5282" t="str">
            <v>VIRT_784C</v>
          </cell>
          <cell r="P5282">
            <v>0.13</v>
          </cell>
          <cell r="AD5282">
            <v>1</v>
          </cell>
        </row>
        <row r="5283">
          <cell r="D5283" t="str">
            <v>VIRT_784C</v>
          </cell>
          <cell r="P5283">
            <v>0.13</v>
          </cell>
          <cell r="AD5283">
            <v>2</v>
          </cell>
        </row>
        <row r="5284">
          <cell r="D5284" t="str">
            <v>VIRT_784C</v>
          </cell>
          <cell r="P5284">
            <v>0.13</v>
          </cell>
          <cell r="AD5284">
            <v>3</v>
          </cell>
        </row>
        <row r="5285">
          <cell r="D5285" t="str">
            <v>VIRT_7850C</v>
          </cell>
          <cell r="P5285">
            <v>2.9319999999999999</v>
          </cell>
          <cell r="AD5285">
            <v>1</v>
          </cell>
        </row>
        <row r="5286">
          <cell r="D5286" t="str">
            <v>VIRT_7850C</v>
          </cell>
          <cell r="P5286">
            <v>2.9319999999999999</v>
          </cell>
          <cell r="AD5286">
            <v>2</v>
          </cell>
        </row>
        <row r="5287">
          <cell r="D5287" t="str">
            <v>VIRT_7850C</v>
          </cell>
          <cell r="P5287">
            <v>2.9319999999999999</v>
          </cell>
          <cell r="AD5287">
            <v>3</v>
          </cell>
        </row>
        <row r="5288">
          <cell r="D5288" t="str">
            <v>VIRT_7876C</v>
          </cell>
          <cell r="P5288">
            <v>4.2999999999999997E-2</v>
          </cell>
          <cell r="AD5288">
            <v>1</v>
          </cell>
        </row>
        <row r="5289">
          <cell r="D5289" t="str">
            <v>VIRT_7876C</v>
          </cell>
          <cell r="P5289">
            <v>4.2999999999999997E-2</v>
          </cell>
          <cell r="AD5289">
            <v>2</v>
          </cell>
        </row>
        <row r="5290">
          <cell r="D5290" t="str">
            <v>VIRT_7876C</v>
          </cell>
          <cell r="P5290">
            <v>4.2999999999999997E-2</v>
          </cell>
          <cell r="AD5290">
            <v>3</v>
          </cell>
        </row>
        <row r="5291">
          <cell r="D5291" t="str">
            <v>VIRT_787C</v>
          </cell>
          <cell r="P5291">
            <v>2.9000000000000001E-2</v>
          </cell>
          <cell r="AD5291">
            <v>1</v>
          </cell>
        </row>
        <row r="5292">
          <cell r="D5292" t="str">
            <v>VIRT_787C</v>
          </cell>
          <cell r="P5292">
            <v>2.9000000000000001E-2</v>
          </cell>
          <cell r="AD5292">
            <v>2</v>
          </cell>
        </row>
        <row r="5293">
          <cell r="D5293" t="str">
            <v>VIRT_787C</v>
          </cell>
          <cell r="P5293">
            <v>2.9000000000000001E-2</v>
          </cell>
          <cell r="AD5293">
            <v>3</v>
          </cell>
        </row>
        <row r="5294">
          <cell r="D5294" t="str">
            <v>VIRT_791C</v>
          </cell>
          <cell r="P5294">
            <v>3.9E-2</v>
          </cell>
          <cell r="AD5294">
            <v>1</v>
          </cell>
        </row>
        <row r="5295">
          <cell r="D5295" t="str">
            <v>VIRT_791C</v>
          </cell>
          <cell r="P5295">
            <v>3.9E-2</v>
          </cell>
          <cell r="AD5295">
            <v>2</v>
          </cell>
        </row>
        <row r="5296">
          <cell r="D5296" t="str">
            <v>VIRT_791C</v>
          </cell>
          <cell r="P5296">
            <v>3.9E-2</v>
          </cell>
          <cell r="AD5296">
            <v>3</v>
          </cell>
        </row>
        <row r="5297">
          <cell r="D5297" t="str">
            <v>VIRT_792C</v>
          </cell>
          <cell r="P5297">
            <v>4.3999999999999997E-2</v>
          </cell>
          <cell r="AD5297">
            <v>1</v>
          </cell>
        </row>
        <row r="5298">
          <cell r="D5298" t="str">
            <v>VIRT_792C</v>
          </cell>
          <cell r="P5298">
            <v>4.3999999999999997E-2</v>
          </cell>
          <cell r="AD5298">
            <v>2</v>
          </cell>
        </row>
        <row r="5299">
          <cell r="D5299" t="str">
            <v>VIRT_793C</v>
          </cell>
          <cell r="P5299">
            <v>4.1000000000000002E-2</v>
          </cell>
          <cell r="AD5299">
            <v>1</v>
          </cell>
        </row>
        <row r="5300">
          <cell r="D5300" t="str">
            <v>VIRT_793C</v>
          </cell>
          <cell r="P5300">
            <v>4.1000000000000002E-2</v>
          </cell>
          <cell r="AD5300">
            <v>2</v>
          </cell>
        </row>
        <row r="5301">
          <cell r="D5301" t="str">
            <v>VIRT_796C</v>
          </cell>
          <cell r="P5301">
            <v>3.5000000000000003E-2</v>
          </cell>
          <cell r="AD5301">
            <v>1</v>
          </cell>
        </row>
        <row r="5302">
          <cell r="D5302" t="str">
            <v>VIRT_796C</v>
          </cell>
          <cell r="P5302">
            <v>3.5000000000000003E-2</v>
          </cell>
          <cell r="AD5302">
            <v>2</v>
          </cell>
        </row>
        <row r="5303">
          <cell r="D5303" t="str">
            <v>VIRT_796C</v>
          </cell>
          <cell r="P5303">
            <v>3.5000000000000003E-2</v>
          </cell>
          <cell r="AD5303">
            <v>3</v>
          </cell>
        </row>
        <row r="5304">
          <cell r="D5304" t="str">
            <v>VIRT_804C</v>
          </cell>
          <cell r="P5304">
            <v>1.4999999999999999E-2</v>
          </cell>
          <cell r="AD5304">
            <v>1</v>
          </cell>
        </row>
        <row r="5305">
          <cell r="D5305" t="str">
            <v>VIRT_804C</v>
          </cell>
          <cell r="P5305">
            <v>1.4999999999999999E-2</v>
          </cell>
          <cell r="AD5305">
            <v>2</v>
          </cell>
        </row>
        <row r="5306">
          <cell r="D5306" t="str">
            <v>VIRT_804C</v>
          </cell>
          <cell r="P5306">
            <v>1.4999999999999999E-2</v>
          </cell>
          <cell r="AD5306">
            <v>3</v>
          </cell>
        </row>
        <row r="5307">
          <cell r="D5307" t="str">
            <v>VIRT_807C</v>
          </cell>
          <cell r="P5307">
            <v>2.3E-2</v>
          </cell>
          <cell r="AD5307">
            <v>1</v>
          </cell>
        </row>
        <row r="5308">
          <cell r="D5308" t="str">
            <v>VIRT_807C</v>
          </cell>
          <cell r="P5308">
            <v>2.3E-2</v>
          </cell>
          <cell r="AD5308">
            <v>2</v>
          </cell>
        </row>
        <row r="5309">
          <cell r="D5309" t="str">
            <v>VIRT_807C</v>
          </cell>
          <cell r="P5309">
            <v>2.3E-2</v>
          </cell>
          <cell r="AD5309">
            <v>3</v>
          </cell>
        </row>
        <row r="5310">
          <cell r="D5310" t="str">
            <v>VIRT_808C</v>
          </cell>
          <cell r="P5310">
            <v>2.5999999999999999E-2</v>
          </cell>
          <cell r="AD5310">
            <v>1</v>
          </cell>
        </row>
        <row r="5311">
          <cell r="D5311" t="str">
            <v>VIRT_808C</v>
          </cell>
          <cell r="P5311">
            <v>2.5999999999999999E-2</v>
          </cell>
          <cell r="AD5311">
            <v>2</v>
          </cell>
        </row>
        <row r="5312">
          <cell r="D5312" t="str">
            <v>VIRT_808C</v>
          </cell>
          <cell r="P5312">
            <v>2.5999999999999999E-2</v>
          </cell>
          <cell r="AD5312">
            <v>3</v>
          </cell>
        </row>
        <row r="5313">
          <cell r="D5313" t="str">
            <v>VIRT_815C</v>
          </cell>
          <cell r="P5313">
            <v>0.45</v>
          </cell>
          <cell r="AD5313">
            <v>1</v>
          </cell>
        </row>
        <row r="5314">
          <cell r="D5314" t="str">
            <v>VIRT_815C</v>
          </cell>
          <cell r="P5314">
            <v>0.45</v>
          </cell>
          <cell r="AD5314">
            <v>2</v>
          </cell>
        </row>
        <row r="5315">
          <cell r="D5315" t="str">
            <v>VIRT_815C</v>
          </cell>
          <cell r="P5315">
            <v>0.45</v>
          </cell>
          <cell r="AD5315">
            <v>3</v>
          </cell>
        </row>
        <row r="5316">
          <cell r="D5316" t="str">
            <v>VIRT_819C</v>
          </cell>
          <cell r="P5316">
            <v>7.4999999999999997E-2</v>
          </cell>
          <cell r="AD5316">
            <v>1</v>
          </cell>
        </row>
        <row r="5317">
          <cell r="D5317" t="str">
            <v>VIRT_819C</v>
          </cell>
          <cell r="P5317">
            <v>7.4999999999999997E-2</v>
          </cell>
          <cell r="AD5317">
            <v>2</v>
          </cell>
        </row>
        <row r="5318">
          <cell r="D5318" t="str">
            <v>VIRT_819C</v>
          </cell>
          <cell r="P5318">
            <v>7.4999999999999997E-2</v>
          </cell>
          <cell r="AD5318">
            <v>3</v>
          </cell>
        </row>
        <row r="5319">
          <cell r="D5319" t="str">
            <v>VIRT_823C</v>
          </cell>
          <cell r="P5319">
            <v>0.04</v>
          </cell>
          <cell r="AD5319">
            <v>1</v>
          </cell>
        </row>
        <row r="5320">
          <cell r="D5320" t="str">
            <v>VIRT_823C</v>
          </cell>
          <cell r="P5320">
            <v>0.04</v>
          </cell>
          <cell r="AD5320">
            <v>2</v>
          </cell>
        </row>
        <row r="5321">
          <cell r="D5321" t="str">
            <v>VIRT_823C</v>
          </cell>
          <cell r="P5321">
            <v>0.04</v>
          </cell>
          <cell r="AD5321">
            <v>3</v>
          </cell>
        </row>
        <row r="5322">
          <cell r="D5322" t="str">
            <v>VIRT_824C</v>
          </cell>
          <cell r="P5322">
            <v>1.4999999999999999E-2</v>
          </cell>
          <cell r="AD5322">
            <v>1</v>
          </cell>
        </row>
        <row r="5323">
          <cell r="D5323" t="str">
            <v>VIRT_824C</v>
          </cell>
          <cell r="P5323">
            <v>1.4999999999999999E-2</v>
          </cell>
          <cell r="AD5323">
            <v>2</v>
          </cell>
        </row>
        <row r="5324">
          <cell r="D5324" t="str">
            <v>VIRT_824C</v>
          </cell>
          <cell r="P5324">
            <v>1.4999999999999999E-2</v>
          </cell>
          <cell r="AD5324">
            <v>3</v>
          </cell>
        </row>
        <row r="5325">
          <cell r="D5325" t="str">
            <v>VIRT_828C</v>
          </cell>
          <cell r="P5325">
            <v>5.6000000000000001E-2</v>
          </cell>
          <cell r="AD5325">
            <v>1</v>
          </cell>
        </row>
        <row r="5326">
          <cell r="D5326" t="str">
            <v>VIRT_828C</v>
          </cell>
          <cell r="P5326">
            <v>5.6000000000000001E-2</v>
          </cell>
          <cell r="AD5326">
            <v>2</v>
          </cell>
        </row>
        <row r="5327">
          <cell r="D5327" t="str">
            <v>VIRT_828C</v>
          </cell>
          <cell r="P5327">
            <v>5.6000000000000001E-2</v>
          </cell>
          <cell r="AD5327">
            <v>3</v>
          </cell>
        </row>
        <row r="5328">
          <cell r="D5328" t="str">
            <v>VIRT_831C</v>
          </cell>
          <cell r="P5328">
            <v>3.1E-2</v>
          </cell>
          <cell r="AD5328">
            <v>1</v>
          </cell>
        </row>
        <row r="5329">
          <cell r="D5329" t="str">
            <v>VIRT_831C</v>
          </cell>
          <cell r="P5329">
            <v>3.1E-2</v>
          </cell>
          <cell r="AD5329">
            <v>2</v>
          </cell>
        </row>
        <row r="5330">
          <cell r="D5330" t="str">
            <v>VIRT_831C</v>
          </cell>
          <cell r="P5330">
            <v>3.1E-2</v>
          </cell>
          <cell r="AD5330">
            <v>3</v>
          </cell>
        </row>
        <row r="5331">
          <cell r="D5331" t="str">
            <v>VIRT_846C</v>
          </cell>
          <cell r="P5331">
            <v>0.8</v>
          </cell>
          <cell r="AD5331">
            <v>1</v>
          </cell>
        </row>
        <row r="5332">
          <cell r="D5332" t="str">
            <v>VIRT_846C</v>
          </cell>
          <cell r="P5332">
            <v>0.8</v>
          </cell>
          <cell r="AD5332">
            <v>2</v>
          </cell>
        </row>
        <row r="5333">
          <cell r="D5333" t="str">
            <v>VIRT_846C</v>
          </cell>
          <cell r="P5333">
            <v>0.8</v>
          </cell>
          <cell r="AD5333">
            <v>3</v>
          </cell>
        </row>
        <row r="5334">
          <cell r="D5334" t="str">
            <v>VIRT_849C</v>
          </cell>
          <cell r="P5334">
            <v>2.5999999999999999E-2</v>
          </cell>
          <cell r="AD5334">
            <v>1</v>
          </cell>
        </row>
        <row r="5335">
          <cell r="D5335" t="str">
            <v>VIRT_849C</v>
          </cell>
          <cell r="P5335">
            <v>2.5999999999999999E-2</v>
          </cell>
          <cell r="AD5335">
            <v>2</v>
          </cell>
        </row>
        <row r="5336">
          <cell r="D5336" t="str">
            <v>VIRT_849C</v>
          </cell>
          <cell r="P5336">
            <v>2.5999999999999999E-2</v>
          </cell>
          <cell r="AD5336">
            <v>3</v>
          </cell>
        </row>
        <row r="5337">
          <cell r="D5337" t="str">
            <v>VIRT_855C</v>
          </cell>
          <cell r="P5337">
            <v>0.06</v>
          </cell>
          <cell r="AD5337">
            <v>1</v>
          </cell>
        </row>
        <row r="5338">
          <cell r="D5338" t="str">
            <v>VIRT_855C</v>
          </cell>
          <cell r="P5338">
            <v>0.06</v>
          </cell>
          <cell r="AD5338">
            <v>2</v>
          </cell>
        </row>
        <row r="5339">
          <cell r="D5339" t="str">
            <v>VIRT_857C</v>
          </cell>
          <cell r="P5339">
            <v>0.06</v>
          </cell>
          <cell r="AD5339">
            <v>1</v>
          </cell>
        </row>
        <row r="5340">
          <cell r="D5340" t="str">
            <v>VIRT_857C</v>
          </cell>
          <cell r="P5340">
            <v>0.06</v>
          </cell>
          <cell r="AD5340">
            <v>2</v>
          </cell>
        </row>
        <row r="5341">
          <cell r="D5341" t="str">
            <v>VIRT_857C</v>
          </cell>
          <cell r="P5341">
            <v>0.06</v>
          </cell>
          <cell r="AD5341">
            <v>3</v>
          </cell>
        </row>
        <row r="5342">
          <cell r="D5342" t="str">
            <v>VIRT_859C</v>
          </cell>
          <cell r="P5342">
            <v>7.4999999999999997E-2</v>
          </cell>
          <cell r="AD5342">
            <v>1</v>
          </cell>
        </row>
        <row r="5343">
          <cell r="D5343" t="str">
            <v>VIRT_859C</v>
          </cell>
          <cell r="P5343">
            <v>7.4999999999999997E-2</v>
          </cell>
          <cell r="AD5343">
            <v>2</v>
          </cell>
        </row>
        <row r="5344">
          <cell r="D5344" t="str">
            <v>VIRT_859C</v>
          </cell>
          <cell r="P5344">
            <v>7.4999999999999997E-2</v>
          </cell>
          <cell r="AD5344">
            <v>3</v>
          </cell>
        </row>
        <row r="5345">
          <cell r="D5345" t="str">
            <v>VIRT_861C</v>
          </cell>
          <cell r="P5345">
            <v>0.03</v>
          </cell>
          <cell r="AD5345">
            <v>1</v>
          </cell>
        </row>
        <row r="5346">
          <cell r="D5346" t="str">
            <v>VIRT_861C</v>
          </cell>
          <cell r="P5346">
            <v>0.03</v>
          </cell>
          <cell r="AD5346">
            <v>2</v>
          </cell>
        </row>
        <row r="5347">
          <cell r="D5347" t="str">
            <v>VIRT_861C</v>
          </cell>
          <cell r="P5347">
            <v>0.03</v>
          </cell>
          <cell r="AD5347">
            <v>3</v>
          </cell>
        </row>
        <row r="5348">
          <cell r="D5348" t="str">
            <v>VIRT_862C</v>
          </cell>
          <cell r="P5348">
            <v>4.0500000000000001E-2</v>
          </cell>
          <cell r="AD5348">
            <v>1</v>
          </cell>
        </row>
        <row r="5349">
          <cell r="D5349" t="str">
            <v>VIRT_862C</v>
          </cell>
          <cell r="P5349">
            <v>4.0500000000000001E-2</v>
          </cell>
          <cell r="AD5349">
            <v>2</v>
          </cell>
        </row>
        <row r="5350">
          <cell r="D5350" t="str">
            <v>VIRT_862C</v>
          </cell>
          <cell r="P5350">
            <v>4.0500000000000001E-2</v>
          </cell>
          <cell r="AD5350">
            <v>3</v>
          </cell>
        </row>
        <row r="5351">
          <cell r="D5351" t="str">
            <v>VIRT_863C</v>
          </cell>
          <cell r="P5351">
            <v>0.03</v>
          </cell>
          <cell r="AD5351">
            <v>1</v>
          </cell>
        </row>
        <row r="5352">
          <cell r="D5352" t="str">
            <v>VIRT_863C</v>
          </cell>
          <cell r="P5352">
            <v>0.03</v>
          </cell>
          <cell r="AD5352">
            <v>2</v>
          </cell>
        </row>
        <row r="5353">
          <cell r="D5353" t="str">
            <v>VIRT_863C</v>
          </cell>
          <cell r="P5353">
            <v>0.03</v>
          </cell>
          <cell r="AD5353">
            <v>3</v>
          </cell>
        </row>
        <row r="5354">
          <cell r="D5354" t="str">
            <v>VIRT_864C</v>
          </cell>
          <cell r="P5354">
            <v>8.5000000000000006E-2</v>
          </cell>
          <cell r="AD5354">
            <v>1</v>
          </cell>
        </row>
        <row r="5355">
          <cell r="D5355" t="str">
            <v>VIRT_864C</v>
          </cell>
          <cell r="P5355">
            <v>8.5000000000000006E-2</v>
          </cell>
          <cell r="AD5355">
            <v>2</v>
          </cell>
        </row>
        <row r="5356">
          <cell r="D5356" t="str">
            <v>VIRT_864C</v>
          </cell>
          <cell r="P5356">
            <v>8.5000000000000006E-2</v>
          </cell>
          <cell r="AD5356">
            <v>3</v>
          </cell>
        </row>
        <row r="5357">
          <cell r="D5357" t="str">
            <v>VIRT_867C</v>
          </cell>
          <cell r="P5357">
            <v>5.5E-2</v>
          </cell>
          <cell r="AD5357">
            <v>1</v>
          </cell>
        </row>
        <row r="5358">
          <cell r="D5358" t="str">
            <v>VIRT_867C</v>
          </cell>
          <cell r="P5358">
            <v>5.5E-2</v>
          </cell>
          <cell r="AD5358">
            <v>2</v>
          </cell>
        </row>
        <row r="5359">
          <cell r="D5359" t="str">
            <v>VIRT_867C</v>
          </cell>
          <cell r="P5359">
            <v>5.5E-2</v>
          </cell>
          <cell r="AD5359">
            <v>3</v>
          </cell>
        </row>
        <row r="5360">
          <cell r="D5360" t="str">
            <v>VIRT_868C</v>
          </cell>
          <cell r="P5360">
            <v>2.5000000000000001E-2</v>
          </cell>
          <cell r="AD5360">
            <v>1</v>
          </cell>
        </row>
        <row r="5361">
          <cell r="D5361" t="str">
            <v>VIRT_868C</v>
          </cell>
          <cell r="P5361">
            <v>2.5000000000000001E-2</v>
          </cell>
          <cell r="AD5361">
            <v>2</v>
          </cell>
        </row>
        <row r="5362">
          <cell r="D5362" t="str">
            <v>VIRT_868C</v>
          </cell>
          <cell r="P5362">
            <v>2.5000000000000001E-2</v>
          </cell>
          <cell r="AD5362">
            <v>3</v>
          </cell>
        </row>
        <row r="5363">
          <cell r="D5363" t="str">
            <v>VIRT_870C</v>
          </cell>
          <cell r="P5363">
            <v>4.8000000000000001E-2</v>
          </cell>
          <cell r="AD5363">
            <v>1</v>
          </cell>
        </row>
        <row r="5364">
          <cell r="D5364" t="str">
            <v>VIRT_870C</v>
          </cell>
          <cell r="P5364">
            <v>4.8000000000000001E-2</v>
          </cell>
          <cell r="AD5364">
            <v>2</v>
          </cell>
        </row>
        <row r="5365">
          <cell r="D5365" t="str">
            <v>VIRT_870C</v>
          </cell>
          <cell r="P5365">
            <v>4.8000000000000001E-2</v>
          </cell>
          <cell r="AD5365">
            <v>3</v>
          </cell>
        </row>
        <row r="5366">
          <cell r="D5366" t="str">
            <v>VIRT_876C</v>
          </cell>
          <cell r="P5366">
            <v>9.8000000000000004E-2</v>
          </cell>
          <cell r="AD5366">
            <v>1</v>
          </cell>
        </row>
        <row r="5367">
          <cell r="D5367" t="str">
            <v>VIRT_876C</v>
          </cell>
          <cell r="P5367">
            <v>9.8000000000000004E-2</v>
          </cell>
          <cell r="AD5367">
            <v>2</v>
          </cell>
        </row>
        <row r="5368">
          <cell r="D5368" t="str">
            <v>VIRT_876C</v>
          </cell>
          <cell r="P5368">
            <v>9.8000000000000004E-2</v>
          </cell>
          <cell r="AD5368">
            <v>3</v>
          </cell>
        </row>
        <row r="5369">
          <cell r="D5369" t="str">
            <v>VIRT_877C</v>
          </cell>
          <cell r="P5369">
            <v>0.06</v>
          </cell>
          <cell r="AD5369">
            <v>1</v>
          </cell>
        </row>
        <row r="5370">
          <cell r="D5370" t="str">
            <v>VIRT_877C</v>
          </cell>
          <cell r="P5370">
            <v>0.06</v>
          </cell>
          <cell r="AD5370">
            <v>2</v>
          </cell>
        </row>
        <row r="5371">
          <cell r="D5371" t="str">
            <v>VIRT_877C</v>
          </cell>
          <cell r="P5371">
            <v>0.06</v>
          </cell>
          <cell r="AD5371">
            <v>3</v>
          </cell>
        </row>
        <row r="5372">
          <cell r="D5372" t="str">
            <v>VIRT_88C</v>
          </cell>
          <cell r="P5372">
            <v>5.1999999999999998E-2</v>
          </cell>
          <cell r="AD5372">
            <v>1</v>
          </cell>
        </row>
        <row r="5373">
          <cell r="D5373" t="str">
            <v>VIRT_88C</v>
          </cell>
          <cell r="P5373">
            <v>5.1999999999999998E-2</v>
          </cell>
          <cell r="AD5373">
            <v>2</v>
          </cell>
        </row>
        <row r="5374">
          <cell r="D5374" t="str">
            <v>VIRT_88C</v>
          </cell>
          <cell r="P5374">
            <v>5.1999999999999998E-2</v>
          </cell>
          <cell r="AD5374">
            <v>3</v>
          </cell>
        </row>
        <row r="5375">
          <cell r="D5375" t="str">
            <v>VIRT_901C</v>
          </cell>
          <cell r="P5375">
            <v>5.6000000000000001E-2</v>
          </cell>
          <cell r="AD5375">
            <v>1</v>
          </cell>
        </row>
        <row r="5376">
          <cell r="D5376" t="str">
            <v>VIRT_901C</v>
          </cell>
          <cell r="P5376">
            <v>5.6000000000000001E-2</v>
          </cell>
          <cell r="AD5376">
            <v>2</v>
          </cell>
        </row>
        <row r="5377">
          <cell r="D5377" t="str">
            <v>VIRT_901C</v>
          </cell>
          <cell r="P5377">
            <v>5.6000000000000001E-2</v>
          </cell>
          <cell r="AD5377">
            <v>3</v>
          </cell>
        </row>
        <row r="5378">
          <cell r="D5378" t="str">
            <v>VIRT_910C</v>
          </cell>
          <cell r="P5378">
            <v>0.03</v>
          </cell>
          <cell r="AD5378">
            <v>1</v>
          </cell>
        </row>
        <row r="5379">
          <cell r="D5379" t="str">
            <v>VIRT_910C</v>
          </cell>
          <cell r="P5379">
            <v>0.03</v>
          </cell>
          <cell r="AD5379">
            <v>2</v>
          </cell>
        </row>
        <row r="5380">
          <cell r="D5380" t="str">
            <v>VIRT_910C</v>
          </cell>
          <cell r="P5380">
            <v>0.03</v>
          </cell>
          <cell r="AD5380">
            <v>3</v>
          </cell>
        </row>
        <row r="5381">
          <cell r="D5381" t="str">
            <v>VIRT_911C</v>
          </cell>
          <cell r="P5381">
            <v>4.3999999999999997E-2</v>
          </cell>
          <cell r="AD5381">
            <v>1</v>
          </cell>
        </row>
        <row r="5382">
          <cell r="D5382" t="str">
            <v>VIRT_911C</v>
          </cell>
          <cell r="P5382">
            <v>4.3999999999999997E-2</v>
          </cell>
          <cell r="AD5382">
            <v>2</v>
          </cell>
        </row>
        <row r="5383">
          <cell r="D5383" t="str">
            <v>VIRT_911C</v>
          </cell>
          <cell r="P5383">
            <v>4.3999999999999997E-2</v>
          </cell>
          <cell r="AD5383">
            <v>3</v>
          </cell>
        </row>
        <row r="5384">
          <cell r="D5384" t="str">
            <v>VIRT_912C</v>
          </cell>
          <cell r="P5384">
            <v>4.9000000000000002E-2</v>
          </cell>
          <cell r="AD5384">
            <v>1</v>
          </cell>
        </row>
        <row r="5385">
          <cell r="D5385" t="str">
            <v>VIRT_912C</v>
          </cell>
          <cell r="P5385">
            <v>4.9000000000000002E-2</v>
          </cell>
          <cell r="AD5385">
            <v>2</v>
          </cell>
        </row>
        <row r="5386">
          <cell r="D5386" t="str">
            <v>VIRT_912C</v>
          </cell>
          <cell r="P5386">
            <v>4.9000000000000002E-2</v>
          </cell>
          <cell r="AD5386">
            <v>3</v>
          </cell>
        </row>
        <row r="5387">
          <cell r="D5387" t="str">
            <v>VIRT_921C</v>
          </cell>
          <cell r="P5387">
            <v>7.3999999999999996E-2</v>
          </cell>
          <cell r="AD5387">
            <v>1</v>
          </cell>
        </row>
        <row r="5388">
          <cell r="D5388" t="str">
            <v>VIRT_921C</v>
          </cell>
          <cell r="P5388">
            <v>7.3999999999999996E-2</v>
          </cell>
          <cell r="AD5388">
            <v>2</v>
          </cell>
        </row>
        <row r="5389">
          <cell r="D5389" t="str">
            <v>VIRT_921C</v>
          </cell>
          <cell r="P5389">
            <v>7.3999999999999996E-2</v>
          </cell>
          <cell r="AD5389">
            <v>3</v>
          </cell>
        </row>
        <row r="5390">
          <cell r="D5390" t="str">
            <v>VIRT_927C</v>
          </cell>
          <cell r="P5390">
            <v>0.03</v>
          </cell>
          <cell r="AD5390">
            <v>1</v>
          </cell>
        </row>
        <row r="5391">
          <cell r="D5391" t="str">
            <v>VIRT_927C</v>
          </cell>
          <cell r="P5391">
            <v>0.03</v>
          </cell>
          <cell r="AD5391">
            <v>2</v>
          </cell>
        </row>
        <row r="5392">
          <cell r="D5392" t="str">
            <v>VIRT_927C</v>
          </cell>
          <cell r="P5392">
            <v>0.03</v>
          </cell>
          <cell r="AD5392">
            <v>3</v>
          </cell>
        </row>
        <row r="5393">
          <cell r="D5393" t="str">
            <v>VIRT_928C</v>
          </cell>
          <cell r="P5393">
            <v>2.9000000000000001E-2</v>
          </cell>
          <cell r="AD5393">
            <v>1</v>
          </cell>
        </row>
        <row r="5394">
          <cell r="D5394" t="str">
            <v>VIRT_928C</v>
          </cell>
          <cell r="P5394">
            <v>2.9000000000000001E-2</v>
          </cell>
          <cell r="AD5394">
            <v>2</v>
          </cell>
        </row>
        <row r="5395">
          <cell r="D5395" t="str">
            <v>VIRT_928C</v>
          </cell>
          <cell r="P5395">
            <v>2.9000000000000001E-2</v>
          </cell>
          <cell r="AD5395">
            <v>3</v>
          </cell>
        </row>
        <row r="5396">
          <cell r="D5396" t="str">
            <v>VIRT_92C</v>
          </cell>
          <cell r="P5396">
            <v>0.30499999999999999</v>
          </cell>
          <cell r="AD5396">
            <v>1</v>
          </cell>
        </row>
        <row r="5397">
          <cell r="D5397" t="str">
            <v>VIRT_92C</v>
          </cell>
          <cell r="P5397">
            <v>0.30499999999999999</v>
          </cell>
          <cell r="AD5397">
            <v>2</v>
          </cell>
        </row>
        <row r="5398">
          <cell r="D5398" t="str">
            <v>VIRT_92C</v>
          </cell>
          <cell r="P5398">
            <v>0.30499999999999999</v>
          </cell>
          <cell r="AD5398">
            <v>3</v>
          </cell>
        </row>
        <row r="5399">
          <cell r="D5399" t="str">
            <v>VIRT_931C</v>
          </cell>
          <cell r="P5399">
            <v>0.03</v>
          </cell>
          <cell r="AD5399">
            <v>1</v>
          </cell>
        </row>
        <row r="5400">
          <cell r="D5400" t="str">
            <v>VIRT_931C</v>
          </cell>
          <cell r="P5400">
            <v>0.03</v>
          </cell>
          <cell r="AD5400">
            <v>2</v>
          </cell>
        </row>
        <row r="5401">
          <cell r="D5401" t="str">
            <v>VIRT_931C</v>
          </cell>
          <cell r="P5401">
            <v>0.03</v>
          </cell>
          <cell r="AD5401">
            <v>3</v>
          </cell>
        </row>
        <row r="5402">
          <cell r="D5402" t="str">
            <v>VIRT_936C</v>
          </cell>
          <cell r="P5402">
            <v>0.115</v>
          </cell>
          <cell r="AD5402">
            <v>1</v>
          </cell>
        </row>
        <row r="5403">
          <cell r="D5403" t="str">
            <v>VIRT_936C</v>
          </cell>
          <cell r="P5403">
            <v>0.115</v>
          </cell>
          <cell r="AD5403">
            <v>2</v>
          </cell>
        </row>
        <row r="5404">
          <cell r="D5404" t="str">
            <v>VIRT_936C</v>
          </cell>
          <cell r="P5404">
            <v>0.115</v>
          </cell>
          <cell r="AD5404">
            <v>3</v>
          </cell>
        </row>
        <row r="5405">
          <cell r="D5405" t="str">
            <v>VIRT_9384C</v>
          </cell>
          <cell r="P5405">
            <v>0.72</v>
          </cell>
          <cell r="AD5405">
            <v>1</v>
          </cell>
        </row>
        <row r="5406">
          <cell r="D5406" t="str">
            <v>VIRT_9384C</v>
          </cell>
          <cell r="P5406">
            <v>0.72</v>
          </cell>
          <cell r="AD5406">
            <v>2</v>
          </cell>
        </row>
        <row r="5407">
          <cell r="D5407" t="str">
            <v>VIRT_9384C</v>
          </cell>
          <cell r="P5407">
            <v>0.72</v>
          </cell>
          <cell r="AD5407">
            <v>3</v>
          </cell>
        </row>
        <row r="5408">
          <cell r="D5408" t="str">
            <v>VIRT_944C</v>
          </cell>
          <cell r="P5408">
            <v>0.5</v>
          </cell>
          <cell r="AD5408">
            <v>1</v>
          </cell>
        </row>
        <row r="5409">
          <cell r="D5409" t="str">
            <v>VIRT_944C</v>
          </cell>
          <cell r="P5409">
            <v>0.5</v>
          </cell>
          <cell r="AD5409">
            <v>2</v>
          </cell>
        </row>
        <row r="5410">
          <cell r="D5410" t="str">
            <v>VIRT_944C</v>
          </cell>
          <cell r="P5410">
            <v>0.5</v>
          </cell>
          <cell r="AD5410">
            <v>3</v>
          </cell>
        </row>
        <row r="5411">
          <cell r="D5411" t="str">
            <v>VIRT_948C</v>
          </cell>
          <cell r="P5411">
            <v>4.3999999999999997E-2</v>
          </cell>
          <cell r="AD5411">
            <v>1</v>
          </cell>
        </row>
        <row r="5412">
          <cell r="D5412" t="str">
            <v>VIRT_948C</v>
          </cell>
          <cell r="P5412">
            <v>4.3999999999999997E-2</v>
          </cell>
          <cell r="AD5412">
            <v>2</v>
          </cell>
        </row>
        <row r="5413">
          <cell r="D5413" t="str">
            <v>VIRT_948C</v>
          </cell>
          <cell r="P5413">
            <v>4.3999999999999997E-2</v>
          </cell>
          <cell r="AD5413">
            <v>3</v>
          </cell>
        </row>
        <row r="5414">
          <cell r="D5414" t="str">
            <v>VIRT_9567C</v>
          </cell>
          <cell r="P5414">
            <v>4.3999999999999997E-2</v>
          </cell>
          <cell r="AD5414">
            <v>1</v>
          </cell>
        </row>
        <row r="5415">
          <cell r="D5415" t="str">
            <v>VIRT_9567C</v>
          </cell>
          <cell r="P5415">
            <v>4.3999999999999997E-2</v>
          </cell>
          <cell r="AD5415">
            <v>2</v>
          </cell>
        </row>
        <row r="5416">
          <cell r="D5416" t="str">
            <v>VIRT_9567C</v>
          </cell>
          <cell r="P5416">
            <v>4.3999999999999997E-2</v>
          </cell>
          <cell r="AD5416">
            <v>3</v>
          </cell>
        </row>
        <row r="5417">
          <cell r="D5417" t="str">
            <v>VIRT_9572C</v>
          </cell>
          <cell r="P5417">
            <v>0.111</v>
          </cell>
          <cell r="AD5417">
            <v>1</v>
          </cell>
        </row>
        <row r="5418">
          <cell r="D5418" t="str">
            <v>VIRT_9572C</v>
          </cell>
          <cell r="P5418">
            <v>0.111</v>
          </cell>
          <cell r="AD5418">
            <v>2</v>
          </cell>
        </row>
        <row r="5419">
          <cell r="D5419" t="str">
            <v>VIRT_9572C</v>
          </cell>
          <cell r="P5419">
            <v>0.111</v>
          </cell>
          <cell r="AD5419">
            <v>3</v>
          </cell>
        </row>
        <row r="5420">
          <cell r="D5420" t="str">
            <v>VIRT_9587C</v>
          </cell>
          <cell r="P5420">
            <v>0.33</v>
          </cell>
          <cell r="AD5420">
            <v>1</v>
          </cell>
        </row>
        <row r="5421">
          <cell r="D5421" t="str">
            <v>VIRT_9587C</v>
          </cell>
          <cell r="P5421">
            <v>0.33</v>
          </cell>
          <cell r="AD5421">
            <v>2</v>
          </cell>
        </row>
        <row r="5422">
          <cell r="D5422" t="str">
            <v>VIRT_9587C</v>
          </cell>
          <cell r="P5422">
            <v>0.33</v>
          </cell>
          <cell r="AD5422">
            <v>3</v>
          </cell>
        </row>
        <row r="5423">
          <cell r="D5423" t="str">
            <v>VIRT_95C</v>
          </cell>
          <cell r="P5423">
            <v>0.71799999999999997</v>
          </cell>
          <cell r="AD5423">
            <v>1</v>
          </cell>
        </row>
        <row r="5424">
          <cell r="D5424" t="str">
            <v>VIRT_95C</v>
          </cell>
          <cell r="P5424">
            <v>0.71799999999999997</v>
          </cell>
          <cell r="AD5424">
            <v>2</v>
          </cell>
        </row>
        <row r="5425">
          <cell r="D5425" t="str">
            <v>VIRT_95C</v>
          </cell>
          <cell r="P5425">
            <v>0.71799999999999997</v>
          </cell>
          <cell r="AD5425">
            <v>3</v>
          </cell>
        </row>
        <row r="5426">
          <cell r="D5426" t="str">
            <v>VIRT_9601C</v>
          </cell>
          <cell r="P5426">
            <v>1.2999999999999999E-2</v>
          </cell>
          <cell r="AD5426">
            <v>1</v>
          </cell>
        </row>
        <row r="5427">
          <cell r="D5427" t="str">
            <v>VIRT_9601C</v>
          </cell>
          <cell r="P5427">
            <v>1.2999999999999999E-2</v>
          </cell>
          <cell r="AD5427">
            <v>2</v>
          </cell>
        </row>
        <row r="5428">
          <cell r="D5428" t="str">
            <v>VIRT_9601C</v>
          </cell>
          <cell r="P5428">
            <v>1.2999999999999999E-2</v>
          </cell>
          <cell r="AD5428">
            <v>3</v>
          </cell>
        </row>
        <row r="5429">
          <cell r="D5429" t="str">
            <v>VIRT_960C</v>
          </cell>
          <cell r="P5429">
            <v>0.115</v>
          </cell>
          <cell r="AD5429">
            <v>1</v>
          </cell>
        </row>
        <row r="5430">
          <cell r="D5430" t="str">
            <v>VIRT_960C</v>
          </cell>
          <cell r="P5430">
            <v>0.115</v>
          </cell>
          <cell r="AD5430">
            <v>2</v>
          </cell>
        </row>
        <row r="5431">
          <cell r="D5431" t="str">
            <v>VIRT_960C</v>
          </cell>
          <cell r="P5431">
            <v>0.115</v>
          </cell>
          <cell r="AD5431">
            <v>3</v>
          </cell>
        </row>
        <row r="5432">
          <cell r="D5432" t="str">
            <v>VIRT_9618C</v>
          </cell>
          <cell r="P5432">
            <v>0.215</v>
          </cell>
          <cell r="AD5432">
            <v>1</v>
          </cell>
        </row>
        <row r="5433">
          <cell r="D5433" t="str">
            <v>VIRT_9618C</v>
          </cell>
          <cell r="P5433">
            <v>0.215</v>
          </cell>
          <cell r="AD5433">
            <v>2</v>
          </cell>
        </row>
        <row r="5434">
          <cell r="D5434" t="str">
            <v>VIRT_9618C</v>
          </cell>
          <cell r="P5434">
            <v>0.215</v>
          </cell>
          <cell r="AD5434">
            <v>3</v>
          </cell>
        </row>
        <row r="5435">
          <cell r="D5435" t="str">
            <v>VIRT_9665C</v>
          </cell>
          <cell r="P5435">
            <v>0.4</v>
          </cell>
          <cell r="AD5435">
            <v>1</v>
          </cell>
        </row>
        <row r="5436">
          <cell r="D5436" t="str">
            <v>VIRT_9665C</v>
          </cell>
          <cell r="P5436">
            <v>0.4</v>
          </cell>
          <cell r="AD5436">
            <v>2</v>
          </cell>
        </row>
        <row r="5437">
          <cell r="D5437" t="str">
            <v>VIRT_9665C</v>
          </cell>
          <cell r="P5437">
            <v>0.4</v>
          </cell>
          <cell r="AD5437">
            <v>3</v>
          </cell>
        </row>
        <row r="5438">
          <cell r="D5438" t="str">
            <v>VIRT_9669C</v>
          </cell>
          <cell r="P5438">
            <v>7.4999999999999997E-2</v>
          </cell>
          <cell r="AD5438">
            <v>1</v>
          </cell>
        </row>
        <row r="5439">
          <cell r="D5439" t="str">
            <v>VIRT_9669C</v>
          </cell>
          <cell r="P5439">
            <v>7.4999999999999997E-2</v>
          </cell>
          <cell r="AD5439">
            <v>2</v>
          </cell>
        </row>
        <row r="5440">
          <cell r="D5440" t="str">
            <v>VIRT_9669C</v>
          </cell>
          <cell r="P5440">
            <v>7.4999999999999997E-2</v>
          </cell>
          <cell r="AD5440">
            <v>3</v>
          </cell>
        </row>
        <row r="5441">
          <cell r="D5441" t="str">
            <v>VIRT_9670C</v>
          </cell>
          <cell r="P5441">
            <v>2.9000000000000001E-2</v>
          </cell>
          <cell r="AD5441">
            <v>1</v>
          </cell>
        </row>
        <row r="5442">
          <cell r="D5442" t="str">
            <v>VIRT_9670C</v>
          </cell>
          <cell r="P5442">
            <v>2.9000000000000001E-2</v>
          </cell>
          <cell r="AD5442">
            <v>2</v>
          </cell>
        </row>
        <row r="5443">
          <cell r="D5443" t="str">
            <v>VIRT_9670C</v>
          </cell>
          <cell r="P5443">
            <v>2.9000000000000001E-2</v>
          </cell>
          <cell r="AD5443">
            <v>3</v>
          </cell>
        </row>
        <row r="5444">
          <cell r="D5444" t="str">
            <v>VIRT_967C</v>
          </cell>
          <cell r="P5444">
            <v>0.05</v>
          </cell>
          <cell r="AD5444">
            <v>1</v>
          </cell>
        </row>
        <row r="5445">
          <cell r="D5445" t="str">
            <v>VIRT_967C</v>
          </cell>
          <cell r="P5445">
            <v>0.05</v>
          </cell>
          <cell r="AD5445">
            <v>2</v>
          </cell>
        </row>
        <row r="5446">
          <cell r="D5446" t="str">
            <v>VIRT_967C</v>
          </cell>
          <cell r="P5446">
            <v>0.05</v>
          </cell>
          <cell r="AD5446">
            <v>3</v>
          </cell>
        </row>
        <row r="5447">
          <cell r="D5447" t="str">
            <v>VIRT_9690C</v>
          </cell>
          <cell r="P5447">
            <v>0.95</v>
          </cell>
          <cell r="AD5447">
            <v>1</v>
          </cell>
        </row>
        <row r="5448">
          <cell r="D5448" t="str">
            <v>VIRT_9690C</v>
          </cell>
          <cell r="P5448">
            <v>0.95</v>
          </cell>
          <cell r="AD5448">
            <v>2</v>
          </cell>
        </row>
        <row r="5449">
          <cell r="D5449" t="str">
            <v>VIRT_9690C</v>
          </cell>
          <cell r="P5449">
            <v>0.95</v>
          </cell>
          <cell r="AD5449">
            <v>3</v>
          </cell>
        </row>
        <row r="5450">
          <cell r="D5450" t="str">
            <v>VIRT_969C</v>
          </cell>
          <cell r="P5450">
            <v>4.2000000000000003E-2</v>
          </cell>
          <cell r="AD5450">
            <v>1</v>
          </cell>
        </row>
        <row r="5451">
          <cell r="D5451" t="str">
            <v>VIRT_969C</v>
          </cell>
          <cell r="P5451">
            <v>4.2000000000000003E-2</v>
          </cell>
          <cell r="AD5451">
            <v>2</v>
          </cell>
        </row>
        <row r="5452">
          <cell r="D5452" t="str">
            <v>VIRT_969C</v>
          </cell>
          <cell r="P5452">
            <v>4.2000000000000003E-2</v>
          </cell>
          <cell r="AD5452">
            <v>3</v>
          </cell>
        </row>
        <row r="5453">
          <cell r="D5453" t="str">
            <v>VIRT_970C</v>
          </cell>
          <cell r="P5453">
            <v>9.5000000000000001E-2</v>
          </cell>
          <cell r="AD5453">
            <v>1</v>
          </cell>
        </row>
        <row r="5454">
          <cell r="D5454" t="str">
            <v>VIRT_970C</v>
          </cell>
          <cell r="P5454">
            <v>9.5000000000000001E-2</v>
          </cell>
          <cell r="AD5454">
            <v>2</v>
          </cell>
        </row>
        <row r="5455">
          <cell r="D5455" t="str">
            <v>VIRT_970C</v>
          </cell>
          <cell r="P5455">
            <v>9.5000000000000001E-2</v>
          </cell>
          <cell r="AD5455">
            <v>3</v>
          </cell>
        </row>
        <row r="5456">
          <cell r="D5456" t="str">
            <v>VIRT_974C</v>
          </cell>
          <cell r="P5456">
            <v>3.5000000000000003E-2</v>
          </cell>
          <cell r="AD5456">
            <v>1</v>
          </cell>
        </row>
        <row r="5457">
          <cell r="D5457" t="str">
            <v>VIRT_974C</v>
          </cell>
          <cell r="P5457">
            <v>3.5000000000000003E-2</v>
          </cell>
          <cell r="AD5457">
            <v>2</v>
          </cell>
        </row>
        <row r="5458">
          <cell r="D5458" t="str">
            <v>VIRT_974C</v>
          </cell>
          <cell r="P5458">
            <v>3.5000000000000003E-2</v>
          </cell>
          <cell r="AD5458">
            <v>3</v>
          </cell>
        </row>
        <row r="5459">
          <cell r="D5459" t="str">
            <v>VIRT_975C</v>
          </cell>
          <cell r="P5459">
            <v>1.0999999999999999E-2</v>
          </cell>
          <cell r="AD5459">
            <v>1</v>
          </cell>
        </row>
        <row r="5460">
          <cell r="D5460" t="str">
            <v>VIRT_975C</v>
          </cell>
          <cell r="P5460">
            <v>1.0999999999999999E-2</v>
          </cell>
          <cell r="AD5460">
            <v>2</v>
          </cell>
        </row>
        <row r="5461">
          <cell r="D5461" t="str">
            <v>VIRT_975C</v>
          </cell>
          <cell r="P5461">
            <v>1.0999999999999999E-2</v>
          </cell>
          <cell r="AD5461">
            <v>3</v>
          </cell>
        </row>
        <row r="5462">
          <cell r="D5462" t="str">
            <v>VIRT_983C</v>
          </cell>
          <cell r="P5462">
            <v>0.25</v>
          </cell>
          <cell r="AD5462">
            <v>1</v>
          </cell>
        </row>
        <row r="5463">
          <cell r="D5463" t="str">
            <v>VIRT_988C</v>
          </cell>
          <cell r="P5463">
            <v>0.03</v>
          </cell>
          <cell r="AD5463">
            <v>1</v>
          </cell>
        </row>
        <row r="5464">
          <cell r="D5464" t="str">
            <v>VIRT_988C</v>
          </cell>
          <cell r="P5464">
            <v>0.03</v>
          </cell>
          <cell r="AD5464">
            <v>2</v>
          </cell>
        </row>
        <row r="5465">
          <cell r="D5465" t="str">
            <v>VIRT_988C</v>
          </cell>
          <cell r="P5465">
            <v>0.03</v>
          </cell>
          <cell r="AD5465">
            <v>3</v>
          </cell>
        </row>
        <row r="5466">
          <cell r="D5466" t="str">
            <v>VIRT_994C</v>
          </cell>
          <cell r="P5466">
            <v>4.3999999999999997E-2</v>
          </cell>
          <cell r="AD5466">
            <v>1</v>
          </cell>
        </row>
        <row r="5467">
          <cell r="D5467" t="str">
            <v>VIRT_994C</v>
          </cell>
          <cell r="P5467">
            <v>4.3999999999999997E-2</v>
          </cell>
          <cell r="AD5467">
            <v>2</v>
          </cell>
        </row>
        <row r="5468">
          <cell r="D5468" t="str">
            <v>VIRT_994C</v>
          </cell>
          <cell r="P5468">
            <v>4.3999999999999997E-2</v>
          </cell>
          <cell r="AD5468">
            <v>3</v>
          </cell>
        </row>
        <row r="5469">
          <cell r="D5469" t="str">
            <v>VIRT_997C</v>
          </cell>
          <cell r="P5469">
            <v>0.23</v>
          </cell>
          <cell r="AD5469">
            <v>1</v>
          </cell>
        </row>
        <row r="5470">
          <cell r="D5470" t="str">
            <v>VIRT_997C</v>
          </cell>
          <cell r="P5470">
            <v>0.23</v>
          </cell>
          <cell r="AD5470">
            <v>2</v>
          </cell>
        </row>
        <row r="5471">
          <cell r="D5471" t="str">
            <v>VIRT_997C</v>
          </cell>
          <cell r="P5471">
            <v>0.23</v>
          </cell>
          <cell r="AD5471">
            <v>3</v>
          </cell>
        </row>
        <row r="5472">
          <cell r="D5472" t="str">
            <v>VIRT_999C</v>
          </cell>
          <cell r="P5472">
            <v>3.5999999999999997E-2</v>
          </cell>
          <cell r="AD5472">
            <v>1</v>
          </cell>
        </row>
        <row r="5473">
          <cell r="D5473" t="str">
            <v>VIRT_999C</v>
          </cell>
          <cell r="P5473">
            <v>3.5999999999999997E-2</v>
          </cell>
          <cell r="AD5473">
            <v>2</v>
          </cell>
        </row>
        <row r="5474">
          <cell r="D5474" t="str">
            <v>VIRT_999C</v>
          </cell>
          <cell r="P5474">
            <v>3.5999999999999997E-2</v>
          </cell>
          <cell r="AD5474">
            <v>3</v>
          </cell>
        </row>
      </sheetData>
      <sheetData sheetId="1"/>
      <sheetData sheetId="2">
        <row r="9">
          <cell r="C9">
            <v>137.58207799999971</v>
          </cell>
        </row>
      </sheetData>
      <sheetData sheetId="3"/>
      <sheetData sheetId="4">
        <row r="3">
          <cell r="C3">
            <v>36.59435000000002</v>
          </cell>
        </row>
      </sheetData>
      <sheetData sheetId="5">
        <row r="8">
          <cell r="B8">
            <v>340.37259999999935</v>
          </cell>
        </row>
      </sheetData>
      <sheetData sheetId="6">
        <row r="8">
          <cell r="B8">
            <v>156.38460000000097</v>
          </cell>
        </row>
      </sheetData>
      <sheetData sheetId="7">
        <row r="5">
          <cell r="F5">
            <v>35086.328999999998</v>
          </cell>
        </row>
      </sheetData>
      <sheetData sheetId="8">
        <row r="8">
          <cell r="C8">
            <v>340.37260000000094</v>
          </cell>
        </row>
      </sheetData>
      <sheetData sheetId="9"/>
      <sheetData sheetId="10"/>
      <sheetData sheetId="11"/>
      <sheetData sheetId="12"/>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workbookViewId="0">
      <selection activeCell="A2" sqref="A2"/>
    </sheetView>
  </sheetViews>
  <sheetFormatPr defaultRowHeight="12.75" x14ac:dyDescent="0.2"/>
  <cols>
    <col min="1" max="3" width="9.140625" customWidth="1"/>
    <col min="9" max="10" width="9.140625" customWidth="1"/>
  </cols>
  <sheetData>
    <row r="1" spans="1:10" s="93" customFormat="1" x14ac:dyDescent="0.2">
      <c r="A1" s="5"/>
      <c r="B1" s="5"/>
      <c r="C1" s="5"/>
      <c r="D1" s="5"/>
      <c r="E1" s="5"/>
      <c r="F1" s="5"/>
      <c r="G1" s="5"/>
      <c r="H1" s="5"/>
      <c r="I1" s="5"/>
      <c r="J1" s="5"/>
    </row>
    <row r="2" spans="1:10" s="93" customFormat="1" x14ac:dyDescent="0.2">
      <c r="A2" s="89"/>
      <c r="B2" s="89"/>
      <c r="C2" s="89"/>
      <c r="D2" s="89"/>
      <c r="E2" s="89"/>
      <c r="F2" s="89"/>
      <c r="G2" s="89"/>
      <c r="H2" s="89"/>
      <c r="I2" s="89"/>
      <c r="J2" s="89"/>
    </row>
    <row r="3" spans="1:10" s="93" customFormat="1" x14ac:dyDescent="0.2">
      <c r="A3" s="90"/>
      <c r="B3" s="90"/>
      <c r="C3" s="90"/>
      <c r="D3" s="90"/>
      <c r="E3" s="90"/>
      <c r="F3" s="90"/>
      <c r="G3" s="90"/>
      <c r="H3" s="90"/>
      <c r="I3" s="90"/>
      <c r="J3" s="90"/>
    </row>
    <row r="4" spans="1:10" s="93" customFormat="1" x14ac:dyDescent="0.2">
      <c r="A4" s="5"/>
      <c r="B4" s="5"/>
      <c r="C4" s="5"/>
      <c r="D4" s="91"/>
      <c r="E4" s="79"/>
      <c r="F4" s="79"/>
      <c r="G4" s="79"/>
      <c r="H4" s="5"/>
      <c r="I4" s="5"/>
      <c r="J4" s="92"/>
    </row>
    <row r="5" spans="1:10" s="93" customFormat="1" x14ac:dyDescent="0.2">
      <c r="A5" s="5"/>
      <c r="B5" s="5"/>
      <c r="C5" s="5"/>
      <c r="D5" s="5"/>
      <c r="E5" s="5"/>
      <c r="F5" s="5"/>
      <c r="G5" s="5"/>
      <c r="H5" s="5"/>
      <c r="I5" s="5"/>
      <c r="J5" s="5"/>
    </row>
    <row r="6" spans="1:10" s="93" customFormat="1" x14ac:dyDescent="0.2">
      <c r="A6" s="5"/>
      <c r="B6" s="5"/>
      <c r="C6" s="5"/>
      <c r="D6" s="5"/>
      <c r="E6" s="5"/>
      <c r="F6" s="5"/>
      <c r="G6" s="5"/>
      <c r="H6" s="5"/>
      <c r="I6" s="5"/>
      <c r="J6" s="5"/>
    </row>
    <row r="7" spans="1:10" s="93" customFormat="1" x14ac:dyDescent="0.2">
      <c r="A7" s="5"/>
      <c r="B7" s="5"/>
      <c r="C7" s="5"/>
      <c r="D7" s="5"/>
      <c r="E7" s="5"/>
      <c r="F7" s="5"/>
      <c r="G7" s="5"/>
      <c r="H7" s="5"/>
      <c r="I7" s="5"/>
      <c r="J7" s="5"/>
    </row>
    <row r="8" spans="1:10" s="93" customFormat="1" x14ac:dyDescent="0.2">
      <c r="A8" s="5"/>
      <c r="B8" s="5"/>
      <c r="C8" s="5"/>
      <c r="D8" s="5"/>
      <c r="E8" s="5"/>
      <c r="F8" s="5"/>
      <c r="G8" s="5"/>
      <c r="H8" s="5"/>
      <c r="I8" s="5"/>
      <c r="J8" s="5"/>
    </row>
    <row r="9" spans="1:10" s="93" customFormat="1" x14ac:dyDescent="0.2">
      <c r="A9" s="5"/>
      <c r="B9" s="5"/>
      <c r="C9" s="5"/>
      <c r="D9" s="5"/>
      <c r="E9" s="5"/>
      <c r="F9" s="5"/>
      <c r="G9" s="5"/>
      <c r="H9" s="5"/>
      <c r="I9" s="5"/>
      <c r="J9" s="5"/>
    </row>
    <row r="10" spans="1:10" s="93" customFormat="1" x14ac:dyDescent="0.2">
      <c r="A10" s="5"/>
      <c r="B10" s="94"/>
      <c r="C10" s="5"/>
      <c r="D10" s="5"/>
      <c r="E10" s="5"/>
      <c r="F10" s="5"/>
      <c r="G10" s="5"/>
      <c r="H10" s="5"/>
      <c r="I10" s="95"/>
      <c r="J10" s="5"/>
    </row>
    <row r="11" spans="1:10" s="93" customFormat="1" x14ac:dyDescent="0.2">
      <c r="A11" s="5"/>
      <c r="B11" s="2"/>
      <c r="C11" s="3"/>
      <c r="D11" s="4"/>
      <c r="E11" s="4"/>
      <c r="F11" s="4"/>
      <c r="G11" s="4"/>
      <c r="H11" s="4"/>
      <c r="I11" s="4"/>
      <c r="J11" s="5"/>
    </row>
    <row r="12" spans="1:10" s="93" customFormat="1" x14ac:dyDescent="0.2">
      <c r="A12" s="5"/>
      <c r="B12" s="2"/>
      <c r="C12" s="3"/>
      <c r="D12" s="4"/>
      <c r="E12" s="4"/>
      <c r="F12" s="4"/>
      <c r="G12" s="4"/>
      <c r="H12" s="4"/>
      <c r="I12" s="4"/>
      <c r="J12" s="5"/>
    </row>
    <row r="13" spans="1:10" s="93" customFormat="1" x14ac:dyDescent="0.2">
      <c r="A13" s="5"/>
      <c r="B13" s="2"/>
      <c r="C13" s="3"/>
      <c r="D13" s="4"/>
      <c r="E13" s="4"/>
      <c r="F13" s="4"/>
      <c r="G13" s="4"/>
      <c r="H13" s="4"/>
      <c r="I13" s="4"/>
      <c r="J13" s="5"/>
    </row>
    <row r="14" spans="1:10" s="93" customFormat="1" x14ac:dyDescent="0.2">
      <c r="A14" s="80"/>
      <c r="B14" s="81"/>
      <c r="C14" s="82"/>
      <c r="D14" s="83"/>
      <c r="E14" s="83"/>
      <c r="F14" s="83"/>
      <c r="G14" s="83"/>
      <c r="H14" s="83"/>
      <c r="I14" s="83"/>
      <c r="J14" s="80"/>
    </row>
    <row r="15" spans="1:10" s="93" customFormat="1" x14ac:dyDescent="0.2">
      <c r="A15" s="80"/>
      <c r="B15" s="81"/>
      <c r="C15" s="82"/>
      <c r="D15" s="83"/>
      <c r="E15" s="83"/>
      <c r="F15" s="83"/>
      <c r="G15" s="83"/>
      <c r="H15" s="83"/>
      <c r="I15" s="83"/>
      <c r="J15" s="80"/>
    </row>
    <row r="16" spans="1:10" s="93" customFormat="1" x14ac:dyDescent="0.2">
      <c r="A16" s="80"/>
      <c r="B16" s="81"/>
      <c r="C16" s="82"/>
      <c r="D16" s="83"/>
      <c r="E16" s="83"/>
      <c r="F16" s="83"/>
      <c r="G16" s="83"/>
      <c r="H16" s="83"/>
      <c r="I16" s="83"/>
      <c r="J16" s="80"/>
    </row>
    <row r="17" spans="1:10" s="93" customFormat="1" x14ac:dyDescent="0.2">
      <c r="A17" s="80"/>
      <c r="B17" s="81"/>
      <c r="C17" s="82"/>
      <c r="D17" s="83"/>
      <c r="E17" s="83"/>
      <c r="F17" s="83"/>
      <c r="G17" s="83"/>
      <c r="H17" s="83"/>
      <c r="I17" s="83"/>
      <c r="J17" s="80"/>
    </row>
    <row r="18" spans="1:10" s="93" customFormat="1" x14ac:dyDescent="0.2">
      <c r="A18" s="80"/>
      <c r="B18" s="81"/>
      <c r="C18" s="82"/>
      <c r="D18" s="83"/>
      <c r="E18" s="83"/>
      <c r="F18" s="83"/>
      <c r="G18" s="83"/>
      <c r="H18" s="83"/>
      <c r="I18" s="83"/>
      <c r="J18" s="80"/>
    </row>
    <row r="19" spans="1:10" s="93" customFormat="1" x14ac:dyDescent="0.2">
      <c r="A19" s="80"/>
      <c r="B19" s="81"/>
      <c r="C19" s="82"/>
      <c r="D19" s="83"/>
      <c r="E19" s="83"/>
      <c r="F19" s="83"/>
      <c r="G19" s="83"/>
      <c r="H19" s="83"/>
      <c r="I19" s="83"/>
      <c r="J19" s="80"/>
    </row>
    <row r="20" spans="1:10" s="93" customFormat="1" x14ac:dyDescent="0.2">
      <c r="A20" s="80"/>
      <c r="B20" s="81"/>
      <c r="C20" s="82"/>
      <c r="D20" s="83"/>
      <c r="E20" s="83"/>
      <c r="F20" s="83"/>
      <c r="G20" s="83"/>
      <c r="H20" s="83"/>
      <c r="I20" s="83"/>
      <c r="J20" s="80"/>
    </row>
    <row r="22" spans="1:10" s="93" customFormat="1" x14ac:dyDescent="0.2">
      <c r="A22" s="80"/>
      <c r="B22" s="81"/>
      <c r="C22" s="82"/>
      <c r="D22" s="83"/>
      <c r="E22" s="83"/>
      <c r="F22" s="83"/>
      <c r="G22" s="83"/>
      <c r="H22" s="83"/>
      <c r="I22" s="83"/>
      <c r="J22" s="80"/>
    </row>
    <row r="23" spans="1:10" s="93" customFormat="1" x14ac:dyDescent="0.2">
      <c r="A23" s="80"/>
      <c r="B23" s="81"/>
      <c r="C23" s="82"/>
      <c r="D23" s="83"/>
      <c r="E23" s="83"/>
      <c r="F23" s="83"/>
      <c r="G23" s="83"/>
      <c r="H23" s="83"/>
      <c r="I23" s="83"/>
      <c r="J23" s="80"/>
    </row>
    <row r="24" spans="1:10" s="93" customFormat="1" x14ac:dyDescent="0.2">
      <c r="A24" s="80"/>
      <c r="B24" s="81"/>
      <c r="C24" s="82"/>
      <c r="D24" s="83"/>
      <c r="E24" s="83"/>
      <c r="F24" s="83"/>
      <c r="G24" s="83"/>
      <c r="H24" s="83"/>
      <c r="I24" s="83"/>
      <c r="J24" s="80"/>
    </row>
    <row r="25" spans="1:10" s="93" customFormat="1" ht="150.75" customHeight="1" x14ac:dyDescent="0.7">
      <c r="A25" s="634" t="s">
        <v>272</v>
      </c>
      <c r="B25" s="635"/>
      <c r="C25" s="635"/>
      <c r="D25" s="635"/>
      <c r="E25" s="635"/>
      <c r="F25" s="635"/>
      <c r="G25" s="635"/>
      <c r="H25" s="635"/>
      <c r="I25" s="635"/>
      <c r="J25" s="635"/>
    </row>
    <row r="26" spans="1:10" s="93" customFormat="1" x14ac:dyDescent="0.2">
      <c r="A26" s="80"/>
      <c r="B26" s="81"/>
      <c r="C26" s="82"/>
      <c r="D26" s="80"/>
      <c r="E26" s="83"/>
      <c r="F26" s="83"/>
      <c r="G26" s="83"/>
      <c r="H26" s="83"/>
      <c r="I26" s="83"/>
      <c r="J26" s="80"/>
    </row>
    <row r="27" spans="1:10" s="93" customFormat="1" x14ac:dyDescent="0.2"/>
    <row r="28" spans="1:10" s="93" customFormat="1" x14ac:dyDescent="0.2">
      <c r="A28" s="80"/>
      <c r="B28" s="84"/>
      <c r="C28" s="82"/>
      <c r="D28" s="80"/>
      <c r="E28" s="83"/>
      <c r="F28" s="83"/>
      <c r="G28" s="83"/>
      <c r="H28" s="83"/>
      <c r="I28" s="83"/>
      <c r="J28" s="80"/>
    </row>
    <row r="29" spans="1:10" s="93" customFormat="1" x14ac:dyDescent="0.2">
      <c r="A29" s="80"/>
      <c r="B29" s="81"/>
      <c r="C29" s="82"/>
      <c r="D29" s="80"/>
      <c r="E29" s="83"/>
      <c r="F29" s="83"/>
      <c r="G29" s="83"/>
      <c r="H29" s="83"/>
      <c r="I29" s="83"/>
      <c r="J29" s="80"/>
    </row>
    <row r="30" spans="1:10" s="93" customFormat="1" ht="21.75" customHeight="1" x14ac:dyDescent="0.2">
      <c r="A30" s="636" t="s">
        <v>433</v>
      </c>
      <c r="B30" s="636"/>
      <c r="C30" s="636"/>
      <c r="D30" s="636"/>
      <c r="E30" s="636"/>
      <c r="F30" s="636"/>
      <c r="G30" s="636"/>
      <c r="H30" s="636"/>
      <c r="I30" s="636"/>
      <c r="J30" s="636"/>
    </row>
    <row r="31" spans="1:10" s="93" customFormat="1" x14ac:dyDescent="0.2">
      <c r="A31" s="80"/>
      <c r="B31" s="81"/>
      <c r="C31" s="80"/>
      <c r="D31" s="80"/>
      <c r="E31" s="83"/>
      <c r="F31" s="83"/>
      <c r="G31" s="83"/>
      <c r="H31" s="83"/>
      <c r="I31" s="83"/>
      <c r="J31" s="80"/>
    </row>
    <row r="32" spans="1:10" s="93" customFormat="1" x14ac:dyDescent="0.2"/>
    <row r="33" spans="2:10" s="93" customFormat="1" x14ac:dyDescent="0.2"/>
    <row r="34" spans="2:10" s="93" customFormat="1" x14ac:dyDescent="0.2">
      <c r="B34" s="6"/>
      <c r="C34" s="3"/>
      <c r="D34" s="5"/>
      <c r="E34" s="5"/>
      <c r="F34" s="5"/>
      <c r="G34" s="5"/>
      <c r="H34" s="5"/>
      <c r="I34" s="5"/>
      <c r="J34" s="5"/>
    </row>
    <row r="35" spans="2:10" s="93" customFormat="1" x14ac:dyDescent="0.2">
      <c r="B35" s="6"/>
      <c r="C35" s="3"/>
      <c r="D35" s="5"/>
      <c r="E35" s="5"/>
      <c r="F35" s="5"/>
      <c r="G35" s="5"/>
      <c r="H35" s="5"/>
      <c r="I35" s="5"/>
      <c r="J35" s="5"/>
    </row>
    <row r="36" spans="2:10" s="93" customFormat="1" x14ac:dyDescent="0.2">
      <c r="B36" s="6"/>
      <c r="C36" s="3"/>
      <c r="D36" s="5"/>
      <c r="E36" s="5"/>
      <c r="F36" s="5"/>
      <c r="G36" s="5"/>
      <c r="H36" s="5"/>
      <c r="I36" s="5"/>
      <c r="J36" s="5"/>
    </row>
    <row r="37" spans="2:10" s="93" customFormat="1" x14ac:dyDescent="0.2">
      <c r="B37" s="6"/>
      <c r="C37" s="3"/>
      <c r="D37" s="5"/>
      <c r="E37" s="5"/>
      <c r="F37" s="5"/>
      <c r="G37" s="5"/>
      <c r="H37" s="5"/>
      <c r="I37" s="5"/>
      <c r="J37" s="5"/>
    </row>
    <row r="38" spans="2:10" s="93" customFormat="1" x14ac:dyDescent="0.2">
      <c r="B38" s="6"/>
      <c r="C38" s="3"/>
      <c r="D38" s="5"/>
      <c r="E38" s="5"/>
      <c r="F38" s="5"/>
      <c r="G38" s="5"/>
      <c r="H38" s="5"/>
      <c r="I38" s="5"/>
      <c r="J38" s="5"/>
    </row>
    <row r="39" spans="2:10" s="93" customFormat="1" x14ac:dyDescent="0.2"/>
    <row r="40" spans="2:10" s="93" customFormat="1" x14ac:dyDescent="0.2">
      <c r="B40" s="96"/>
      <c r="C40" s="96"/>
      <c r="D40" s="96"/>
      <c r="E40" s="96"/>
      <c r="F40" s="96"/>
      <c r="G40" s="96"/>
      <c r="H40" s="96"/>
      <c r="I40" s="96"/>
    </row>
    <row r="41" spans="2:10" s="93" customFormat="1" x14ac:dyDescent="0.2"/>
    <row r="42" spans="2:10" s="93" customFormat="1" x14ac:dyDescent="0.2"/>
    <row r="43" spans="2:10" s="93" customFormat="1" x14ac:dyDescent="0.2"/>
    <row r="44" spans="2:10" s="93" customFormat="1" x14ac:dyDescent="0.2"/>
    <row r="45" spans="2:10" s="93" customFormat="1" x14ac:dyDescent="0.2"/>
    <row r="46" spans="2:10" s="93" customFormat="1" x14ac:dyDescent="0.2"/>
    <row r="47" spans="2:10" s="93" customFormat="1" x14ac:dyDescent="0.2"/>
    <row r="48" spans="2:10" s="93" customFormat="1" x14ac:dyDescent="0.2"/>
    <row r="49" spans="1:10" s="93" customFormat="1" x14ac:dyDescent="0.2"/>
    <row r="50" spans="1:10" s="93" customFormat="1" x14ac:dyDescent="0.2"/>
    <row r="51" spans="1:10" s="93" customFormat="1" ht="18.75" x14ac:dyDescent="0.2">
      <c r="A51" s="637" t="s">
        <v>432</v>
      </c>
      <c r="B51" s="637"/>
      <c r="C51" s="637"/>
      <c r="D51" s="637"/>
      <c r="E51" s="637"/>
      <c r="F51" s="637"/>
      <c r="G51" s="637"/>
      <c r="H51" s="637"/>
      <c r="I51" s="637"/>
      <c r="J51" s="637"/>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V71"/>
  <sheetViews>
    <sheetView showGridLines="0" zoomScaleNormal="100" workbookViewId="0"/>
  </sheetViews>
  <sheetFormatPr defaultRowHeight="12" x14ac:dyDescent="0.2"/>
  <cols>
    <col min="1" max="1" width="17.28515625" style="49" customWidth="1"/>
    <col min="2" max="4" width="8.7109375" style="49" customWidth="1"/>
    <col min="5" max="7" width="7.85546875" style="49" customWidth="1"/>
    <col min="8" max="10" width="6.85546875" style="49" customWidth="1"/>
    <col min="11" max="13" width="8.7109375" style="49" customWidth="1"/>
    <col min="14" max="16" width="9.7109375" style="49" customWidth="1"/>
    <col min="17" max="17" width="9.5703125" style="49" customWidth="1"/>
    <col min="18" max="18" width="13.28515625" style="49" customWidth="1"/>
    <col min="19" max="19" width="13.85546875" style="49" customWidth="1"/>
    <col min="20" max="20" width="14" style="49" customWidth="1"/>
    <col min="21" max="16384" width="9.140625" style="49"/>
  </cols>
  <sheetData>
    <row r="1" spans="1:16" s="181" customFormat="1" ht="18.75" x14ac:dyDescent="0.3">
      <c r="A1" s="114" t="s">
        <v>315</v>
      </c>
      <c r="B1" s="475"/>
      <c r="C1" s="475"/>
      <c r="D1" s="475"/>
      <c r="P1" s="186" t="str">
        <f>Obsah!$A$1</f>
        <v>I. čtvrtletí 2018</v>
      </c>
    </row>
    <row r="2" spans="1:16" ht="7.5" customHeight="1" x14ac:dyDescent="0.2"/>
    <row r="3" spans="1:16" ht="12.75" customHeight="1" x14ac:dyDescent="0.2">
      <c r="A3" s="690"/>
      <c r="B3" s="682" t="s">
        <v>20</v>
      </c>
      <c r="C3" s="680"/>
      <c r="D3" s="683"/>
      <c r="E3" s="680" t="s">
        <v>289</v>
      </c>
      <c r="F3" s="680"/>
      <c r="G3" s="683"/>
      <c r="H3" s="682" t="s">
        <v>292</v>
      </c>
      <c r="I3" s="680"/>
      <c r="J3" s="683"/>
      <c r="K3" s="682" t="s">
        <v>6</v>
      </c>
      <c r="L3" s="680"/>
      <c r="M3" s="680"/>
      <c r="N3" s="682" t="s">
        <v>276</v>
      </c>
      <c r="O3" s="680"/>
      <c r="P3" s="680"/>
    </row>
    <row r="4" spans="1:16" ht="12.75" customHeight="1" x14ac:dyDescent="0.2">
      <c r="A4" s="690"/>
      <c r="B4" s="685" t="s">
        <v>144</v>
      </c>
      <c r="C4" s="684"/>
      <c r="D4" s="686"/>
      <c r="E4" s="691" t="s">
        <v>144</v>
      </c>
      <c r="F4" s="692"/>
      <c r="G4" s="693"/>
      <c r="H4" s="691" t="s">
        <v>144</v>
      </c>
      <c r="I4" s="692"/>
      <c r="J4" s="693"/>
      <c r="K4" s="691" t="s">
        <v>144</v>
      </c>
      <c r="L4" s="692"/>
      <c r="M4" s="693"/>
      <c r="N4" s="691" t="s">
        <v>7</v>
      </c>
      <c r="O4" s="692"/>
      <c r="P4" s="692"/>
    </row>
    <row r="5" spans="1:16" ht="12.75" customHeight="1" x14ac:dyDescent="0.2">
      <c r="A5" s="690"/>
      <c r="B5" s="472" t="s">
        <v>69</v>
      </c>
      <c r="C5" s="472" t="s">
        <v>70</v>
      </c>
      <c r="D5" s="472" t="s">
        <v>71</v>
      </c>
      <c r="E5" s="472" t="s">
        <v>69</v>
      </c>
      <c r="F5" s="472" t="s">
        <v>70</v>
      </c>
      <c r="G5" s="472" t="s">
        <v>71</v>
      </c>
      <c r="H5" s="472" t="s">
        <v>69</v>
      </c>
      <c r="I5" s="472" t="s">
        <v>70</v>
      </c>
      <c r="J5" s="472" t="s">
        <v>71</v>
      </c>
      <c r="K5" s="472" t="s">
        <v>69</v>
      </c>
      <c r="L5" s="472" t="s">
        <v>70</v>
      </c>
      <c r="M5" s="472" t="s">
        <v>71</v>
      </c>
      <c r="N5" s="472" t="s">
        <v>69</v>
      </c>
      <c r="O5" s="472" t="s">
        <v>70</v>
      </c>
      <c r="P5" s="339" t="s">
        <v>71</v>
      </c>
    </row>
    <row r="6" spans="1:16" ht="12.75" customHeight="1" x14ac:dyDescent="0.2">
      <c r="A6" s="703" t="s">
        <v>164</v>
      </c>
      <c r="B6" s="658">
        <f>SUM(B7:D7)</f>
        <v>524621.11800000002</v>
      </c>
      <c r="C6" s="659"/>
      <c r="D6" s="659"/>
      <c r="E6" s="658">
        <f t="shared" ref="E6" si="0">SUM(E7:G7)</f>
        <v>36393.777999999998</v>
      </c>
      <c r="F6" s="659"/>
      <c r="G6" s="659"/>
      <c r="H6" s="658">
        <f t="shared" ref="H6" si="1">SUM(H7:J7)</f>
        <v>20139.498</v>
      </c>
      <c r="I6" s="659"/>
      <c r="J6" s="659"/>
      <c r="K6" s="658">
        <f t="shared" ref="K6" si="2">SUM(K7:M7)</f>
        <v>488227.33999999997</v>
      </c>
      <c r="L6" s="659"/>
      <c r="M6" s="659"/>
      <c r="N6" s="658">
        <f t="shared" ref="N6" si="3">SUM(N7:P7)</f>
        <v>4084478.0370000005</v>
      </c>
      <c r="O6" s="659"/>
      <c r="P6" s="659"/>
    </row>
    <row r="7" spans="1:16" x14ac:dyDescent="0.2">
      <c r="A7" s="702"/>
      <c r="B7" s="378">
        <f>SUM(B8:B14)</f>
        <v>177400.20400000003</v>
      </c>
      <c r="C7" s="368">
        <f t="shared" ref="C7:P7" si="4">SUM(C8:C14)</f>
        <v>162057.97599999997</v>
      </c>
      <c r="D7" s="367">
        <f t="shared" si="4"/>
        <v>185162.93799999999</v>
      </c>
      <c r="E7" s="368">
        <f t="shared" si="4"/>
        <v>11683.392999999998</v>
      </c>
      <c r="F7" s="368">
        <f t="shared" si="4"/>
        <v>11333.421999999999</v>
      </c>
      <c r="G7" s="368">
        <f t="shared" si="4"/>
        <v>13376.963000000002</v>
      </c>
      <c r="H7" s="378">
        <f t="shared" si="4"/>
        <v>6564.4889999999996</v>
      </c>
      <c r="I7" s="368">
        <f t="shared" si="4"/>
        <v>6072.875</v>
      </c>
      <c r="J7" s="367">
        <f t="shared" si="4"/>
        <v>7502.134</v>
      </c>
      <c r="K7" s="343">
        <f t="shared" si="4"/>
        <v>165716.81100000002</v>
      </c>
      <c r="L7" s="344">
        <f t="shared" si="4"/>
        <v>150724.554</v>
      </c>
      <c r="M7" s="372">
        <f t="shared" si="4"/>
        <v>171785.97500000001</v>
      </c>
      <c r="N7" s="344">
        <f t="shared" si="4"/>
        <v>1372533.1030000001</v>
      </c>
      <c r="O7" s="344">
        <f t="shared" si="4"/>
        <v>1280800.73</v>
      </c>
      <c r="P7" s="344">
        <f t="shared" si="4"/>
        <v>1431144.2040000001</v>
      </c>
    </row>
    <row r="8" spans="1:16" x14ac:dyDescent="0.2">
      <c r="A8" s="193" t="s">
        <v>99</v>
      </c>
      <c r="B8" s="319">
        <v>21290.050999999999</v>
      </c>
      <c r="C8" s="50">
        <v>20485.983</v>
      </c>
      <c r="D8" s="320">
        <v>22790.511999999999</v>
      </c>
      <c r="E8" s="50">
        <v>2411.4609999999998</v>
      </c>
      <c r="F8" s="50">
        <v>2408.2129999999997</v>
      </c>
      <c r="G8" s="50">
        <v>2347.4010000000003</v>
      </c>
      <c r="H8" s="319">
        <v>622.55099999999993</v>
      </c>
      <c r="I8" s="50">
        <v>562.08299999999997</v>
      </c>
      <c r="J8" s="320">
        <v>1011.664</v>
      </c>
      <c r="K8" s="319">
        <v>18878.59</v>
      </c>
      <c r="L8" s="50">
        <v>18077.77</v>
      </c>
      <c r="M8" s="320">
        <v>20443.110999999997</v>
      </c>
      <c r="N8" s="50">
        <v>81329.178000000014</v>
      </c>
      <c r="O8" s="50">
        <v>95397.36</v>
      </c>
      <c r="P8" s="50">
        <v>92382.862000000023</v>
      </c>
    </row>
    <row r="9" spans="1:16" x14ac:dyDescent="0.2">
      <c r="A9" s="275" t="s">
        <v>259</v>
      </c>
      <c r="B9" s="317">
        <v>63063.25</v>
      </c>
      <c r="C9" s="53">
        <v>53583.92</v>
      </c>
      <c r="D9" s="318">
        <v>60325.990000000005</v>
      </c>
      <c r="E9" s="189">
        <v>1532.04</v>
      </c>
      <c r="F9" s="53">
        <v>1405.42</v>
      </c>
      <c r="G9" s="28">
        <v>1769.4199999999998</v>
      </c>
      <c r="H9" s="317">
        <v>3373.01</v>
      </c>
      <c r="I9" s="53">
        <v>3068.4399999999996</v>
      </c>
      <c r="J9" s="318">
        <v>3277.0299999999997</v>
      </c>
      <c r="K9" s="317">
        <v>61531.21</v>
      </c>
      <c r="L9" s="53">
        <v>52178.5</v>
      </c>
      <c r="M9" s="318">
        <v>58556.570000000007</v>
      </c>
      <c r="N9" s="189">
        <v>701280.13000000012</v>
      </c>
      <c r="O9" s="53">
        <v>621567.62</v>
      </c>
      <c r="P9" s="28">
        <v>709668.62999999989</v>
      </c>
    </row>
    <row r="10" spans="1:16" x14ac:dyDescent="0.2">
      <c r="A10" s="275" t="s">
        <v>100</v>
      </c>
      <c r="B10" s="317">
        <v>201.55100000000002</v>
      </c>
      <c r="C10" s="53">
        <v>170.54899999999998</v>
      </c>
      <c r="D10" s="318">
        <v>151.94899999999998</v>
      </c>
      <c r="E10" s="189">
        <v>7.9710000000000001</v>
      </c>
      <c r="F10" s="53">
        <v>6.1050000000000004</v>
      </c>
      <c r="G10" s="28">
        <v>7.661999999999999</v>
      </c>
      <c r="H10" s="317">
        <v>0</v>
      </c>
      <c r="I10" s="53">
        <v>0</v>
      </c>
      <c r="J10" s="318">
        <v>0</v>
      </c>
      <c r="K10" s="317">
        <v>193.58</v>
      </c>
      <c r="L10" s="53">
        <v>164.44399999999999</v>
      </c>
      <c r="M10" s="318">
        <v>144.28699999999998</v>
      </c>
      <c r="N10" s="189">
        <v>751.51400000000012</v>
      </c>
      <c r="O10" s="53">
        <v>600.21600000000012</v>
      </c>
      <c r="P10" s="28">
        <v>614.11700000000008</v>
      </c>
    </row>
    <row r="11" spans="1:16" x14ac:dyDescent="0.2">
      <c r="A11" s="275" t="s">
        <v>101</v>
      </c>
      <c r="B11" s="317">
        <v>0</v>
      </c>
      <c r="C11" s="53">
        <v>0</v>
      </c>
      <c r="D11" s="318">
        <v>0</v>
      </c>
      <c r="E11" s="189">
        <v>0</v>
      </c>
      <c r="F11" s="53">
        <v>0</v>
      </c>
      <c r="G11" s="28">
        <v>0</v>
      </c>
      <c r="H11" s="317">
        <v>0</v>
      </c>
      <c r="I11" s="53">
        <v>0</v>
      </c>
      <c r="J11" s="318">
        <v>0</v>
      </c>
      <c r="K11" s="317">
        <v>0</v>
      </c>
      <c r="L11" s="53">
        <v>0</v>
      </c>
      <c r="M11" s="318">
        <v>0</v>
      </c>
      <c r="N11" s="189">
        <v>0</v>
      </c>
      <c r="O11" s="53">
        <v>0</v>
      </c>
      <c r="P11" s="28">
        <v>0</v>
      </c>
    </row>
    <row r="12" spans="1:16" x14ac:dyDescent="0.2">
      <c r="A12" s="275" t="s">
        <v>102</v>
      </c>
      <c r="B12" s="317">
        <v>0</v>
      </c>
      <c r="C12" s="53">
        <v>0</v>
      </c>
      <c r="D12" s="318">
        <v>0</v>
      </c>
      <c r="E12" s="189">
        <v>0</v>
      </c>
      <c r="F12" s="53">
        <v>0</v>
      </c>
      <c r="G12" s="28">
        <v>0</v>
      </c>
      <c r="H12" s="317">
        <v>0</v>
      </c>
      <c r="I12" s="53">
        <v>0</v>
      </c>
      <c r="J12" s="318">
        <v>0</v>
      </c>
      <c r="K12" s="317">
        <v>0</v>
      </c>
      <c r="L12" s="53">
        <v>0</v>
      </c>
      <c r="M12" s="318">
        <v>0</v>
      </c>
      <c r="N12" s="189">
        <v>0</v>
      </c>
      <c r="O12" s="53">
        <v>0</v>
      </c>
      <c r="P12" s="28">
        <v>0</v>
      </c>
    </row>
    <row r="13" spans="1:16" ht="22.5" customHeight="1" x14ac:dyDescent="0.2">
      <c r="A13" s="275" t="s">
        <v>103</v>
      </c>
      <c r="B13" s="317">
        <v>84230.385000000009</v>
      </c>
      <c r="C13" s="53">
        <v>79997.76999999999</v>
      </c>
      <c r="D13" s="318">
        <v>93509.274999999994</v>
      </c>
      <c r="E13" s="189">
        <v>6963.0379999999996</v>
      </c>
      <c r="F13" s="53">
        <v>6794.8869999999988</v>
      </c>
      <c r="G13" s="28">
        <v>8489.4710000000014</v>
      </c>
      <c r="H13" s="317">
        <v>2472.1229999999996</v>
      </c>
      <c r="I13" s="53">
        <v>2350.1250000000005</v>
      </c>
      <c r="J13" s="318">
        <v>3117.3610000000003</v>
      </c>
      <c r="K13" s="317">
        <v>77267.347000000009</v>
      </c>
      <c r="L13" s="53">
        <v>73202.882999999987</v>
      </c>
      <c r="M13" s="318">
        <v>85019.803999999989</v>
      </c>
      <c r="N13" s="189">
        <v>567927.78799999994</v>
      </c>
      <c r="O13" s="53">
        <v>542898.31099999999</v>
      </c>
      <c r="P13" s="28">
        <v>606911.72100000014</v>
      </c>
    </row>
    <row r="14" spans="1:16" ht="36" customHeight="1" thickBot="1" x14ac:dyDescent="0.25">
      <c r="A14" s="194" t="s">
        <v>217</v>
      </c>
      <c r="B14" s="270">
        <v>8614.9670000000006</v>
      </c>
      <c r="C14" s="38">
        <v>7819.7539999999999</v>
      </c>
      <c r="D14" s="209">
        <v>8385.2119999999995</v>
      </c>
      <c r="E14" s="38">
        <v>768.88300000000015</v>
      </c>
      <c r="F14" s="38">
        <v>718.79700000000003</v>
      </c>
      <c r="G14" s="38">
        <v>763.0089999999999</v>
      </c>
      <c r="H14" s="270">
        <v>96.804999999999993</v>
      </c>
      <c r="I14" s="38">
        <v>92.227000000000004</v>
      </c>
      <c r="J14" s="209">
        <v>96.079000000000008</v>
      </c>
      <c r="K14" s="270">
        <v>7846.0840000000007</v>
      </c>
      <c r="L14" s="38">
        <v>7100.9570000000003</v>
      </c>
      <c r="M14" s="209">
        <v>7622.2029999999995</v>
      </c>
      <c r="N14" s="38">
        <v>21244.492999999999</v>
      </c>
      <c r="O14" s="38">
        <v>20337.223000000002</v>
      </c>
      <c r="P14" s="38">
        <v>21566.873999999996</v>
      </c>
    </row>
    <row r="15" spans="1:16" s="25" customFormat="1" ht="11.25" x14ac:dyDescent="0.2">
      <c r="P15" s="24" t="s">
        <v>139</v>
      </c>
    </row>
    <row r="16" spans="1:16" ht="11.25" customHeight="1" x14ac:dyDescent="0.2">
      <c r="A16" s="55" t="s">
        <v>99</v>
      </c>
      <c r="B16" s="69">
        <f>SUM(B8:D8)/$B$6</f>
        <v>0.12307271626072819</v>
      </c>
      <c r="C16" s="55"/>
      <c r="D16" s="55"/>
      <c r="E16" s="55"/>
      <c r="F16" s="55"/>
      <c r="G16" s="55"/>
      <c r="H16" s="55"/>
      <c r="I16" s="55"/>
      <c r="J16" s="55"/>
      <c r="K16" s="55"/>
      <c r="L16" s="55"/>
      <c r="M16" s="55"/>
      <c r="N16" s="55"/>
      <c r="O16" s="55"/>
      <c r="P16" s="55"/>
    </row>
    <row r="17" spans="1:22" ht="12" customHeight="1" x14ac:dyDescent="0.2">
      <c r="A17" s="55" t="s">
        <v>259</v>
      </c>
      <c r="B17" s="69">
        <f t="shared" ref="B17:B22" si="5">SUM(B9:D9)/$B$6</f>
        <v>0.33733518138703672</v>
      </c>
      <c r="C17" s="55"/>
      <c r="D17" s="55"/>
      <c r="E17" s="278"/>
      <c r="F17" s="278"/>
      <c r="G17" s="278"/>
      <c r="H17" s="278"/>
      <c r="I17" s="278"/>
      <c r="J17" s="278"/>
      <c r="K17" s="278"/>
      <c r="L17" s="278"/>
      <c r="M17" s="278"/>
      <c r="N17" s="278"/>
      <c r="O17" s="278"/>
      <c r="P17" s="278"/>
      <c r="Q17" s="473"/>
      <c r="R17" s="473"/>
      <c r="S17" s="473"/>
      <c r="T17" s="473"/>
    </row>
    <row r="18" spans="1:22" x14ac:dyDescent="0.2">
      <c r="A18" s="55" t="s">
        <v>100</v>
      </c>
      <c r="B18" s="69">
        <f t="shared" si="5"/>
        <v>9.9890946441084732E-4</v>
      </c>
      <c r="C18" s="278"/>
      <c r="D18" s="278"/>
      <c r="E18" s="278"/>
      <c r="F18" s="278"/>
      <c r="G18" s="278"/>
      <c r="H18" s="278"/>
      <c r="I18" s="278"/>
      <c r="J18" s="278"/>
      <c r="K18" s="278"/>
      <c r="L18" s="278"/>
      <c r="M18" s="278"/>
      <c r="N18" s="278"/>
      <c r="O18" s="278"/>
      <c r="P18" s="278"/>
      <c r="Q18" s="473"/>
      <c r="R18" s="473"/>
      <c r="S18" s="473"/>
      <c r="T18" s="473"/>
    </row>
    <row r="19" spans="1:22" x14ac:dyDescent="0.2">
      <c r="A19" s="55" t="s">
        <v>101</v>
      </c>
      <c r="B19" s="69">
        <f t="shared" si="5"/>
        <v>0</v>
      </c>
      <c r="C19" s="55"/>
      <c r="D19" s="55"/>
      <c r="E19" s="55"/>
      <c r="F19" s="55"/>
      <c r="G19" s="55"/>
      <c r="H19" s="55"/>
      <c r="I19" s="55"/>
      <c r="J19" s="55"/>
      <c r="K19" s="55"/>
      <c r="L19" s="55"/>
      <c r="M19" s="55"/>
      <c r="N19" s="55"/>
      <c r="O19" s="55"/>
      <c r="P19" s="55"/>
    </row>
    <row r="20" spans="1:22" x14ac:dyDescent="0.2">
      <c r="A20" s="55" t="s">
        <v>102</v>
      </c>
      <c r="B20" s="69">
        <f t="shared" si="5"/>
        <v>0</v>
      </c>
      <c r="C20" s="55"/>
      <c r="D20" s="55"/>
      <c r="E20" s="55"/>
      <c r="F20" s="55"/>
      <c r="G20" s="55"/>
      <c r="H20" s="55"/>
      <c r="I20" s="55"/>
      <c r="J20" s="55"/>
      <c r="K20" s="55"/>
      <c r="L20" s="55"/>
      <c r="M20" s="55"/>
      <c r="N20" s="55"/>
      <c r="O20" s="55"/>
      <c r="P20" s="55"/>
    </row>
    <row r="21" spans="1:22" x14ac:dyDescent="0.2">
      <c r="A21" s="55" t="s">
        <v>103</v>
      </c>
      <c r="B21" s="69">
        <f t="shared" si="5"/>
        <v>0.49128298720144159</v>
      </c>
      <c r="C21" s="55"/>
      <c r="D21" s="55"/>
      <c r="E21" s="55"/>
      <c r="F21" s="55"/>
      <c r="G21" s="55"/>
      <c r="H21" s="55"/>
      <c r="I21" s="55"/>
      <c r="J21" s="55"/>
      <c r="K21" s="55"/>
      <c r="L21" s="55"/>
      <c r="M21" s="55"/>
      <c r="N21" s="55"/>
      <c r="O21" s="55"/>
      <c r="P21" s="55"/>
    </row>
    <row r="22" spans="1:22" x14ac:dyDescent="0.2">
      <c r="A22" s="55" t="s">
        <v>217</v>
      </c>
      <c r="B22" s="69">
        <f t="shared" si="5"/>
        <v>4.7310205686382605E-2</v>
      </c>
      <c r="C22" s="55"/>
      <c r="D22" s="55"/>
      <c r="E22" s="55"/>
      <c r="F22" s="55"/>
      <c r="G22" s="55"/>
      <c r="H22" s="322"/>
      <c r="I22" s="55"/>
      <c r="J22" s="55"/>
      <c r="K22" s="55"/>
      <c r="L22" s="55"/>
      <c r="M22" s="55"/>
      <c r="N22" s="55"/>
      <c r="O22" s="55"/>
      <c r="P22" s="55"/>
    </row>
    <row r="23" spans="1:22" x14ac:dyDescent="0.2">
      <c r="C23" s="55"/>
      <c r="D23" s="55"/>
      <c r="E23" s="55"/>
      <c r="F23" s="55"/>
      <c r="G23" s="55"/>
      <c r="H23" s="55"/>
      <c r="I23" s="55"/>
      <c r="J23" s="55"/>
      <c r="K23" s="55"/>
      <c r="L23" s="55"/>
      <c r="M23" s="55"/>
      <c r="N23" s="55"/>
      <c r="O23" s="55"/>
      <c r="P23" s="55"/>
    </row>
    <row r="24" spans="1:22" s="181" customFormat="1" ht="18.75" x14ac:dyDescent="0.3">
      <c r="A24" s="114" t="s">
        <v>316</v>
      </c>
      <c r="B24" s="475"/>
      <c r="C24" s="475"/>
      <c r="D24" s="475"/>
      <c r="P24" s="186"/>
      <c r="Q24" s="18"/>
      <c r="R24" s="18"/>
      <c r="S24" s="18"/>
      <c r="T24" s="18"/>
      <c r="U24" s="18"/>
      <c r="V24" s="18"/>
    </row>
    <row r="25" spans="1:22" ht="4.5" customHeight="1" x14ac:dyDescent="0.2">
      <c r="Q25" s="18"/>
      <c r="R25" s="18"/>
      <c r="S25" s="18"/>
      <c r="T25" s="18"/>
      <c r="U25" s="18"/>
      <c r="V25" s="18"/>
    </row>
    <row r="26" spans="1:22" ht="13.5" customHeight="1" x14ac:dyDescent="0.2">
      <c r="A26" s="690"/>
      <c r="B26" s="682" t="s">
        <v>20</v>
      </c>
      <c r="C26" s="680"/>
      <c r="D26" s="683"/>
      <c r="E26" s="682" t="s">
        <v>289</v>
      </c>
      <c r="F26" s="680"/>
      <c r="G26" s="683"/>
      <c r="H26" s="682" t="s">
        <v>292</v>
      </c>
      <c r="I26" s="680"/>
      <c r="J26" s="683"/>
      <c r="K26" s="682" t="s">
        <v>6</v>
      </c>
      <c r="L26" s="680"/>
      <c r="M26" s="683"/>
      <c r="N26" s="682" t="s">
        <v>276</v>
      </c>
      <c r="O26" s="680"/>
      <c r="P26" s="680"/>
      <c r="Q26" s="18"/>
      <c r="R26" s="18"/>
      <c r="S26" s="18"/>
      <c r="T26" s="18"/>
      <c r="U26" s="18"/>
      <c r="V26" s="18"/>
    </row>
    <row r="27" spans="1:22" ht="12.75" customHeight="1" x14ac:dyDescent="0.2">
      <c r="A27" s="690"/>
      <c r="B27" s="691" t="s">
        <v>144</v>
      </c>
      <c r="C27" s="692"/>
      <c r="D27" s="693"/>
      <c r="E27" s="691" t="s">
        <v>144</v>
      </c>
      <c r="F27" s="692"/>
      <c r="G27" s="693"/>
      <c r="H27" s="691" t="s">
        <v>144</v>
      </c>
      <c r="I27" s="692"/>
      <c r="J27" s="693"/>
      <c r="K27" s="691" t="s">
        <v>144</v>
      </c>
      <c r="L27" s="692"/>
      <c r="M27" s="693"/>
      <c r="N27" s="691" t="s">
        <v>7</v>
      </c>
      <c r="O27" s="692"/>
      <c r="P27" s="692"/>
      <c r="Q27" s="18"/>
      <c r="R27" s="18"/>
      <c r="S27" s="18"/>
      <c r="T27" s="18"/>
      <c r="U27" s="18"/>
      <c r="V27" s="18"/>
    </row>
    <row r="28" spans="1:22" ht="12.75" customHeight="1" x14ac:dyDescent="0.2">
      <c r="A28" s="690"/>
      <c r="B28" s="472" t="s">
        <v>69</v>
      </c>
      <c r="C28" s="472" t="s">
        <v>70</v>
      </c>
      <c r="D28" s="472" t="s">
        <v>71</v>
      </c>
      <c r="E28" s="339" t="s">
        <v>69</v>
      </c>
      <c r="F28" s="472" t="s">
        <v>70</v>
      </c>
      <c r="G28" s="472" t="s">
        <v>71</v>
      </c>
      <c r="H28" s="472" t="s">
        <v>69</v>
      </c>
      <c r="I28" s="472" t="s">
        <v>70</v>
      </c>
      <c r="J28" s="472" t="s">
        <v>71</v>
      </c>
      <c r="K28" s="472" t="s">
        <v>69</v>
      </c>
      <c r="L28" s="472" t="s">
        <v>70</v>
      </c>
      <c r="M28" s="472" t="s">
        <v>71</v>
      </c>
      <c r="N28" s="472" t="s">
        <v>69</v>
      </c>
      <c r="O28" s="339" t="s">
        <v>70</v>
      </c>
      <c r="P28" s="339" t="s">
        <v>71</v>
      </c>
      <c r="Q28" s="18"/>
      <c r="R28" s="18"/>
      <c r="S28" s="18"/>
      <c r="T28" s="18"/>
      <c r="U28" s="18"/>
      <c r="V28" s="18"/>
    </row>
    <row r="29" spans="1:22" ht="12.75" customHeight="1" x14ac:dyDescent="0.2">
      <c r="A29" s="703" t="s">
        <v>165</v>
      </c>
      <c r="B29" s="658">
        <f>SUM(B30:D30)</f>
        <v>655681.53200000012</v>
      </c>
      <c r="C29" s="659"/>
      <c r="D29" s="660"/>
      <c r="E29" s="658">
        <f>SUM(E30:G30)</f>
        <v>44647.209999999992</v>
      </c>
      <c r="F29" s="659"/>
      <c r="G29" s="660"/>
      <c r="H29" s="658">
        <f t="shared" ref="H29" si="6">SUM(H30:J30)</f>
        <v>5541.9079999999976</v>
      </c>
      <c r="I29" s="659"/>
      <c r="J29" s="660"/>
      <c r="K29" s="658">
        <f t="shared" ref="K29" si="7">SUM(K30:M30)</f>
        <v>611034.32200000016</v>
      </c>
      <c r="L29" s="659"/>
      <c r="M29" s="660"/>
      <c r="N29" s="659">
        <f t="shared" ref="N29" si="8">SUM(N30:P30)</f>
        <v>649326.19500000007</v>
      </c>
      <c r="O29" s="659"/>
      <c r="P29" s="659"/>
      <c r="Q29" s="18"/>
      <c r="R29" s="18"/>
      <c r="S29" s="18"/>
      <c r="T29" s="18"/>
      <c r="U29" s="18"/>
      <c r="V29" s="18"/>
    </row>
    <row r="30" spans="1:22" ht="12.75" customHeight="1" x14ac:dyDescent="0.2">
      <c r="A30" s="702"/>
      <c r="B30" s="343">
        <f>SUM(B31:B33)</f>
        <v>228410.17400000009</v>
      </c>
      <c r="C30" s="344">
        <f t="shared" ref="C30:P30" si="9">SUM(C31:C33)</f>
        <v>204017.94500000001</v>
      </c>
      <c r="D30" s="372">
        <f t="shared" si="9"/>
        <v>223253.41300000003</v>
      </c>
      <c r="E30" s="343">
        <f t="shared" si="9"/>
        <v>15398.930000000004</v>
      </c>
      <c r="F30" s="344">
        <f t="shared" si="9"/>
        <v>13770.316999999992</v>
      </c>
      <c r="G30" s="372">
        <f t="shared" si="9"/>
        <v>15477.962999999998</v>
      </c>
      <c r="H30" s="343">
        <f t="shared" si="9"/>
        <v>2011.2310000000002</v>
      </c>
      <c r="I30" s="344">
        <f t="shared" si="9"/>
        <v>1677.1279999999988</v>
      </c>
      <c r="J30" s="372">
        <f t="shared" si="9"/>
        <v>1853.5489999999991</v>
      </c>
      <c r="K30" s="343">
        <f t="shared" si="9"/>
        <v>213011.24400000006</v>
      </c>
      <c r="L30" s="344">
        <f t="shared" si="9"/>
        <v>190247.62800000003</v>
      </c>
      <c r="M30" s="372">
        <f t="shared" si="9"/>
        <v>207775.45</v>
      </c>
      <c r="N30" s="344">
        <f t="shared" si="9"/>
        <v>232733.24400000006</v>
      </c>
      <c r="O30" s="344">
        <f t="shared" si="9"/>
        <v>202754.32700000011</v>
      </c>
      <c r="P30" s="344">
        <f t="shared" si="9"/>
        <v>213838.62399999987</v>
      </c>
      <c r="Q30" s="18"/>
      <c r="R30" s="18"/>
      <c r="S30" s="18"/>
      <c r="T30" s="18"/>
      <c r="U30" s="18"/>
      <c r="V30" s="18"/>
    </row>
    <row r="31" spans="1:22" ht="12.75" customHeight="1" x14ac:dyDescent="0.2">
      <c r="A31" s="193" t="s">
        <v>141</v>
      </c>
      <c r="B31" s="319">
        <v>6895.6459999999988</v>
      </c>
      <c r="C31" s="50">
        <v>6272.1550000000025</v>
      </c>
      <c r="D31" s="320">
        <v>6810.494999999999</v>
      </c>
      <c r="E31" s="319">
        <v>394.61699999999996</v>
      </c>
      <c r="F31" s="50">
        <v>393.35099999999994</v>
      </c>
      <c r="G31" s="320">
        <v>472.10100000000006</v>
      </c>
      <c r="H31" s="319">
        <v>0</v>
      </c>
      <c r="I31" s="50">
        <v>0</v>
      </c>
      <c r="J31" s="320">
        <v>0</v>
      </c>
      <c r="K31" s="319">
        <v>6501.0289999999986</v>
      </c>
      <c r="L31" s="50">
        <v>5878.8040000000028</v>
      </c>
      <c r="M31" s="320">
        <v>6338.3939999999993</v>
      </c>
      <c r="N31" s="50">
        <v>5129</v>
      </c>
      <c r="O31" s="50">
        <v>4496</v>
      </c>
      <c r="P31" s="50">
        <v>4937.9999999999991</v>
      </c>
      <c r="Q31" s="18"/>
      <c r="R31" s="18"/>
      <c r="S31" s="18"/>
      <c r="T31" s="18"/>
      <c r="U31" s="18"/>
      <c r="V31" s="18"/>
    </row>
    <row r="32" spans="1:22" ht="12.75" customHeight="1" x14ac:dyDescent="0.2">
      <c r="A32" s="275" t="s">
        <v>142</v>
      </c>
      <c r="B32" s="317">
        <v>9207.8019999999997</v>
      </c>
      <c r="C32" s="53">
        <v>7945.6810000000005</v>
      </c>
      <c r="D32" s="318">
        <v>8342.2079999999987</v>
      </c>
      <c r="E32" s="317">
        <v>721.61500000000024</v>
      </c>
      <c r="F32" s="53">
        <v>579.91</v>
      </c>
      <c r="G32" s="318">
        <v>636.83499999999992</v>
      </c>
      <c r="H32" s="317">
        <v>237.32499999999999</v>
      </c>
      <c r="I32" s="53">
        <v>209.02499999999998</v>
      </c>
      <c r="J32" s="318">
        <v>179.58699999999999</v>
      </c>
      <c r="K32" s="317">
        <v>8486.1869999999999</v>
      </c>
      <c r="L32" s="53">
        <v>7365.7710000000006</v>
      </c>
      <c r="M32" s="318">
        <v>7705.3729999999987</v>
      </c>
      <c r="N32" s="189">
        <v>13417.311</v>
      </c>
      <c r="O32" s="190">
        <v>10247.35300000001</v>
      </c>
      <c r="P32" s="28">
        <v>11067.051999999994</v>
      </c>
      <c r="Q32" s="18"/>
      <c r="R32" s="18"/>
      <c r="S32" s="18"/>
      <c r="T32" s="18"/>
      <c r="U32" s="18"/>
      <c r="V32" s="18"/>
    </row>
    <row r="33" spans="1:22" ht="13.5" customHeight="1" thickBot="1" x14ac:dyDescent="0.25">
      <c r="A33" s="194" t="s">
        <v>143</v>
      </c>
      <c r="B33" s="257">
        <v>212306.72600000008</v>
      </c>
      <c r="C33" s="32">
        <v>189800.109</v>
      </c>
      <c r="D33" s="261">
        <v>208100.71000000002</v>
      </c>
      <c r="E33" s="257">
        <v>14282.698000000004</v>
      </c>
      <c r="F33" s="32">
        <v>12797.055999999991</v>
      </c>
      <c r="G33" s="261">
        <v>14369.026999999998</v>
      </c>
      <c r="H33" s="257">
        <v>1773.9060000000002</v>
      </c>
      <c r="I33" s="32">
        <v>1468.1029999999987</v>
      </c>
      <c r="J33" s="261">
        <v>1673.9619999999991</v>
      </c>
      <c r="K33" s="257">
        <v>198024.02800000008</v>
      </c>
      <c r="L33" s="32">
        <v>177003.05300000001</v>
      </c>
      <c r="M33" s="261">
        <v>193731.68300000002</v>
      </c>
      <c r="N33" s="32">
        <v>214186.93300000005</v>
      </c>
      <c r="O33" s="32">
        <v>188010.9740000001</v>
      </c>
      <c r="P33" s="32">
        <v>197833.57199999987</v>
      </c>
      <c r="Q33" s="18"/>
      <c r="R33" s="18"/>
      <c r="S33" s="18"/>
      <c r="T33" s="18"/>
      <c r="U33" s="18"/>
      <c r="V33" s="18"/>
    </row>
    <row r="34" spans="1:22" s="25" customFormat="1" ht="11.25" x14ac:dyDescent="0.2">
      <c r="P34" s="24" t="s">
        <v>139</v>
      </c>
      <c r="Q34" s="35"/>
      <c r="R34" s="35"/>
      <c r="S34" s="35"/>
      <c r="T34" s="35"/>
      <c r="U34" s="35"/>
      <c r="V34" s="35"/>
    </row>
    <row r="35" spans="1:22" s="181" customFormat="1" ht="12" customHeight="1" x14ac:dyDescent="0.2">
      <c r="B35" s="477"/>
      <c r="C35" s="477"/>
      <c r="D35" s="477"/>
      <c r="E35" s="477"/>
      <c r="F35" s="477"/>
      <c r="G35" s="477"/>
      <c r="H35" s="477"/>
      <c r="I35" s="477"/>
      <c r="J35" s="477"/>
      <c r="K35" s="477"/>
      <c r="L35" s="477"/>
      <c r="M35" s="477"/>
      <c r="N35" s="477"/>
      <c r="O35" s="477"/>
      <c r="P35" s="477"/>
      <c r="Q35" s="18"/>
      <c r="R35" s="18"/>
      <c r="S35" s="18"/>
      <c r="T35" s="18"/>
      <c r="U35" s="18"/>
      <c r="V35" s="18"/>
    </row>
    <row r="36" spans="1:22" s="181" customFormat="1" x14ac:dyDescent="0.2">
      <c r="A36" s="481" t="s">
        <v>141</v>
      </c>
      <c r="B36" s="69">
        <f>SUM(B31:D31)/$B$29</f>
        <v>3.0469511531094944E-2</v>
      </c>
      <c r="C36" s="477"/>
      <c r="D36" s="477"/>
      <c r="E36" s="477"/>
      <c r="F36" s="477"/>
      <c r="G36" s="477"/>
      <c r="H36" s="477"/>
      <c r="I36" s="477"/>
      <c r="J36" s="477"/>
      <c r="K36" s="477"/>
      <c r="L36" s="477"/>
      <c r="M36" s="477"/>
      <c r="N36" s="477"/>
      <c r="O36" s="477"/>
      <c r="P36" s="477"/>
      <c r="Q36" s="18"/>
      <c r="R36" s="18"/>
      <c r="S36" s="18"/>
      <c r="T36" s="18"/>
      <c r="U36" s="18"/>
      <c r="V36" s="18"/>
    </row>
    <row r="37" spans="1:22" x14ac:dyDescent="0.2">
      <c r="A37" s="55" t="s">
        <v>142</v>
      </c>
      <c r="B37" s="69">
        <f>SUM(B32:D32)/$B$29</f>
        <v>3.8884259744561472E-2</v>
      </c>
      <c r="Q37" s="18"/>
      <c r="R37" s="18"/>
      <c r="S37" s="18"/>
      <c r="T37" s="18"/>
      <c r="U37" s="18"/>
      <c r="V37" s="18"/>
    </row>
    <row r="38" spans="1:22" x14ac:dyDescent="0.2">
      <c r="A38" s="55" t="s">
        <v>143</v>
      </c>
      <c r="B38" s="69">
        <f>SUM(B33:D33)/$B$29</f>
        <v>0.93064622872434366</v>
      </c>
      <c r="Q38" s="18"/>
      <c r="R38" s="18"/>
      <c r="S38" s="18"/>
      <c r="T38" s="18"/>
      <c r="U38" s="18"/>
      <c r="V38" s="18"/>
    </row>
    <row r="39" spans="1:22" x14ac:dyDescent="0.2">
      <c r="Q39" s="18"/>
      <c r="R39" s="18"/>
      <c r="S39" s="18"/>
      <c r="T39" s="18"/>
      <c r="U39" s="18"/>
      <c r="V39" s="18"/>
    </row>
    <row r="40" spans="1:22" x14ac:dyDescent="0.2">
      <c r="Q40" s="18"/>
      <c r="R40" s="18"/>
      <c r="S40" s="18"/>
      <c r="T40" s="18"/>
      <c r="U40" s="18"/>
      <c r="V40" s="18"/>
    </row>
    <row r="41" spans="1:22" x14ac:dyDescent="0.2">
      <c r="Q41" s="18"/>
      <c r="R41" s="18"/>
      <c r="S41" s="18"/>
      <c r="T41" s="18"/>
      <c r="U41" s="18"/>
      <c r="V41" s="18"/>
    </row>
    <row r="42" spans="1:22" x14ac:dyDescent="0.2">
      <c r="Q42" s="18"/>
      <c r="R42" s="18"/>
      <c r="S42" s="18"/>
      <c r="T42" s="18"/>
      <c r="U42" s="18"/>
      <c r="V42" s="18"/>
    </row>
    <row r="43" spans="1:22" x14ac:dyDescent="0.2">
      <c r="Q43" s="18"/>
      <c r="R43" s="18"/>
      <c r="S43" s="18"/>
      <c r="T43" s="18"/>
      <c r="U43" s="18"/>
      <c r="V43" s="18"/>
    </row>
    <row r="44" spans="1:22" x14ac:dyDescent="0.2">
      <c r="Q44" s="18"/>
      <c r="R44" s="18"/>
      <c r="S44" s="18"/>
      <c r="T44" s="18"/>
      <c r="U44" s="18"/>
      <c r="V44" s="18"/>
    </row>
    <row r="45" spans="1:22" x14ac:dyDescent="0.2">
      <c r="Q45" s="18"/>
      <c r="R45" s="18"/>
      <c r="S45" s="18"/>
      <c r="T45" s="18"/>
      <c r="U45" s="18"/>
      <c r="V45" s="18"/>
    </row>
    <row r="46" spans="1:22" x14ac:dyDescent="0.2">
      <c r="Q46" s="18"/>
      <c r="R46" s="18"/>
      <c r="S46" s="18"/>
      <c r="T46" s="18"/>
      <c r="U46" s="18"/>
      <c r="V46" s="18"/>
    </row>
    <row r="53" spans="1:16" x14ac:dyDescent="0.2">
      <c r="C53" s="55"/>
      <c r="D53" s="55"/>
      <c r="E53" s="55"/>
      <c r="F53" s="55"/>
      <c r="G53" s="55"/>
      <c r="H53" s="55"/>
      <c r="I53" s="55"/>
      <c r="J53" s="55"/>
      <c r="K53" s="55"/>
      <c r="L53" s="55"/>
      <c r="M53" s="55"/>
      <c r="N53" s="55"/>
      <c r="O53" s="55"/>
      <c r="P53" s="55"/>
    </row>
    <row r="54" spans="1:16" x14ac:dyDescent="0.2">
      <c r="C54" s="55"/>
      <c r="D54" s="55"/>
      <c r="E54" s="55"/>
      <c r="F54" s="55"/>
      <c r="G54" s="55"/>
      <c r="H54" s="55"/>
      <c r="I54" s="55"/>
      <c r="J54" s="55"/>
      <c r="K54" s="55"/>
      <c r="L54" s="55"/>
      <c r="M54" s="55"/>
      <c r="N54" s="55"/>
      <c r="O54" s="55"/>
      <c r="P54" s="55"/>
    </row>
    <row r="55" spans="1:16" x14ac:dyDescent="0.2">
      <c r="A55" s="55"/>
      <c r="B55" s="55"/>
      <c r="C55" s="55"/>
      <c r="D55" s="55"/>
      <c r="E55" s="55"/>
      <c r="F55" s="55"/>
      <c r="G55" s="55"/>
      <c r="H55" s="55"/>
      <c r="I55" s="55"/>
      <c r="J55" s="55"/>
      <c r="K55" s="55"/>
      <c r="L55" s="55"/>
      <c r="M55" s="55"/>
      <c r="N55" s="55"/>
      <c r="O55" s="55"/>
      <c r="P55" s="55"/>
    </row>
    <row r="56" spans="1:16" x14ac:dyDescent="0.2">
      <c r="A56" s="55"/>
      <c r="B56" s="55"/>
      <c r="C56" s="55"/>
      <c r="D56" s="55"/>
      <c r="E56" s="55"/>
      <c r="F56" s="55"/>
      <c r="G56" s="55"/>
      <c r="H56" s="55"/>
      <c r="I56" s="55"/>
      <c r="J56" s="55"/>
      <c r="K56" s="55"/>
      <c r="L56" s="55"/>
      <c r="M56" s="55"/>
      <c r="N56" s="55"/>
      <c r="O56" s="55"/>
      <c r="P56" s="55"/>
    </row>
    <row r="57" spans="1:16" x14ac:dyDescent="0.2">
      <c r="A57" s="55"/>
      <c r="B57" s="55"/>
      <c r="C57" s="55"/>
      <c r="D57" s="55"/>
      <c r="E57" s="55"/>
      <c r="F57" s="55"/>
      <c r="G57" s="55"/>
      <c r="H57" s="55"/>
      <c r="I57" s="55"/>
      <c r="J57" s="55"/>
      <c r="K57" s="55"/>
      <c r="L57" s="55"/>
      <c r="M57" s="55"/>
      <c r="N57" s="55"/>
      <c r="O57" s="55"/>
      <c r="P57" s="55"/>
    </row>
    <row r="58" spans="1:16" x14ac:dyDescent="0.2">
      <c r="A58" s="55"/>
      <c r="B58" s="55"/>
      <c r="C58" s="55"/>
      <c r="D58" s="55"/>
      <c r="E58" s="55"/>
      <c r="F58" s="55"/>
      <c r="G58" s="55"/>
      <c r="H58" s="55"/>
      <c r="I58" s="55"/>
      <c r="J58" s="55"/>
      <c r="K58" s="55"/>
      <c r="L58" s="55"/>
      <c r="M58" s="55"/>
      <c r="N58" s="55"/>
      <c r="O58" s="55"/>
      <c r="P58" s="55"/>
    </row>
    <row r="59" spans="1:16" x14ac:dyDescent="0.2">
      <c r="A59" s="55"/>
      <c r="B59" s="55"/>
      <c r="C59" s="55"/>
      <c r="D59" s="55"/>
      <c r="E59" s="55"/>
      <c r="F59" s="55"/>
      <c r="G59" s="55"/>
      <c r="H59" s="55"/>
      <c r="I59" s="55"/>
      <c r="J59" s="55"/>
      <c r="K59" s="55"/>
      <c r="L59" s="55"/>
      <c r="M59" s="55"/>
      <c r="N59" s="55"/>
      <c r="O59" s="55"/>
      <c r="P59" s="55"/>
    </row>
    <row r="60" spans="1:16" x14ac:dyDescent="0.2">
      <c r="A60" s="55"/>
      <c r="B60" s="55"/>
      <c r="C60" s="55"/>
      <c r="D60" s="55"/>
      <c r="E60" s="55"/>
      <c r="F60" s="55"/>
      <c r="G60" s="55"/>
      <c r="H60" s="55"/>
      <c r="I60" s="55"/>
      <c r="J60" s="55"/>
      <c r="K60" s="55"/>
      <c r="L60" s="55"/>
      <c r="M60" s="55"/>
      <c r="N60" s="55"/>
      <c r="O60" s="55"/>
      <c r="P60" s="55"/>
    </row>
    <row r="61" spans="1:16" x14ac:dyDescent="0.2">
      <c r="A61" s="55"/>
      <c r="B61" s="55"/>
      <c r="C61" s="55"/>
      <c r="D61" s="55"/>
      <c r="E61" s="55"/>
      <c r="F61" s="55"/>
      <c r="G61" s="55"/>
      <c r="H61" s="55"/>
      <c r="I61" s="55"/>
      <c r="J61" s="55"/>
      <c r="K61" s="55"/>
      <c r="L61" s="55"/>
      <c r="M61" s="55"/>
      <c r="N61" s="55"/>
      <c r="O61" s="55"/>
      <c r="P61" s="55"/>
    </row>
    <row r="62" spans="1:16" x14ac:dyDescent="0.2">
      <c r="A62" s="55"/>
      <c r="B62" s="55"/>
      <c r="C62" s="55"/>
      <c r="D62" s="55"/>
      <c r="E62" s="55"/>
      <c r="F62" s="55"/>
      <c r="G62" s="55"/>
      <c r="H62" s="55"/>
      <c r="I62" s="55"/>
      <c r="J62" s="55"/>
      <c r="K62" s="55"/>
      <c r="L62" s="55"/>
      <c r="M62" s="55"/>
      <c r="N62" s="55"/>
      <c r="O62" s="55"/>
      <c r="P62" s="55"/>
    </row>
    <row r="63" spans="1:16" x14ac:dyDescent="0.2">
      <c r="A63" s="55"/>
      <c r="B63" s="55"/>
      <c r="C63" s="55"/>
      <c r="D63" s="55"/>
      <c r="E63" s="55"/>
      <c r="F63" s="55"/>
      <c r="G63" s="55"/>
      <c r="H63" s="55"/>
      <c r="I63" s="55"/>
      <c r="J63" s="55"/>
      <c r="K63" s="55"/>
      <c r="L63" s="55"/>
      <c r="M63" s="55"/>
      <c r="N63" s="55"/>
      <c r="O63" s="55"/>
      <c r="P63" s="55"/>
    </row>
    <row r="64" spans="1:16" x14ac:dyDescent="0.2">
      <c r="A64" s="55"/>
      <c r="B64" s="55"/>
      <c r="C64" s="55"/>
      <c r="D64" s="55"/>
      <c r="E64" s="55"/>
      <c r="F64" s="55"/>
      <c r="G64" s="55"/>
      <c r="H64" s="55"/>
      <c r="I64" s="55"/>
      <c r="J64" s="55"/>
      <c r="K64" s="55"/>
      <c r="L64" s="55"/>
      <c r="M64" s="55"/>
      <c r="N64" s="55"/>
      <c r="O64" s="55"/>
      <c r="P64" s="55"/>
    </row>
    <row r="65" spans="1:16" x14ac:dyDescent="0.2">
      <c r="A65" s="55"/>
      <c r="B65" s="55"/>
      <c r="C65" s="55"/>
      <c r="D65" s="55"/>
      <c r="E65" s="55"/>
      <c r="F65" s="55"/>
      <c r="G65" s="55"/>
      <c r="H65" s="55"/>
      <c r="I65" s="55"/>
      <c r="J65" s="55"/>
      <c r="K65" s="55"/>
      <c r="L65" s="55"/>
      <c r="M65" s="55"/>
      <c r="N65" s="55"/>
      <c r="O65" s="55"/>
      <c r="P65" s="55"/>
    </row>
    <row r="66" spans="1:16" x14ac:dyDescent="0.2">
      <c r="A66" s="55"/>
      <c r="B66" s="55"/>
      <c r="C66" s="55"/>
      <c r="D66" s="55"/>
      <c r="E66" s="55"/>
      <c r="F66" s="55"/>
      <c r="G66" s="55"/>
      <c r="H66" s="55"/>
      <c r="I66" s="55"/>
      <c r="J66" s="55"/>
      <c r="K66" s="55"/>
      <c r="L66" s="55"/>
      <c r="M66" s="55"/>
      <c r="N66" s="55"/>
      <c r="O66" s="55"/>
      <c r="P66" s="55"/>
    </row>
    <row r="67" spans="1:16" x14ac:dyDescent="0.2">
      <c r="A67" s="55"/>
      <c r="B67" s="55"/>
      <c r="C67" s="55"/>
      <c r="D67" s="55"/>
      <c r="E67" s="55"/>
      <c r="F67" s="55"/>
      <c r="G67" s="55"/>
      <c r="H67" s="55"/>
      <c r="I67" s="55"/>
      <c r="J67" s="55"/>
      <c r="K67" s="55"/>
      <c r="L67" s="55"/>
      <c r="M67" s="55"/>
      <c r="N67" s="55"/>
      <c r="O67" s="55"/>
      <c r="P67" s="55"/>
    </row>
    <row r="68" spans="1:16" x14ac:dyDescent="0.2">
      <c r="A68" s="55"/>
      <c r="B68" s="55"/>
      <c r="C68" s="55"/>
      <c r="D68" s="55"/>
      <c r="E68" s="55"/>
      <c r="F68" s="55"/>
      <c r="G68" s="55"/>
      <c r="H68" s="55"/>
      <c r="I68" s="55"/>
      <c r="J68" s="55"/>
      <c r="K68" s="55"/>
      <c r="L68" s="55"/>
      <c r="M68" s="55"/>
      <c r="N68" s="55"/>
      <c r="O68" s="55"/>
      <c r="P68" s="55"/>
    </row>
    <row r="69" spans="1:16" x14ac:dyDescent="0.2">
      <c r="A69" s="55"/>
      <c r="B69" s="55"/>
      <c r="C69" s="55"/>
      <c r="D69" s="55"/>
      <c r="E69" s="55"/>
      <c r="F69" s="55"/>
      <c r="G69" s="55"/>
      <c r="H69" s="55"/>
      <c r="I69" s="55"/>
      <c r="J69" s="55"/>
      <c r="K69" s="55"/>
      <c r="L69" s="55"/>
      <c r="M69" s="55"/>
      <c r="N69" s="55"/>
      <c r="O69" s="55"/>
      <c r="P69" s="55"/>
    </row>
    <row r="70" spans="1:16" x14ac:dyDescent="0.2">
      <c r="A70" s="55"/>
      <c r="B70" s="55"/>
      <c r="C70" s="55"/>
      <c r="D70" s="55"/>
      <c r="E70" s="55"/>
      <c r="F70" s="55"/>
      <c r="G70" s="55"/>
      <c r="H70" s="55"/>
      <c r="I70" s="55"/>
      <c r="J70" s="55"/>
      <c r="K70" s="55"/>
      <c r="L70" s="55"/>
      <c r="M70" s="55"/>
      <c r="N70" s="55"/>
      <c r="O70" s="55"/>
      <c r="P70" s="55"/>
    </row>
    <row r="71" spans="1:16" x14ac:dyDescent="0.2">
      <c r="A71" s="18"/>
      <c r="B71" s="18"/>
      <c r="C71" s="18"/>
      <c r="D71" s="18"/>
      <c r="E71" s="18"/>
      <c r="F71" s="18"/>
      <c r="G71" s="18"/>
      <c r="H71" s="18"/>
      <c r="I71" s="18"/>
      <c r="J71" s="18"/>
      <c r="K71" s="18"/>
      <c r="L71" s="18"/>
      <c r="M71" s="18"/>
      <c r="N71" s="18"/>
      <c r="O71" s="18"/>
      <c r="P71" s="18"/>
    </row>
  </sheetData>
  <mergeCells count="34">
    <mergeCell ref="N29:P29"/>
    <mergeCell ref="A29:A30"/>
    <mergeCell ref="B29:D29"/>
    <mergeCell ref="E29:G29"/>
    <mergeCell ref="H29:J29"/>
    <mergeCell ref="K29:M29"/>
    <mergeCell ref="N26:P26"/>
    <mergeCell ref="B27:D27"/>
    <mergeCell ref="E27:G27"/>
    <mergeCell ref="H27:J27"/>
    <mergeCell ref="K27:M27"/>
    <mergeCell ref="N27:P27"/>
    <mergeCell ref="A26:A28"/>
    <mergeCell ref="B26:D26"/>
    <mergeCell ref="E26:G26"/>
    <mergeCell ref="H26:J26"/>
    <mergeCell ref="K26:M26"/>
    <mergeCell ref="N6:P6"/>
    <mergeCell ref="A6:A7"/>
    <mergeCell ref="B6:D6"/>
    <mergeCell ref="E6:G6"/>
    <mergeCell ref="H6:J6"/>
    <mergeCell ref="K6:M6"/>
    <mergeCell ref="N3:P3"/>
    <mergeCell ref="E4:G4"/>
    <mergeCell ref="H4:J4"/>
    <mergeCell ref="K4:M4"/>
    <mergeCell ref="N4:P4"/>
    <mergeCell ref="A3:A5"/>
    <mergeCell ref="K3:M3"/>
    <mergeCell ref="E3:G3"/>
    <mergeCell ref="B3:D3"/>
    <mergeCell ref="H3:J3"/>
    <mergeCell ref="B4:D4"/>
  </mergeCells>
  <phoneticPr fontId="18"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dimension ref="A1:M37"/>
  <sheetViews>
    <sheetView showGridLines="0" zoomScaleNormal="100" workbookViewId="0"/>
  </sheetViews>
  <sheetFormatPr defaultRowHeight="12" x14ac:dyDescent="0.2"/>
  <cols>
    <col min="1" max="1" width="34.140625" style="18" customWidth="1"/>
    <col min="2" max="4" width="8.7109375" style="18" customWidth="1"/>
    <col min="5" max="13" width="9.140625" style="18" customWidth="1"/>
    <col min="14" max="15" width="8.28515625" style="18" customWidth="1"/>
    <col min="16" max="16384" width="9.140625" style="18"/>
  </cols>
  <sheetData>
    <row r="1" spans="1:13" s="188" customFormat="1" ht="18.75" x14ac:dyDescent="0.3">
      <c r="A1" s="195" t="s">
        <v>277</v>
      </c>
      <c r="B1" s="195"/>
      <c r="C1" s="195"/>
      <c r="D1" s="195"/>
      <c r="M1" s="186" t="str">
        <f>Obsah!$A$1</f>
        <v>I. čtvrtletí 2018</v>
      </c>
    </row>
    <row r="2" spans="1:13" ht="7.5" customHeight="1" x14ac:dyDescent="0.2"/>
    <row r="3" spans="1:13" ht="16.5" customHeight="1" x14ac:dyDescent="0.25">
      <c r="A3" s="162"/>
      <c r="B3" s="704" t="s">
        <v>257</v>
      </c>
      <c r="C3" s="705"/>
      <c r="D3" s="705"/>
      <c r="E3" s="704" t="s">
        <v>267</v>
      </c>
      <c r="F3" s="705"/>
      <c r="G3" s="705"/>
      <c r="H3" s="704" t="s">
        <v>258</v>
      </c>
      <c r="I3" s="705"/>
      <c r="J3" s="706"/>
      <c r="K3" s="704" t="s">
        <v>222</v>
      </c>
      <c r="L3" s="705"/>
      <c r="M3" s="705"/>
    </row>
    <row r="4" spans="1:13" x14ac:dyDescent="0.2">
      <c r="A4" s="150"/>
      <c r="B4" s="262" t="s">
        <v>69</v>
      </c>
      <c r="C4" s="262" t="s">
        <v>70</v>
      </c>
      <c r="D4" s="262" t="s">
        <v>71</v>
      </c>
      <c r="E4" s="262" t="s">
        <v>69</v>
      </c>
      <c r="F4" s="262" t="s">
        <v>70</v>
      </c>
      <c r="G4" s="262" t="s">
        <v>71</v>
      </c>
      <c r="H4" s="262" t="s">
        <v>69</v>
      </c>
      <c r="I4" s="262" t="s">
        <v>70</v>
      </c>
      <c r="J4" s="262" t="s">
        <v>71</v>
      </c>
      <c r="K4" s="262" t="s">
        <v>69</v>
      </c>
      <c r="L4" s="262" t="s">
        <v>70</v>
      </c>
      <c r="M4" s="289" t="s">
        <v>71</v>
      </c>
    </row>
    <row r="5" spans="1:13" ht="12.75" customHeight="1" x14ac:dyDescent="0.2">
      <c r="A5" s="657" t="s">
        <v>306</v>
      </c>
      <c r="B5" s="658">
        <f>SUM(B6:D6)</f>
        <v>444.51785400000006</v>
      </c>
      <c r="C5" s="659"/>
      <c r="D5" s="660"/>
      <c r="E5" s="659">
        <f t="shared" ref="E5" si="0">SUM(E6:G6)</f>
        <v>394.443467</v>
      </c>
      <c r="F5" s="659"/>
      <c r="G5" s="659"/>
      <c r="H5" s="658">
        <f t="shared" ref="H5" si="1">SUM(H6:J6)</f>
        <v>2830.16903</v>
      </c>
      <c r="I5" s="659"/>
      <c r="J5" s="660"/>
      <c r="K5" s="707">
        <f t="shared" ref="K5" si="2">SUM(K6:M6)</f>
        <v>3669.1303509999998</v>
      </c>
      <c r="L5" s="707"/>
      <c r="M5" s="707"/>
    </row>
    <row r="6" spans="1:13" x14ac:dyDescent="0.2">
      <c r="A6" s="641"/>
      <c r="B6" s="343">
        <f>SUM(B7:B18)</f>
        <v>154.19265400000006</v>
      </c>
      <c r="C6" s="344">
        <f t="shared" ref="C6:M6" si="3">SUM(C7:C18)</f>
        <v>140.76909899999998</v>
      </c>
      <c r="D6" s="372">
        <f t="shared" si="3"/>
        <v>149.55610099999998</v>
      </c>
      <c r="E6" s="344">
        <f t="shared" si="3"/>
        <v>137.50567000000001</v>
      </c>
      <c r="F6" s="344">
        <f t="shared" si="3"/>
        <v>126.84757199999996</v>
      </c>
      <c r="G6" s="344">
        <f t="shared" si="3"/>
        <v>130.09022500000003</v>
      </c>
      <c r="H6" s="343">
        <f t="shared" si="3"/>
        <v>948.9833440000001</v>
      </c>
      <c r="I6" s="344">
        <f t="shared" si="3"/>
        <v>942.33521800000005</v>
      </c>
      <c r="J6" s="372">
        <f t="shared" si="3"/>
        <v>938.85046799999998</v>
      </c>
      <c r="K6" s="463">
        <f t="shared" si="3"/>
        <v>1240.6816680000002</v>
      </c>
      <c r="L6" s="463">
        <f t="shared" si="3"/>
        <v>1209.9518889999999</v>
      </c>
      <c r="M6" s="463">
        <f t="shared" si="3"/>
        <v>1218.4967939999999</v>
      </c>
    </row>
    <row r="7" spans="1:13" x14ac:dyDescent="0.2">
      <c r="A7" s="151" t="s">
        <v>201</v>
      </c>
      <c r="B7" s="281">
        <v>1.7488909999999998</v>
      </c>
      <c r="C7" s="149">
        <v>1.5743010000000002</v>
      </c>
      <c r="D7" s="282">
        <v>1.7041000000000004</v>
      </c>
      <c r="E7" s="281">
        <v>8.5691919999999993</v>
      </c>
      <c r="F7" s="149">
        <v>7.1813289999999999</v>
      </c>
      <c r="G7" s="282">
        <v>8.8955520000000003</v>
      </c>
      <c r="H7" s="281">
        <v>96.890801999999994</v>
      </c>
      <c r="I7" s="149">
        <v>91.440045999999981</v>
      </c>
      <c r="J7" s="282">
        <v>99.012886000000009</v>
      </c>
      <c r="K7" s="307">
        <v>107.208885</v>
      </c>
      <c r="L7" s="307">
        <v>100.19567599999998</v>
      </c>
      <c r="M7" s="307">
        <v>109.61253800000001</v>
      </c>
    </row>
    <row r="8" spans="1:13" x14ac:dyDescent="0.2">
      <c r="A8" s="280" t="s">
        <v>200</v>
      </c>
      <c r="B8" s="283">
        <v>104.84485700000005</v>
      </c>
      <c r="C8" s="103">
        <v>95.836540999999968</v>
      </c>
      <c r="D8" s="284">
        <v>104.51735099999999</v>
      </c>
      <c r="E8" s="283">
        <v>49.988083000000003</v>
      </c>
      <c r="F8" s="103">
        <v>45.91605899999999</v>
      </c>
      <c r="G8" s="284">
        <v>48.27810800000001</v>
      </c>
      <c r="H8" s="283">
        <v>4.2090269999999999</v>
      </c>
      <c r="I8" s="103">
        <v>2.772284</v>
      </c>
      <c r="J8" s="284">
        <v>2.8809469999999999</v>
      </c>
      <c r="K8" s="312">
        <v>159.04196700000006</v>
      </c>
      <c r="L8" s="466">
        <v>144.52488399999999</v>
      </c>
      <c r="M8" s="312">
        <v>155.67640599999999</v>
      </c>
    </row>
    <row r="9" spans="1:13" x14ac:dyDescent="0.2">
      <c r="A9" s="280" t="s">
        <v>199</v>
      </c>
      <c r="B9" s="283">
        <v>1.1100000000000001E-3</v>
      </c>
      <c r="C9" s="103">
        <v>2.7614999999999997E-2</v>
      </c>
      <c r="D9" s="284">
        <v>5.1289999999999999E-3</v>
      </c>
      <c r="E9" s="283">
        <v>4.5994679999999999</v>
      </c>
      <c r="F9" s="103">
        <v>3.3773089999999999</v>
      </c>
      <c r="G9" s="284">
        <v>3.8392180000000002</v>
      </c>
      <c r="H9" s="283">
        <v>146.32667500000002</v>
      </c>
      <c r="I9" s="103">
        <v>147.160338</v>
      </c>
      <c r="J9" s="284">
        <v>136.76500899999999</v>
      </c>
      <c r="K9" s="312">
        <v>150.92725300000004</v>
      </c>
      <c r="L9" s="466">
        <v>150.56526199999999</v>
      </c>
      <c r="M9" s="312">
        <v>140.60935599999999</v>
      </c>
    </row>
    <row r="10" spans="1:13" x14ac:dyDescent="0.2">
      <c r="A10" s="280" t="s">
        <v>198</v>
      </c>
      <c r="B10" s="283">
        <v>1.9808390000000002</v>
      </c>
      <c r="C10" s="103">
        <v>1.2067589999999999</v>
      </c>
      <c r="D10" s="284">
        <v>1.3361109999999998</v>
      </c>
      <c r="E10" s="283">
        <v>5.4040970000000002</v>
      </c>
      <c r="F10" s="103">
        <v>3.4091840000000002</v>
      </c>
      <c r="G10" s="284">
        <v>2.1944860000000004</v>
      </c>
      <c r="H10" s="283">
        <v>555.41340100000002</v>
      </c>
      <c r="I10" s="103">
        <v>564.63498100000004</v>
      </c>
      <c r="J10" s="284">
        <v>564.70134699999994</v>
      </c>
      <c r="K10" s="312">
        <v>562.79833700000006</v>
      </c>
      <c r="L10" s="466">
        <v>569.25092400000005</v>
      </c>
      <c r="M10" s="312">
        <v>568.23194399999988</v>
      </c>
    </row>
    <row r="11" spans="1:13" x14ac:dyDescent="0.2">
      <c r="A11" s="280" t="s">
        <v>197</v>
      </c>
      <c r="B11" s="283">
        <v>0</v>
      </c>
      <c r="C11" s="103">
        <v>0</v>
      </c>
      <c r="D11" s="284">
        <v>0</v>
      </c>
      <c r="E11" s="283">
        <v>0</v>
      </c>
      <c r="F11" s="103">
        <v>0</v>
      </c>
      <c r="G11" s="284">
        <v>0</v>
      </c>
      <c r="H11" s="283">
        <v>0</v>
      </c>
      <c r="I11" s="103">
        <v>0</v>
      </c>
      <c r="J11" s="284">
        <v>0</v>
      </c>
      <c r="K11" s="312">
        <v>0</v>
      </c>
      <c r="L11" s="466">
        <v>0</v>
      </c>
      <c r="M11" s="312">
        <v>0</v>
      </c>
    </row>
    <row r="12" spans="1:13" x14ac:dyDescent="0.2">
      <c r="A12" s="280" t="s">
        <v>196</v>
      </c>
      <c r="B12" s="283">
        <v>0</v>
      </c>
      <c r="C12" s="103">
        <v>0</v>
      </c>
      <c r="D12" s="284">
        <v>0</v>
      </c>
      <c r="E12" s="283">
        <v>1.6442539999999999</v>
      </c>
      <c r="F12" s="103">
        <v>1.459587</v>
      </c>
      <c r="G12" s="284">
        <v>1.570368</v>
      </c>
      <c r="H12" s="283">
        <v>0.309</v>
      </c>
      <c r="I12" s="103">
        <v>0.316</v>
      </c>
      <c r="J12" s="284">
        <v>0</v>
      </c>
      <c r="K12" s="312">
        <v>1.9532539999999998</v>
      </c>
      <c r="L12" s="466">
        <v>1.775587</v>
      </c>
      <c r="M12" s="312">
        <v>1.570368</v>
      </c>
    </row>
    <row r="13" spans="1:13" x14ac:dyDescent="0.2">
      <c r="A13" s="280" t="s">
        <v>195</v>
      </c>
      <c r="B13" s="283">
        <v>0</v>
      </c>
      <c r="C13" s="103">
        <v>0</v>
      </c>
      <c r="D13" s="284">
        <v>0</v>
      </c>
      <c r="E13" s="283">
        <v>2.0939999999999999</v>
      </c>
      <c r="F13" s="103">
        <v>2.0030000000000001</v>
      </c>
      <c r="G13" s="284">
        <v>2.331</v>
      </c>
      <c r="H13" s="283">
        <v>0.247506</v>
      </c>
      <c r="I13" s="103">
        <v>0.178679</v>
      </c>
      <c r="J13" s="284">
        <v>0.15566300000000002</v>
      </c>
      <c r="K13" s="312">
        <v>2.3415059999999999</v>
      </c>
      <c r="L13" s="466">
        <v>2.1816789999999999</v>
      </c>
      <c r="M13" s="312">
        <v>2.4866630000000001</v>
      </c>
    </row>
    <row r="14" spans="1:13" x14ac:dyDescent="0.2">
      <c r="A14" s="280" t="s">
        <v>194</v>
      </c>
      <c r="B14" s="283">
        <v>0.26064399999999999</v>
      </c>
      <c r="C14" s="103">
        <v>0.23341300000000001</v>
      </c>
      <c r="D14" s="284">
        <v>0</v>
      </c>
      <c r="E14" s="283">
        <v>2.1395999999999997</v>
      </c>
      <c r="F14" s="103">
        <v>2.0751999999999997</v>
      </c>
      <c r="G14" s="284">
        <v>2.2094</v>
      </c>
      <c r="H14" s="283">
        <v>9.4099310000000003</v>
      </c>
      <c r="I14" s="103">
        <v>8.3274489999999997</v>
      </c>
      <c r="J14" s="284">
        <v>7.1797139999999997</v>
      </c>
      <c r="K14" s="312">
        <v>11.810175000000001</v>
      </c>
      <c r="L14" s="466">
        <v>10.636061999999999</v>
      </c>
      <c r="M14" s="312">
        <v>9.3891139999999993</v>
      </c>
    </row>
    <row r="15" spans="1:13" x14ac:dyDescent="0.2">
      <c r="A15" s="280" t="s">
        <v>193</v>
      </c>
      <c r="B15" s="283">
        <v>1.0171219999999999</v>
      </c>
      <c r="C15" s="103">
        <v>1.00118</v>
      </c>
      <c r="D15" s="284">
        <v>0.88092700000000002</v>
      </c>
      <c r="E15" s="283">
        <v>8.6513679999999979</v>
      </c>
      <c r="F15" s="103">
        <v>8.3341080000000005</v>
      </c>
      <c r="G15" s="284">
        <v>8.9771870000000007</v>
      </c>
      <c r="H15" s="283">
        <v>27.963229999999999</v>
      </c>
      <c r="I15" s="103">
        <v>26.145812999999993</v>
      </c>
      <c r="J15" s="284">
        <v>25.812677000000004</v>
      </c>
      <c r="K15" s="312">
        <v>37.631720000000001</v>
      </c>
      <c r="L15" s="466">
        <v>35.481100999999995</v>
      </c>
      <c r="M15" s="312">
        <v>35.670791000000008</v>
      </c>
    </row>
    <row r="16" spans="1:13" x14ac:dyDescent="0.2">
      <c r="A16" s="280" t="s">
        <v>15</v>
      </c>
      <c r="B16" s="283">
        <v>0</v>
      </c>
      <c r="C16" s="103">
        <v>0</v>
      </c>
      <c r="D16" s="284">
        <v>0</v>
      </c>
      <c r="E16" s="283">
        <v>0</v>
      </c>
      <c r="F16" s="103">
        <v>0</v>
      </c>
      <c r="G16" s="284">
        <v>0</v>
      </c>
      <c r="H16" s="283">
        <v>0</v>
      </c>
      <c r="I16" s="103">
        <v>0</v>
      </c>
      <c r="J16" s="284">
        <v>0</v>
      </c>
      <c r="K16" s="312">
        <v>0</v>
      </c>
      <c r="L16" s="466">
        <v>0</v>
      </c>
      <c r="M16" s="312">
        <v>0</v>
      </c>
    </row>
    <row r="17" spans="1:13" x14ac:dyDescent="0.2">
      <c r="A17" s="280" t="s">
        <v>192</v>
      </c>
      <c r="B17" s="283">
        <v>0.65544100000000005</v>
      </c>
      <c r="C17" s="103">
        <v>0.60881700000000005</v>
      </c>
      <c r="D17" s="284">
        <v>0.66503600000000007</v>
      </c>
      <c r="E17" s="283">
        <v>0.20610300000000001</v>
      </c>
      <c r="F17" s="103">
        <v>0.205677</v>
      </c>
      <c r="G17" s="284">
        <v>0.18471600000000002</v>
      </c>
      <c r="H17" s="283">
        <v>7.4818999999999997E-2</v>
      </c>
      <c r="I17" s="103">
        <v>0.110677</v>
      </c>
      <c r="J17" s="284">
        <v>0.13862900000000003</v>
      </c>
      <c r="K17" s="312">
        <v>0.93636300000000006</v>
      </c>
      <c r="L17" s="466">
        <v>0.92517100000000008</v>
      </c>
      <c r="M17" s="312">
        <v>0.98838100000000007</v>
      </c>
    </row>
    <row r="18" spans="1:13" ht="12.75" thickBot="1" x14ac:dyDescent="0.25">
      <c r="A18" s="152" t="s">
        <v>191</v>
      </c>
      <c r="B18" s="285">
        <v>43.683750000000003</v>
      </c>
      <c r="C18" s="102">
        <v>40.280473000000001</v>
      </c>
      <c r="D18" s="286">
        <v>40.447447000000004</v>
      </c>
      <c r="E18" s="285">
        <v>54.209505</v>
      </c>
      <c r="F18" s="102">
        <v>52.886118999999972</v>
      </c>
      <c r="G18" s="286">
        <v>51.610190000000024</v>
      </c>
      <c r="H18" s="285">
        <v>108.138953</v>
      </c>
      <c r="I18" s="102">
        <v>101.24895100000002</v>
      </c>
      <c r="J18" s="286">
        <v>102.20359599999999</v>
      </c>
      <c r="K18" s="308">
        <v>206.03220800000003</v>
      </c>
      <c r="L18" s="308">
        <v>194.41554300000001</v>
      </c>
      <c r="M18" s="308">
        <v>194.261233</v>
      </c>
    </row>
    <row r="19" spans="1:13" s="188" customFormat="1" ht="13.5" customHeight="1" x14ac:dyDescent="0.25">
      <c r="A19" s="402" t="s">
        <v>387</v>
      </c>
      <c r="B19" s="461">
        <v>398.75199999999984</v>
      </c>
      <c r="C19" s="404">
        <v>399.34599999999983</v>
      </c>
      <c r="D19" s="403">
        <v>398.55699999999979</v>
      </c>
      <c r="E19" s="404">
        <v>392.91599999999994</v>
      </c>
      <c r="F19" s="404">
        <v>392.91599999999994</v>
      </c>
      <c r="G19" s="403">
        <v>392.91599999999994</v>
      </c>
      <c r="H19" s="404">
        <v>10366.748000000001</v>
      </c>
      <c r="I19" s="404">
        <v>10818.748000000003</v>
      </c>
      <c r="J19" s="403">
        <v>10818.748000000003</v>
      </c>
      <c r="K19" s="464">
        <v>11158.416000000001</v>
      </c>
      <c r="L19" s="464">
        <v>11611.010000000002</v>
      </c>
      <c r="M19" s="464">
        <v>11610.221000000003</v>
      </c>
    </row>
    <row r="20" spans="1:13" s="188" customFormat="1" ht="13.5" customHeight="1" thickBot="1" x14ac:dyDescent="0.3">
      <c r="A20" s="399" t="s">
        <v>388</v>
      </c>
      <c r="B20" s="462">
        <v>905.37000000000228</v>
      </c>
      <c r="C20" s="401">
        <v>906.28500000000236</v>
      </c>
      <c r="D20" s="400">
        <v>903.50400000000229</v>
      </c>
      <c r="E20" s="401">
        <v>1439.2079999999971</v>
      </c>
      <c r="F20" s="401">
        <v>1441.3129999999969</v>
      </c>
      <c r="G20" s="400">
        <v>1441.3129999999969</v>
      </c>
      <c r="H20" s="401">
        <v>21932.038000000004</v>
      </c>
      <c r="I20" s="401">
        <v>20650.977999999999</v>
      </c>
      <c r="J20" s="400">
        <v>20658.777999999998</v>
      </c>
      <c r="K20" s="465">
        <v>24276.616000000002</v>
      </c>
      <c r="L20" s="465">
        <v>22998.575999999997</v>
      </c>
      <c r="M20" s="465">
        <v>23003.594999999998</v>
      </c>
    </row>
    <row r="21" spans="1:13" x14ac:dyDescent="0.2">
      <c r="M21" s="24" t="s">
        <v>139</v>
      </c>
    </row>
    <row r="25" spans="1:13" x14ac:dyDescent="0.2">
      <c r="I25" s="18" t="s">
        <v>302</v>
      </c>
      <c r="J25" s="18" t="s">
        <v>303</v>
      </c>
      <c r="K25" s="18" t="s">
        <v>304</v>
      </c>
    </row>
    <row r="26" spans="1:13" x14ac:dyDescent="0.2">
      <c r="H26" s="18" t="s">
        <v>201</v>
      </c>
      <c r="I26" s="101">
        <f>SUM(B7:D7)</f>
        <v>5.0272920000000001</v>
      </c>
      <c r="J26" s="101">
        <f t="shared" ref="J26:J37" si="4">SUM(E7:G7)</f>
        <v>24.646073000000001</v>
      </c>
      <c r="K26" s="101">
        <f t="shared" ref="K26:K37" si="5">SUM(H7:J7)</f>
        <v>287.34373399999998</v>
      </c>
      <c r="L26" s="101"/>
    </row>
    <row r="27" spans="1:13" x14ac:dyDescent="0.2">
      <c r="H27" s="18" t="s">
        <v>200</v>
      </c>
      <c r="I27" s="101">
        <f t="shared" ref="I27:I37" si="6">SUM(B8:D8)</f>
        <v>305.19874900000002</v>
      </c>
      <c r="J27" s="101">
        <f t="shared" si="4"/>
        <v>144.18225000000001</v>
      </c>
      <c r="K27" s="101">
        <f t="shared" si="5"/>
        <v>9.8622580000000006</v>
      </c>
      <c r="L27" s="101"/>
    </row>
    <row r="28" spans="1:13" x14ac:dyDescent="0.2">
      <c r="H28" s="18" t="s">
        <v>199</v>
      </c>
      <c r="I28" s="101">
        <f t="shared" si="6"/>
        <v>3.3853999999999995E-2</v>
      </c>
      <c r="J28" s="101">
        <f t="shared" si="4"/>
        <v>11.815995000000001</v>
      </c>
      <c r="K28" s="101">
        <f t="shared" si="5"/>
        <v>430.25202200000001</v>
      </c>
      <c r="L28" s="101"/>
    </row>
    <row r="29" spans="1:13" x14ac:dyDescent="0.2">
      <c r="H29" s="18" t="s">
        <v>198</v>
      </c>
      <c r="I29" s="101">
        <f t="shared" si="6"/>
        <v>4.5237090000000002</v>
      </c>
      <c r="J29" s="101">
        <f t="shared" si="4"/>
        <v>11.007767000000001</v>
      </c>
      <c r="K29" s="101">
        <f t="shared" si="5"/>
        <v>1684.7497289999999</v>
      </c>
      <c r="L29" s="101"/>
    </row>
    <row r="30" spans="1:13" x14ac:dyDescent="0.2">
      <c r="H30" s="18" t="s">
        <v>197</v>
      </c>
      <c r="I30" s="101">
        <f t="shared" si="6"/>
        <v>0</v>
      </c>
      <c r="J30" s="101">
        <f t="shared" si="4"/>
        <v>0</v>
      </c>
      <c r="K30" s="101">
        <f t="shared" si="5"/>
        <v>0</v>
      </c>
      <c r="L30" s="101"/>
    </row>
    <row r="31" spans="1:13" x14ac:dyDescent="0.2">
      <c r="H31" s="18" t="s">
        <v>196</v>
      </c>
      <c r="I31" s="101">
        <f t="shared" si="6"/>
        <v>0</v>
      </c>
      <c r="J31" s="101">
        <f t="shared" si="4"/>
        <v>4.6742090000000003</v>
      </c>
      <c r="K31" s="101">
        <f t="shared" si="5"/>
        <v>0.625</v>
      </c>
      <c r="L31" s="101"/>
    </row>
    <row r="32" spans="1:13" x14ac:dyDescent="0.2">
      <c r="H32" s="18" t="s">
        <v>195</v>
      </c>
      <c r="I32" s="101">
        <f t="shared" si="6"/>
        <v>0</v>
      </c>
      <c r="J32" s="101">
        <f t="shared" si="4"/>
        <v>6.427999999999999</v>
      </c>
      <c r="K32" s="101">
        <f t="shared" si="5"/>
        <v>0.58184800000000003</v>
      </c>
      <c r="L32" s="101"/>
    </row>
    <row r="33" spans="8:12" x14ac:dyDescent="0.2">
      <c r="H33" s="18" t="s">
        <v>194</v>
      </c>
      <c r="I33" s="101">
        <f t="shared" si="6"/>
        <v>0.49405699999999997</v>
      </c>
      <c r="J33" s="101">
        <f t="shared" si="4"/>
        <v>6.424199999999999</v>
      </c>
      <c r="K33" s="101">
        <f t="shared" si="5"/>
        <v>24.917094000000002</v>
      </c>
      <c r="L33" s="101"/>
    </row>
    <row r="34" spans="8:12" x14ac:dyDescent="0.2">
      <c r="H34" s="18" t="s">
        <v>193</v>
      </c>
      <c r="I34" s="101">
        <f t="shared" si="6"/>
        <v>2.8992290000000001</v>
      </c>
      <c r="J34" s="101">
        <f t="shared" si="4"/>
        <v>25.962662999999999</v>
      </c>
      <c r="K34" s="101">
        <f t="shared" si="5"/>
        <v>79.921719999999993</v>
      </c>
      <c r="L34" s="101"/>
    </row>
    <row r="35" spans="8:12" x14ac:dyDescent="0.2">
      <c r="H35" s="18" t="s">
        <v>15</v>
      </c>
      <c r="I35" s="101">
        <f t="shared" si="6"/>
        <v>0</v>
      </c>
      <c r="J35" s="101">
        <f t="shared" si="4"/>
        <v>0</v>
      </c>
      <c r="K35" s="101">
        <f t="shared" si="5"/>
        <v>0</v>
      </c>
      <c r="L35" s="101"/>
    </row>
    <row r="36" spans="8:12" x14ac:dyDescent="0.2">
      <c r="H36" s="18" t="s">
        <v>192</v>
      </c>
      <c r="I36" s="101">
        <f t="shared" si="6"/>
        <v>1.9292940000000001</v>
      </c>
      <c r="J36" s="101">
        <f t="shared" si="4"/>
        <v>0.59649600000000003</v>
      </c>
      <c r="K36" s="101">
        <f t="shared" si="5"/>
        <v>0.324125</v>
      </c>
      <c r="L36" s="101"/>
    </row>
    <row r="37" spans="8:12" x14ac:dyDescent="0.2">
      <c r="H37" s="18" t="s">
        <v>191</v>
      </c>
      <c r="I37" s="101">
        <f t="shared" si="6"/>
        <v>124.41167000000002</v>
      </c>
      <c r="J37" s="101">
        <f t="shared" si="4"/>
        <v>158.705814</v>
      </c>
      <c r="K37" s="101">
        <f t="shared" si="5"/>
        <v>311.5915</v>
      </c>
      <c r="L37" s="101"/>
    </row>
  </sheetData>
  <mergeCells count="9">
    <mergeCell ref="H3:J3"/>
    <mergeCell ref="K3:M3"/>
    <mergeCell ref="A5:A6"/>
    <mergeCell ref="B5:D5"/>
    <mergeCell ref="B3:D3"/>
    <mergeCell ref="E3:G3"/>
    <mergeCell ref="E5:G5"/>
    <mergeCell ref="H5:J5"/>
    <mergeCell ref="K5:M5"/>
  </mergeCells>
  <pageMargins left="0.31496062992125984" right="0.31496062992125984" top="0.35433070866141736" bottom="0.35433070866141736" header="0.31496062992125984" footer="0.19685039370078741"/>
  <pageSetup paperSize="9" fitToWidth="0" fitToHeight="0" orientation="landscape" r:id="rId1"/>
  <headerFooter>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33"/>
  <sheetViews>
    <sheetView showGridLines="0" zoomScaleNormal="100" workbookViewId="0">
      <selection activeCell="A2" sqref="A2"/>
    </sheetView>
  </sheetViews>
  <sheetFormatPr defaultRowHeight="12" x14ac:dyDescent="0.2"/>
  <cols>
    <col min="1" max="1" width="22" style="21" customWidth="1"/>
    <col min="2" max="4" width="9.85546875" style="21" customWidth="1"/>
    <col min="5" max="13" width="10.140625" style="21" customWidth="1"/>
    <col min="14" max="14" width="11.7109375" style="21" customWidth="1"/>
    <col min="15" max="16384" width="9.140625" style="21"/>
  </cols>
  <sheetData>
    <row r="1" spans="1:13" s="181" customFormat="1" ht="18.75" x14ac:dyDescent="0.3">
      <c r="A1" s="114" t="s">
        <v>319</v>
      </c>
      <c r="M1" s="186" t="str">
        <f>Obsah!$A$1</f>
        <v>I. čtvrtletí 2018</v>
      </c>
    </row>
    <row r="2" spans="1:13" ht="7.5" customHeight="1" x14ac:dyDescent="0.2"/>
    <row r="3" spans="1:13" x14ac:dyDescent="0.2">
      <c r="A3" s="653"/>
      <c r="B3" s="656" t="s">
        <v>273</v>
      </c>
      <c r="C3" s="656"/>
      <c r="D3" s="656"/>
      <c r="E3" s="656" t="s">
        <v>278</v>
      </c>
      <c r="F3" s="656"/>
      <c r="G3" s="656"/>
      <c r="H3" s="656" t="s">
        <v>279</v>
      </c>
      <c r="I3" s="656"/>
      <c r="J3" s="656"/>
      <c r="K3" s="656" t="s">
        <v>280</v>
      </c>
      <c r="L3" s="656"/>
      <c r="M3" s="708"/>
    </row>
    <row r="4" spans="1:13" x14ac:dyDescent="0.2">
      <c r="A4" s="654"/>
      <c r="B4" s="262" t="s">
        <v>69</v>
      </c>
      <c r="C4" s="262" t="s">
        <v>70</v>
      </c>
      <c r="D4" s="262" t="s">
        <v>71</v>
      </c>
      <c r="E4" s="262" t="s">
        <v>72</v>
      </c>
      <c r="F4" s="262" t="s">
        <v>73</v>
      </c>
      <c r="G4" s="262" t="s">
        <v>74</v>
      </c>
      <c r="H4" s="262" t="s">
        <v>75</v>
      </c>
      <c r="I4" s="262" t="s">
        <v>76</v>
      </c>
      <c r="J4" s="262" t="s">
        <v>77</v>
      </c>
      <c r="K4" s="262" t="s">
        <v>78</v>
      </c>
      <c r="L4" s="262" t="s">
        <v>79</v>
      </c>
      <c r="M4" s="289" t="s">
        <v>80</v>
      </c>
    </row>
    <row r="5" spans="1:13" x14ac:dyDescent="0.2">
      <c r="A5" s="699" t="s">
        <v>11</v>
      </c>
      <c r="B5" s="658">
        <f>D6</f>
        <v>22280.6702800001</v>
      </c>
      <c r="C5" s="659"/>
      <c r="D5" s="660"/>
      <c r="E5" s="650">
        <f t="shared" ref="E5" si="0">G6</f>
        <v>0</v>
      </c>
      <c r="F5" s="651"/>
      <c r="G5" s="652"/>
      <c r="H5" s="650">
        <f t="shared" ref="H5" si="1">J6</f>
        <v>0</v>
      </c>
      <c r="I5" s="651"/>
      <c r="J5" s="652"/>
      <c r="K5" s="650">
        <f t="shared" ref="K5" si="2">M6</f>
        <v>0</v>
      </c>
      <c r="L5" s="651"/>
      <c r="M5" s="651"/>
    </row>
    <row r="6" spans="1:13" x14ac:dyDescent="0.2">
      <c r="A6" s="700"/>
      <c r="B6" s="343">
        <f>SUM(B7:B14)</f>
        <v>22284.97813000012</v>
      </c>
      <c r="C6" s="344">
        <f t="shared" ref="C6:M6" si="3">SUM(C7:C14)</f>
        <v>22283.617630000095</v>
      </c>
      <c r="D6" s="372">
        <f t="shared" si="3"/>
        <v>22280.6702800001</v>
      </c>
      <c r="E6" s="559">
        <f t="shared" si="3"/>
        <v>0</v>
      </c>
      <c r="F6" s="559">
        <f t="shared" si="3"/>
        <v>0</v>
      </c>
      <c r="G6" s="560">
        <f t="shared" si="3"/>
        <v>0</v>
      </c>
      <c r="H6" s="559">
        <f t="shared" si="3"/>
        <v>0</v>
      </c>
      <c r="I6" s="559">
        <f t="shared" si="3"/>
        <v>0</v>
      </c>
      <c r="J6" s="560">
        <f t="shared" si="3"/>
        <v>0</v>
      </c>
      <c r="K6" s="559">
        <f t="shared" si="3"/>
        <v>0</v>
      </c>
      <c r="L6" s="559">
        <f t="shared" si="3"/>
        <v>0</v>
      </c>
      <c r="M6" s="559">
        <f t="shared" si="3"/>
        <v>0</v>
      </c>
    </row>
    <row r="7" spans="1:13" x14ac:dyDescent="0.2">
      <c r="A7" s="155" t="s">
        <v>0</v>
      </c>
      <c r="B7" s="279">
        <v>4290</v>
      </c>
      <c r="C7" s="177">
        <v>4290</v>
      </c>
      <c r="D7" s="202">
        <v>4290</v>
      </c>
      <c r="E7" s="561">
        <v>0</v>
      </c>
      <c r="F7" s="561">
        <v>0</v>
      </c>
      <c r="G7" s="562">
        <v>0</v>
      </c>
      <c r="H7" s="561">
        <v>0</v>
      </c>
      <c r="I7" s="561">
        <v>0</v>
      </c>
      <c r="J7" s="562">
        <v>0</v>
      </c>
      <c r="K7" s="561">
        <v>0</v>
      </c>
      <c r="L7" s="561">
        <v>0</v>
      </c>
      <c r="M7" s="561">
        <v>0</v>
      </c>
    </row>
    <row r="8" spans="1:13" x14ac:dyDescent="0.2">
      <c r="A8" s="220" t="s">
        <v>16</v>
      </c>
      <c r="B8" s="256">
        <v>11093.442000000001</v>
      </c>
      <c r="C8" s="27">
        <v>11093.442000000001</v>
      </c>
      <c r="D8" s="208">
        <v>11093.442000000001</v>
      </c>
      <c r="E8" s="563">
        <v>0</v>
      </c>
      <c r="F8" s="564">
        <v>0</v>
      </c>
      <c r="G8" s="565">
        <v>0</v>
      </c>
      <c r="H8" s="563">
        <v>0</v>
      </c>
      <c r="I8" s="564">
        <v>0</v>
      </c>
      <c r="J8" s="565">
        <v>0</v>
      </c>
      <c r="K8" s="563">
        <v>0</v>
      </c>
      <c r="L8" s="564">
        <v>0</v>
      </c>
      <c r="M8" s="566">
        <v>0</v>
      </c>
    </row>
    <row r="9" spans="1:13" x14ac:dyDescent="0.2">
      <c r="A9" s="220" t="s">
        <v>17</v>
      </c>
      <c r="B9" s="256">
        <v>1363.5</v>
      </c>
      <c r="C9" s="27">
        <v>1363.5</v>
      </c>
      <c r="D9" s="208">
        <v>1363.5</v>
      </c>
      <c r="E9" s="563">
        <v>0</v>
      </c>
      <c r="F9" s="564">
        <v>0</v>
      </c>
      <c r="G9" s="565">
        <v>0</v>
      </c>
      <c r="H9" s="563">
        <v>0</v>
      </c>
      <c r="I9" s="564">
        <v>0</v>
      </c>
      <c r="J9" s="565">
        <v>0</v>
      </c>
      <c r="K9" s="563">
        <v>0</v>
      </c>
      <c r="L9" s="564">
        <v>0</v>
      </c>
      <c r="M9" s="566">
        <v>0</v>
      </c>
    </row>
    <row r="10" spans="1:13" x14ac:dyDescent="0.2">
      <c r="A10" s="220" t="s">
        <v>18</v>
      </c>
      <c r="B10" s="256">
        <v>900.17699999999763</v>
      </c>
      <c r="C10" s="27">
        <v>900.38699999999767</v>
      </c>
      <c r="D10" s="208">
        <v>900.38699999999767</v>
      </c>
      <c r="E10" s="563">
        <v>0</v>
      </c>
      <c r="F10" s="564">
        <v>0</v>
      </c>
      <c r="G10" s="565">
        <v>0</v>
      </c>
      <c r="H10" s="563">
        <v>0</v>
      </c>
      <c r="I10" s="564">
        <v>0</v>
      </c>
      <c r="J10" s="565">
        <v>0</v>
      </c>
      <c r="K10" s="563">
        <v>0</v>
      </c>
      <c r="L10" s="564">
        <v>0</v>
      </c>
      <c r="M10" s="566">
        <v>0</v>
      </c>
    </row>
    <row r="11" spans="1:13" x14ac:dyDescent="0.2">
      <c r="A11" s="220" t="s">
        <v>3</v>
      </c>
      <c r="B11" s="256">
        <v>1093.1525999999994</v>
      </c>
      <c r="C11" s="27">
        <v>1093.2144999999991</v>
      </c>
      <c r="D11" s="208">
        <v>1092.8364999999994</v>
      </c>
      <c r="E11" s="563">
        <v>0</v>
      </c>
      <c r="F11" s="564">
        <v>0</v>
      </c>
      <c r="G11" s="565">
        <v>0</v>
      </c>
      <c r="H11" s="563">
        <v>0</v>
      </c>
      <c r="I11" s="564">
        <v>0</v>
      </c>
      <c r="J11" s="565">
        <v>0</v>
      </c>
      <c r="K11" s="563">
        <v>0</v>
      </c>
      <c r="L11" s="564">
        <v>0</v>
      </c>
      <c r="M11" s="566">
        <v>0</v>
      </c>
    </row>
    <row r="12" spans="1:13" x14ac:dyDescent="0.2">
      <c r="A12" s="220" t="s">
        <v>19</v>
      </c>
      <c r="B12" s="256">
        <v>1171.5</v>
      </c>
      <c r="C12" s="27">
        <v>1171.5</v>
      </c>
      <c r="D12" s="208">
        <v>1171.5</v>
      </c>
      <c r="E12" s="563">
        <v>0</v>
      </c>
      <c r="F12" s="564">
        <v>0</v>
      </c>
      <c r="G12" s="565">
        <v>0</v>
      </c>
      <c r="H12" s="563">
        <v>0</v>
      </c>
      <c r="I12" s="564">
        <v>0</v>
      </c>
      <c r="J12" s="565">
        <v>0</v>
      </c>
      <c r="K12" s="563">
        <v>0</v>
      </c>
      <c r="L12" s="564">
        <v>0</v>
      </c>
      <c r="M12" s="566">
        <v>0</v>
      </c>
    </row>
    <row r="13" spans="1:13" x14ac:dyDescent="0.2">
      <c r="A13" s="220" t="s">
        <v>1</v>
      </c>
      <c r="B13" s="256">
        <v>308.18790000000007</v>
      </c>
      <c r="C13" s="27">
        <v>308.0879000000001</v>
      </c>
      <c r="D13" s="208">
        <v>308.0879000000001</v>
      </c>
      <c r="E13" s="563">
        <v>0</v>
      </c>
      <c r="F13" s="564">
        <v>0</v>
      </c>
      <c r="G13" s="565">
        <v>0</v>
      </c>
      <c r="H13" s="563">
        <v>0</v>
      </c>
      <c r="I13" s="564">
        <v>0</v>
      </c>
      <c r="J13" s="565">
        <v>0</v>
      </c>
      <c r="K13" s="563">
        <v>0</v>
      </c>
      <c r="L13" s="564">
        <v>0</v>
      </c>
      <c r="M13" s="566">
        <v>0</v>
      </c>
    </row>
    <row r="14" spans="1:13" ht="12.75" thickBot="1" x14ac:dyDescent="0.25">
      <c r="A14" s="156" t="s">
        <v>2</v>
      </c>
      <c r="B14" s="270">
        <v>2065.0186300001187</v>
      </c>
      <c r="C14" s="38">
        <v>2063.4862300000987</v>
      </c>
      <c r="D14" s="209">
        <v>2060.9168800000975</v>
      </c>
      <c r="E14" s="567">
        <v>0</v>
      </c>
      <c r="F14" s="567">
        <v>0</v>
      </c>
      <c r="G14" s="568">
        <v>0</v>
      </c>
      <c r="H14" s="567">
        <v>0</v>
      </c>
      <c r="I14" s="567">
        <v>0</v>
      </c>
      <c r="J14" s="568">
        <v>0</v>
      </c>
      <c r="K14" s="567">
        <v>0</v>
      </c>
      <c r="L14" s="567">
        <v>0</v>
      </c>
      <c r="M14" s="567">
        <v>0</v>
      </c>
    </row>
    <row r="15" spans="1:13" x14ac:dyDescent="0.2">
      <c r="M15" s="24" t="s">
        <v>132</v>
      </c>
    </row>
    <row r="16" spans="1:13" ht="3.75" customHeight="1" x14ac:dyDescent="0.2"/>
    <row r="17" spans="1:10" x14ac:dyDescent="0.2">
      <c r="A17" s="153"/>
      <c r="B17" s="175" t="s">
        <v>8</v>
      </c>
      <c r="C17" s="175" t="s">
        <v>23</v>
      </c>
      <c r="D17" s="175" t="s">
        <v>24</v>
      </c>
      <c r="E17" s="175" t="s">
        <v>25</v>
      </c>
      <c r="F17" s="175" t="s">
        <v>46</v>
      </c>
      <c r="G17" s="175" t="s">
        <v>47</v>
      </c>
      <c r="H17" s="175" t="s">
        <v>48</v>
      </c>
      <c r="I17" s="175" t="s">
        <v>49</v>
      </c>
      <c r="J17" s="175" t="s">
        <v>58</v>
      </c>
    </row>
    <row r="18" spans="1:10" x14ac:dyDescent="0.2">
      <c r="A18" s="398" t="s">
        <v>11</v>
      </c>
      <c r="B18" s="374">
        <f>SUM(B19:B32)</f>
        <v>4290</v>
      </c>
      <c r="C18" s="374">
        <f t="shared" ref="C18:I18" si="4">SUM(C19:C32)</f>
        <v>11093.442000000001</v>
      </c>
      <c r="D18" s="376">
        <f t="shared" si="4"/>
        <v>1363.5</v>
      </c>
      <c r="E18" s="376">
        <f t="shared" si="4"/>
        <v>900.38699999999994</v>
      </c>
      <c r="F18" s="376">
        <f t="shared" si="4"/>
        <v>1092.8365000000001</v>
      </c>
      <c r="G18" s="376">
        <f t="shared" si="4"/>
        <v>1171.5</v>
      </c>
      <c r="H18" s="376">
        <f t="shared" si="4"/>
        <v>308.08789999999999</v>
      </c>
      <c r="I18" s="376">
        <f t="shared" si="4"/>
        <v>2060.9168799999966</v>
      </c>
      <c r="J18" s="376">
        <f t="shared" ref="J18:J32" si="5">SUM(B18:I18)</f>
        <v>22280.670279999998</v>
      </c>
    </row>
    <row r="19" spans="1:10" x14ac:dyDescent="0.2">
      <c r="A19" s="524" t="s">
        <v>403</v>
      </c>
      <c r="B19" s="213">
        <v>0</v>
      </c>
      <c r="C19" s="213">
        <v>147.94</v>
      </c>
      <c r="D19" s="213">
        <v>0</v>
      </c>
      <c r="E19" s="213">
        <v>18.247999999999998</v>
      </c>
      <c r="F19" s="213">
        <v>11.936</v>
      </c>
      <c r="G19" s="213">
        <v>0</v>
      </c>
      <c r="H19" s="213">
        <v>0</v>
      </c>
      <c r="I19" s="213">
        <v>21.504480000000036</v>
      </c>
      <c r="J19" s="50">
        <f t="shared" si="5"/>
        <v>199.62848000000002</v>
      </c>
    </row>
    <row r="20" spans="1:10" x14ac:dyDescent="0.2">
      <c r="A20" s="525" t="s">
        <v>405</v>
      </c>
      <c r="B20" s="214">
        <v>2250</v>
      </c>
      <c r="C20" s="214">
        <v>194.45500000000001</v>
      </c>
      <c r="D20" s="214">
        <v>0</v>
      </c>
      <c r="E20" s="214">
        <v>46.953999999999986</v>
      </c>
      <c r="F20" s="214">
        <v>156.59435000000002</v>
      </c>
      <c r="G20" s="214">
        <v>0</v>
      </c>
      <c r="H20" s="214">
        <v>0</v>
      </c>
      <c r="I20" s="214">
        <v>241.70917000000028</v>
      </c>
      <c r="J20" s="28">
        <f t="shared" si="5"/>
        <v>2889.71252</v>
      </c>
    </row>
    <row r="21" spans="1:10" x14ac:dyDescent="0.2">
      <c r="A21" s="180" t="s">
        <v>406</v>
      </c>
      <c r="B21" s="176">
        <v>0</v>
      </c>
      <c r="C21" s="176">
        <v>244.29999999999998</v>
      </c>
      <c r="D21" s="176">
        <v>118.5</v>
      </c>
      <c r="E21" s="176">
        <v>69.18700000000004</v>
      </c>
      <c r="F21" s="176">
        <v>34.417700000000004</v>
      </c>
      <c r="G21" s="176">
        <v>0</v>
      </c>
      <c r="H21" s="176">
        <v>8.4111999999999991</v>
      </c>
      <c r="I21" s="176">
        <v>445.20394999999917</v>
      </c>
      <c r="J21" s="28">
        <f t="shared" si="5"/>
        <v>920.01984999999922</v>
      </c>
    </row>
    <row r="22" spans="1:10" x14ac:dyDescent="0.2">
      <c r="A22" s="180" t="s">
        <v>407</v>
      </c>
      <c r="B22" s="176">
        <v>0</v>
      </c>
      <c r="C22" s="176">
        <v>543.84</v>
      </c>
      <c r="D22" s="176">
        <v>400</v>
      </c>
      <c r="E22" s="176">
        <v>14.396000000000003</v>
      </c>
      <c r="F22" s="176">
        <v>7.9169999999999963</v>
      </c>
      <c r="G22" s="176">
        <v>0</v>
      </c>
      <c r="H22" s="176">
        <v>52.09</v>
      </c>
      <c r="I22" s="176">
        <v>12.915649999999989</v>
      </c>
      <c r="J22" s="28">
        <f t="shared" si="5"/>
        <v>1031.1586500000001</v>
      </c>
    </row>
    <row r="23" spans="1:10" x14ac:dyDescent="0.2">
      <c r="A23" s="180" t="s">
        <v>404</v>
      </c>
      <c r="B23" s="176">
        <v>2040</v>
      </c>
      <c r="C23" s="176">
        <v>15.260000000000002</v>
      </c>
      <c r="D23" s="176">
        <v>0</v>
      </c>
      <c r="E23" s="176">
        <v>76.385000000000005</v>
      </c>
      <c r="F23" s="176">
        <v>16.365099999999991</v>
      </c>
      <c r="G23" s="176">
        <v>475</v>
      </c>
      <c r="H23" s="176">
        <v>10.91</v>
      </c>
      <c r="I23" s="176">
        <v>90.294679999999929</v>
      </c>
      <c r="J23" s="28">
        <f t="shared" si="5"/>
        <v>2724.2147800000002</v>
      </c>
    </row>
    <row r="24" spans="1:10" x14ac:dyDescent="0.2">
      <c r="A24" s="180" t="s">
        <v>408</v>
      </c>
      <c r="B24" s="176">
        <v>0</v>
      </c>
      <c r="C24" s="176">
        <v>199.59900000000002</v>
      </c>
      <c r="D24" s="176">
        <v>0</v>
      </c>
      <c r="E24" s="176">
        <v>53.723000000000006</v>
      </c>
      <c r="F24" s="176">
        <v>30.832899999999995</v>
      </c>
      <c r="G24" s="176">
        <v>0</v>
      </c>
      <c r="H24" s="176">
        <v>8.0044999999999984</v>
      </c>
      <c r="I24" s="176">
        <v>90.648449999999656</v>
      </c>
      <c r="J24" s="28">
        <f t="shared" si="5"/>
        <v>382.80784999999969</v>
      </c>
    </row>
    <row r="25" spans="1:10" x14ac:dyDescent="0.2">
      <c r="A25" s="180" t="s">
        <v>409</v>
      </c>
      <c r="B25" s="176">
        <v>0</v>
      </c>
      <c r="C25" s="176">
        <v>9.8349999999999991</v>
      </c>
      <c r="D25" s="176">
        <v>0</v>
      </c>
      <c r="E25" s="176">
        <v>33.871999999999993</v>
      </c>
      <c r="F25" s="176">
        <v>25.904299999999999</v>
      </c>
      <c r="G25" s="176">
        <v>0</v>
      </c>
      <c r="H25" s="176">
        <v>50.096199999999989</v>
      </c>
      <c r="I25" s="176">
        <v>110.58560999999985</v>
      </c>
      <c r="J25" s="28">
        <f t="shared" si="5"/>
        <v>230.29310999999984</v>
      </c>
    </row>
    <row r="26" spans="1:10" x14ac:dyDescent="0.2">
      <c r="A26" s="180" t="s">
        <v>410</v>
      </c>
      <c r="B26" s="176">
        <v>0</v>
      </c>
      <c r="C26" s="176">
        <v>1606.0810000000004</v>
      </c>
      <c r="D26" s="176">
        <v>0</v>
      </c>
      <c r="E26" s="176">
        <v>82.252999999999986</v>
      </c>
      <c r="F26" s="176">
        <v>17.267899999999994</v>
      </c>
      <c r="G26" s="176">
        <v>0</v>
      </c>
      <c r="H26" s="176">
        <v>21.805</v>
      </c>
      <c r="I26" s="176">
        <v>59.782620000000371</v>
      </c>
      <c r="J26" s="28">
        <f t="shared" si="5"/>
        <v>1787.1895200000008</v>
      </c>
    </row>
    <row r="27" spans="1:10" x14ac:dyDescent="0.2">
      <c r="A27" s="180" t="s">
        <v>411</v>
      </c>
      <c r="B27" s="176">
        <v>0</v>
      </c>
      <c r="C27" s="176">
        <v>111.80600000000001</v>
      </c>
      <c r="D27" s="176">
        <v>0</v>
      </c>
      <c r="E27" s="176">
        <v>111.49199999999995</v>
      </c>
      <c r="F27" s="176">
        <v>12.809549999999993</v>
      </c>
      <c r="G27" s="176">
        <v>650</v>
      </c>
      <c r="H27" s="176">
        <v>43.691999999999993</v>
      </c>
      <c r="I27" s="176">
        <v>108.81083999999996</v>
      </c>
      <c r="J27" s="28">
        <f t="shared" si="5"/>
        <v>1038.6103899999998</v>
      </c>
    </row>
    <row r="28" spans="1:10" x14ac:dyDescent="0.2">
      <c r="A28" s="180" t="s">
        <v>412</v>
      </c>
      <c r="B28" s="176">
        <v>0</v>
      </c>
      <c r="C28" s="176">
        <v>1273.7099999999998</v>
      </c>
      <c r="D28" s="176">
        <v>0</v>
      </c>
      <c r="E28" s="176">
        <v>55.008999999999993</v>
      </c>
      <c r="F28" s="176">
        <v>29.353999999999985</v>
      </c>
      <c r="G28" s="176">
        <v>0</v>
      </c>
      <c r="H28" s="176">
        <v>19.2</v>
      </c>
      <c r="I28" s="176">
        <v>95.456549999999766</v>
      </c>
      <c r="J28" s="28">
        <f t="shared" si="5"/>
        <v>1472.7295499999996</v>
      </c>
    </row>
    <row r="29" spans="1:10" x14ac:dyDescent="0.2">
      <c r="A29" s="180" t="s">
        <v>413</v>
      </c>
      <c r="B29" s="176">
        <v>0</v>
      </c>
      <c r="C29" s="176">
        <v>255.23000000000002</v>
      </c>
      <c r="D29" s="176">
        <v>0</v>
      </c>
      <c r="E29" s="176">
        <v>66.832000000000022</v>
      </c>
      <c r="F29" s="176">
        <v>20.246999999999996</v>
      </c>
      <c r="G29" s="176">
        <v>1.5</v>
      </c>
      <c r="H29" s="176">
        <v>0.8</v>
      </c>
      <c r="I29" s="176">
        <v>209.45265999999825</v>
      </c>
      <c r="J29" s="28">
        <f t="shared" si="5"/>
        <v>554.06165999999826</v>
      </c>
    </row>
    <row r="30" spans="1:10" x14ac:dyDescent="0.2">
      <c r="A30" s="180" t="s">
        <v>414</v>
      </c>
      <c r="B30" s="176">
        <v>0</v>
      </c>
      <c r="C30" s="176">
        <v>1729.1759999999999</v>
      </c>
      <c r="D30" s="176">
        <v>0</v>
      </c>
      <c r="E30" s="176">
        <v>196.00899999999996</v>
      </c>
      <c r="F30" s="176">
        <v>643.99469999999997</v>
      </c>
      <c r="G30" s="176">
        <v>45</v>
      </c>
      <c r="H30" s="176">
        <v>6.0539999999999994</v>
      </c>
      <c r="I30" s="176">
        <v>244.54786999999891</v>
      </c>
      <c r="J30" s="28">
        <f t="shared" si="5"/>
        <v>2864.7815699999987</v>
      </c>
    </row>
    <row r="31" spans="1:10" x14ac:dyDescent="0.2">
      <c r="A31" s="180" t="s">
        <v>415</v>
      </c>
      <c r="B31" s="176">
        <v>0</v>
      </c>
      <c r="C31" s="176">
        <v>4624.6000000000004</v>
      </c>
      <c r="D31" s="176">
        <v>845</v>
      </c>
      <c r="E31" s="176">
        <v>45.167000000000002</v>
      </c>
      <c r="F31" s="176">
        <v>77.500500000000017</v>
      </c>
      <c r="G31" s="176">
        <v>0</v>
      </c>
      <c r="H31" s="176">
        <v>86.8</v>
      </c>
      <c r="I31" s="176">
        <v>173.79101999999989</v>
      </c>
      <c r="J31" s="28">
        <f t="shared" si="5"/>
        <v>5852.8585200000007</v>
      </c>
    </row>
    <row r="32" spans="1:10" ht="12.75" thickBot="1" x14ac:dyDescent="0.25">
      <c r="A32" s="178" t="s">
        <v>416</v>
      </c>
      <c r="B32" s="41">
        <v>0</v>
      </c>
      <c r="C32" s="41">
        <v>137.61000000000004</v>
      </c>
      <c r="D32" s="41">
        <v>0</v>
      </c>
      <c r="E32" s="41">
        <v>30.859999999999996</v>
      </c>
      <c r="F32" s="41">
        <v>7.6954999999999991</v>
      </c>
      <c r="G32" s="41">
        <v>0</v>
      </c>
      <c r="H32" s="41">
        <v>0.22500000000000001</v>
      </c>
      <c r="I32" s="41">
        <v>156.21333000000038</v>
      </c>
      <c r="J32" s="38">
        <f t="shared" si="5"/>
        <v>332.60383000000041</v>
      </c>
    </row>
    <row r="33" spans="10:10" x14ac:dyDescent="0.2">
      <c r="J33" s="24" t="s">
        <v>132</v>
      </c>
    </row>
  </sheetData>
  <sortState ref="A19:J32">
    <sortCondition ref="A18"/>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J39"/>
  <sheetViews>
    <sheetView showGridLines="0" zoomScaleNormal="100" workbookViewId="0"/>
  </sheetViews>
  <sheetFormatPr defaultRowHeight="12" x14ac:dyDescent="0.2"/>
  <cols>
    <col min="1" max="1" width="18.5703125" style="21" customWidth="1"/>
    <col min="2" max="2" width="12.7109375" style="21" customWidth="1"/>
    <col min="3" max="9" width="13.42578125" style="21" customWidth="1"/>
    <col min="10" max="10" width="17.5703125" style="21" customWidth="1"/>
    <col min="11" max="16384" width="9.140625" style="21"/>
  </cols>
  <sheetData>
    <row r="1" spans="1:10" s="181" customFormat="1" ht="18.75" x14ac:dyDescent="0.3">
      <c r="A1" s="114" t="s">
        <v>320</v>
      </c>
      <c r="J1" s="186" t="str">
        <f>Obsah!$A$1</f>
        <v>I. čtvrtletí 2018</v>
      </c>
    </row>
    <row r="2" spans="1:10" ht="7.5" customHeight="1" x14ac:dyDescent="0.2"/>
    <row r="3" spans="1:10" x14ac:dyDescent="0.2">
      <c r="A3" s="154"/>
      <c r="B3" s="157" t="s">
        <v>8</v>
      </c>
      <c r="C3" s="157" t="s">
        <v>23</v>
      </c>
      <c r="D3" s="157" t="s">
        <v>24</v>
      </c>
      <c r="E3" s="157" t="s">
        <v>25</v>
      </c>
      <c r="F3" s="157" t="s">
        <v>46</v>
      </c>
      <c r="G3" s="157" t="s">
        <v>47</v>
      </c>
      <c r="H3" s="157" t="s">
        <v>48</v>
      </c>
      <c r="I3" s="157" t="s">
        <v>49</v>
      </c>
      <c r="J3" s="157" t="s">
        <v>58</v>
      </c>
    </row>
    <row r="4" spans="1:10" x14ac:dyDescent="0.2">
      <c r="A4" s="405" t="s">
        <v>11</v>
      </c>
      <c r="B4" s="374">
        <f>SUM(B5:B18)</f>
        <v>7117328.3200000003</v>
      </c>
      <c r="C4" s="376">
        <f t="shared" ref="C4:I4" si="0">SUM(C5:C18)</f>
        <v>12510983.617000001</v>
      </c>
      <c r="D4" s="376">
        <f t="shared" si="0"/>
        <v>900085.33200000005</v>
      </c>
      <c r="E4" s="376">
        <f t="shared" si="0"/>
        <v>1000168.3330000002</v>
      </c>
      <c r="F4" s="376">
        <f t="shared" si="0"/>
        <v>643321.76199999987</v>
      </c>
      <c r="G4" s="376">
        <f t="shared" si="0"/>
        <v>352126.91099999996</v>
      </c>
      <c r="H4" s="376">
        <f t="shared" si="0"/>
        <v>169818.38800000001</v>
      </c>
      <c r="I4" s="376">
        <f t="shared" si="0"/>
        <v>318749.12199999986</v>
      </c>
      <c r="J4" s="376">
        <f t="shared" ref="J4:J18" si="1">SUM(B4:I4)</f>
        <v>23012581.784999996</v>
      </c>
    </row>
    <row r="5" spans="1:10" x14ac:dyDescent="0.2">
      <c r="A5" s="524" t="s">
        <v>403</v>
      </c>
      <c r="B5" s="213">
        <v>0</v>
      </c>
      <c r="C5" s="213">
        <v>11873.295</v>
      </c>
      <c r="D5" s="213">
        <v>0</v>
      </c>
      <c r="E5" s="213">
        <v>20686.940000000006</v>
      </c>
      <c r="F5" s="213">
        <v>9953.7620000000006</v>
      </c>
      <c r="G5" s="213">
        <v>0</v>
      </c>
      <c r="H5" s="213">
        <v>0</v>
      </c>
      <c r="I5" s="213">
        <v>3072.886999999997</v>
      </c>
      <c r="J5" s="50">
        <f t="shared" si="1"/>
        <v>45586.884000000005</v>
      </c>
    </row>
    <row r="6" spans="1:10" x14ac:dyDescent="0.2">
      <c r="A6" s="525" t="s">
        <v>405</v>
      </c>
      <c r="B6" s="214">
        <v>3129095.4</v>
      </c>
      <c r="C6" s="214">
        <v>160870.003</v>
      </c>
      <c r="D6" s="214">
        <v>0</v>
      </c>
      <c r="E6" s="214">
        <v>73367.571000000011</v>
      </c>
      <c r="F6" s="214">
        <v>73992.858999999997</v>
      </c>
      <c r="G6" s="214">
        <v>0</v>
      </c>
      <c r="H6" s="214">
        <v>0</v>
      </c>
      <c r="I6" s="214">
        <v>36634.675999999861</v>
      </c>
      <c r="J6" s="28">
        <f t="shared" si="1"/>
        <v>3473960.5090000001</v>
      </c>
    </row>
    <row r="7" spans="1:10" x14ac:dyDescent="0.2">
      <c r="A7" s="40" t="s">
        <v>406</v>
      </c>
      <c r="B7" s="139">
        <v>0</v>
      </c>
      <c r="C7" s="139">
        <v>167612.80699999997</v>
      </c>
      <c r="D7" s="139">
        <v>143236.83200000002</v>
      </c>
      <c r="E7" s="139">
        <v>93994.520000000033</v>
      </c>
      <c r="F7" s="139">
        <v>15004.943000000003</v>
      </c>
      <c r="G7" s="139">
        <v>0</v>
      </c>
      <c r="H7" s="139">
        <v>3602.1250000000005</v>
      </c>
      <c r="I7" s="139">
        <v>71443.736999999979</v>
      </c>
      <c r="J7" s="28">
        <f t="shared" si="1"/>
        <v>494894.96399999998</v>
      </c>
    </row>
    <row r="8" spans="1:10" x14ac:dyDescent="0.2">
      <c r="A8" s="40" t="s">
        <v>407</v>
      </c>
      <c r="B8" s="139">
        <v>0</v>
      </c>
      <c r="C8" s="139">
        <v>894257.57700000016</v>
      </c>
      <c r="D8" s="139">
        <v>453600.11000000004</v>
      </c>
      <c r="E8" s="139">
        <v>17362.107</v>
      </c>
      <c r="F8" s="139">
        <v>9199.561000000007</v>
      </c>
      <c r="G8" s="139">
        <v>0</v>
      </c>
      <c r="H8" s="139">
        <v>30097.991999999998</v>
      </c>
      <c r="I8" s="139">
        <v>1867.7940000000012</v>
      </c>
      <c r="J8" s="28">
        <f t="shared" si="1"/>
        <v>1406385.1410000003</v>
      </c>
    </row>
    <row r="9" spans="1:10" x14ac:dyDescent="0.2">
      <c r="A9" s="40" t="s">
        <v>404</v>
      </c>
      <c r="B9" s="139">
        <v>3988232.92</v>
      </c>
      <c r="C9" s="139">
        <v>22822.744999999999</v>
      </c>
      <c r="D9" s="139">
        <v>0</v>
      </c>
      <c r="E9" s="139">
        <v>127603.47099999999</v>
      </c>
      <c r="F9" s="139">
        <v>13908.358000000007</v>
      </c>
      <c r="G9" s="139">
        <v>135284.44</v>
      </c>
      <c r="H9" s="139">
        <v>5647.0220000000008</v>
      </c>
      <c r="I9" s="139">
        <v>13748.344999999987</v>
      </c>
      <c r="J9" s="28">
        <f t="shared" si="1"/>
        <v>4307247.301</v>
      </c>
    </row>
    <row r="10" spans="1:10" x14ac:dyDescent="0.2">
      <c r="A10" s="40" t="s">
        <v>408</v>
      </c>
      <c r="B10" s="139">
        <v>0</v>
      </c>
      <c r="C10" s="139">
        <v>180671.66899999999</v>
      </c>
      <c r="D10" s="139">
        <v>0</v>
      </c>
      <c r="E10" s="139">
        <v>89810.608999999997</v>
      </c>
      <c r="F10" s="139">
        <v>32922.157000000007</v>
      </c>
      <c r="G10" s="139">
        <v>0</v>
      </c>
      <c r="H10" s="139">
        <v>4719.0060000000003</v>
      </c>
      <c r="I10" s="139">
        <v>14025.065999999917</v>
      </c>
      <c r="J10" s="28">
        <f t="shared" si="1"/>
        <v>322148.50699999993</v>
      </c>
    </row>
    <row r="11" spans="1:10" x14ac:dyDescent="0.2">
      <c r="A11" s="40" t="s">
        <v>409</v>
      </c>
      <c r="B11" s="139">
        <v>0</v>
      </c>
      <c r="C11" s="139">
        <v>6970.5429999999988</v>
      </c>
      <c r="D11" s="139">
        <v>0</v>
      </c>
      <c r="E11" s="139">
        <v>34973.09399999999</v>
      </c>
      <c r="F11" s="139">
        <v>25616.337999999989</v>
      </c>
      <c r="G11" s="139">
        <v>0</v>
      </c>
      <c r="H11" s="139">
        <v>32168.942999999999</v>
      </c>
      <c r="I11" s="139">
        <v>17734.22099999999</v>
      </c>
      <c r="J11" s="28">
        <f t="shared" si="1"/>
        <v>117463.13899999997</v>
      </c>
    </row>
    <row r="12" spans="1:10" x14ac:dyDescent="0.2">
      <c r="A12" s="40" t="s">
        <v>410</v>
      </c>
      <c r="B12" s="139">
        <v>0</v>
      </c>
      <c r="C12" s="139">
        <v>1302777.3050000006</v>
      </c>
      <c r="D12" s="139">
        <v>0</v>
      </c>
      <c r="E12" s="139">
        <v>114553.77399999995</v>
      </c>
      <c r="F12" s="139">
        <v>23395.330999999995</v>
      </c>
      <c r="G12" s="139">
        <v>0</v>
      </c>
      <c r="H12" s="139">
        <v>15478.602000000003</v>
      </c>
      <c r="I12" s="139">
        <v>7620.9599999999982</v>
      </c>
      <c r="J12" s="28">
        <f t="shared" si="1"/>
        <v>1463825.9720000005</v>
      </c>
    </row>
    <row r="13" spans="1:10" x14ac:dyDescent="0.2">
      <c r="A13" s="40" t="s">
        <v>411</v>
      </c>
      <c r="B13" s="139">
        <v>0</v>
      </c>
      <c r="C13" s="139">
        <v>116012.47999999998</v>
      </c>
      <c r="D13" s="139">
        <v>0</v>
      </c>
      <c r="E13" s="139">
        <v>76629.391000000032</v>
      </c>
      <c r="F13" s="139">
        <v>13020.741000000009</v>
      </c>
      <c r="G13" s="139">
        <v>201493.72999999998</v>
      </c>
      <c r="H13" s="139">
        <v>27008.541000000005</v>
      </c>
      <c r="I13" s="139">
        <v>16157.899999999951</v>
      </c>
      <c r="J13" s="28">
        <f t="shared" si="1"/>
        <v>450322.783</v>
      </c>
    </row>
    <row r="14" spans="1:10" x14ac:dyDescent="0.2">
      <c r="A14" s="40" t="s">
        <v>412</v>
      </c>
      <c r="B14" s="139">
        <v>0</v>
      </c>
      <c r="C14" s="139">
        <v>1520535.1350000002</v>
      </c>
      <c r="D14" s="139">
        <v>0</v>
      </c>
      <c r="E14" s="139">
        <v>89694.1</v>
      </c>
      <c r="F14" s="139">
        <v>21786.42400000001</v>
      </c>
      <c r="G14" s="139">
        <v>0</v>
      </c>
      <c r="H14" s="139">
        <v>4278.018</v>
      </c>
      <c r="I14" s="139">
        <v>13745.945999999969</v>
      </c>
      <c r="J14" s="28">
        <f t="shared" si="1"/>
        <v>1650039.6230000004</v>
      </c>
    </row>
    <row r="15" spans="1:10" x14ac:dyDescent="0.2">
      <c r="A15" s="40" t="s">
        <v>413</v>
      </c>
      <c r="B15" s="139">
        <v>0</v>
      </c>
      <c r="C15" s="139">
        <v>232480.364</v>
      </c>
      <c r="D15" s="139">
        <v>0</v>
      </c>
      <c r="E15" s="139">
        <v>69934.354000000007</v>
      </c>
      <c r="F15" s="139">
        <v>26654.215000000022</v>
      </c>
      <c r="G15" s="139">
        <v>1.071</v>
      </c>
      <c r="H15" s="139">
        <v>326.96000000000004</v>
      </c>
      <c r="I15" s="139">
        <v>31885.674000000065</v>
      </c>
      <c r="J15" s="28">
        <f t="shared" si="1"/>
        <v>361282.63800000009</v>
      </c>
    </row>
    <row r="16" spans="1:10" x14ac:dyDescent="0.2">
      <c r="A16" s="40" t="s">
        <v>414</v>
      </c>
      <c r="B16" s="139">
        <v>0</v>
      </c>
      <c r="C16" s="139">
        <v>1860865.9990000003</v>
      </c>
      <c r="D16" s="139">
        <v>0</v>
      </c>
      <c r="E16" s="139">
        <v>102324.87700000005</v>
      </c>
      <c r="F16" s="139">
        <v>264817.33500000002</v>
      </c>
      <c r="G16" s="139">
        <v>15347.67</v>
      </c>
      <c r="H16" s="139">
        <v>2117.1709999999998</v>
      </c>
      <c r="I16" s="139">
        <v>39352.292000000183</v>
      </c>
      <c r="J16" s="28">
        <f t="shared" si="1"/>
        <v>2284825.344000001</v>
      </c>
    </row>
    <row r="17" spans="1:10" x14ac:dyDescent="0.2">
      <c r="A17" s="40" t="s">
        <v>415</v>
      </c>
      <c r="B17" s="139">
        <v>0</v>
      </c>
      <c r="C17" s="139">
        <v>5901687.1859999988</v>
      </c>
      <c r="D17" s="139">
        <v>303248.39</v>
      </c>
      <c r="E17" s="139">
        <v>54321.626999999979</v>
      </c>
      <c r="F17" s="139">
        <v>102963.96199999997</v>
      </c>
      <c r="G17" s="139">
        <v>0</v>
      </c>
      <c r="H17" s="139">
        <v>44343.468000000001</v>
      </c>
      <c r="I17" s="139">
        <v>26934.922000000144</v>
      </c>
      <c r="J17" s="28">
        <f t="shared" si="1"/>
        <v>6433499.5549999997</v>
      </c>
    </row>
    <row r="18" spans="1:10" ht="12.75" thickBot="1" x14ac:dyDescent="0.25">
      <c r="A18" s="39" t="s">
        <v>416</v>
      </c>
      <c r="B18" s="41">
        <v>0</v>
      </c>
      <c r="C18" s="41">
        <v>131546.50900000002</v>
      </c>
      <c r="D18" s="41">
        <v>0</v>
      </c>
      <c r="E18" s="41">
        <v>34911.898000000016</v>
      </c>
      <c r="F18" s="41">
        <v>10085.776000000007</v>
      </c>
      <c r="G18" s="41">
        <v>0</v>
      </c>
      <c r="H18" s="41">
        <v>30.54</v>
      </c>
      <c r="I18" s="41">
        <v>24524.701999999903</v>
      </c>
      <c r="J18" s="38">
        <f t="shared" si="1"/>
        <v>201099.42499999996</v>
      </c>
    </row>
    <row r="19" spans="1:10" x14ac:dyDescent="0.2">
      <c r="J19" s="24" t="s">
        <v>132</v>
      </c>
    </row>
    <row r="20" spans="1:10" ht="11.25" customHeight="1" x14ac:dyDescent="0.2"/>
    <row r="21" spans="1:10" s="181" customFormat="1" ht="18.75" x14ac:dyDescent="0.3">
      <c r="A21" s="114" t="s">
        <v>392</v>
      </c>
      <c r="H21" s="199"/>
    </row>
    <row r="22" spans="1:10" ht="7.5" customHeight="1" x14ac:dyDescent="0.2"/>
    <row r="23" spans="1:10" x14ac:dyDescent="0.2">
      <c r="A23" s="154"/>
      <c r="B23" s="154" t="s">
        <v>9</v>
      </c>
      <c r="C23" s="154" t="s">
        <v>10</v>
      </c>
      <c r="D23" s="154" t="s">
        <v>182</v>
      </c>
      <c r="E23" s="154" t="s">
        <v>180</v>
      </c>
      <c r="F23" s="154" t="s">
        <v>58</v>
      </c>
    </row>
    <row r="24" spans="1:10" x14ac:dyDescent="0.2">
      <c r="A24" s="406" t="s">
        <v>11</v>
      </c>
      <c r="B24" s="376">
        <f>SUM(B25:B38)</f>
        <v>1844667.578</v>
      </c>
      <c r="C24" s="376">
        <f t="shared" ref="C24:E24" si="2">SUM(C25:C38)</f>
        <v>6396110.7899999991</v>
      </c>
      <c r="D24" s="376">
        <f t="shared" si="2"/>
        <v>2443509.7548171231</v>
      </c>
      <c r="E24" s="376">
        <f t="shared" si="2"/>
        <v>4877606.1481828783</v>
      </c>
      <c r="F24" s="376">
        <f t="shared" ref="F24:F38" si="3">SUM(B24:E24)</f>
        <v>15561894.271</v>
      </c>
    </row>
    <row r="25" spans="1:10" ht="13.5" customHeight="1" x14ac:dyDescent="0.2">
      <c r="A25" s="187" t="s">
        <v>403</v>
      </c>
      <c r="B25" s="50">
        <v>21673.671000000002</v>
      </c>
      <c r="C25" s="50">
        <v>843799.39300000004</v>
      </c>
      <c r="D25" s="50">
        <v>353000</v>
      </c>
      <c r="E25" s="50">
        <v>448817.57800000004</v>
      </c>
      <c r="F25" s="50">
        <f t="shared" si="3"/>
        <v>1667290.642</v>
      </c>
    </row>
    <row r="26" spans="1:10" x14ac:dyDescent="0.2">
      <c r="A26" s="30" t="s">
        <v>405</v>
      </c>
      <c r="B26" s="53">
        <v>50813.997000000003</v>
      </c>
      <c r="C26" s="53">
        <v>248939.88794909531</v>
      </c>
      <c r="D26" s="53">
        <v>221378.58862104052</v>
      </c>
      <c r="E26" s="53">
        <v>399916.993288878</v>
      </c>
      <c r="F26" s="28">
        <f t="shared" si="3"/>
        <v>921049.46685901377</v>
      </c>
    </row>
    <row r="27" spans="1:10" x14ac:dyDescent="0.2">
      <c r="A27" s="30" t="s">
        <v>406</v>
      </c>
      <c r="B27" s="27">
        <v>120920.08000000002</v>
      </c>
      <c r="C27" s="27">
        <v>735592.29528342199</v>
      </c>
      <c r="D27" s="27">
        <v>207133.85920795187</v>
      </c>
      <c r="E27" s="27">
        <v>419615.61738373199</v>
      </c>
      <c r="F27" s="28">
        <f t="shared" si="3"/>
        <v>1483261.8518751059</v>
      </c>
    </row>
    <row r="28" spans="1:10" x14ac:dyDescent="0.2">
      <c r="A28" s="30" t="s">
        <v>407</v>
      </c>
      <c r="B28" s="27">
        <v>24348.922999999999</v>
      </c>
      <c r="C28" s="27">
        <v>140217.08100000001</v>
      </c>
      <c r="D28" s="27">
        <v>78169.782999999996</v>
      </c>
      <c r="E28" s="27">
        <v>118467.15299999999</v>
      </c>
      <c r="F28" s="28">
        <f t="shared" si="3"/>
        <v>361202.94</v>
      </c>
    </row>
    <row r="29" spans="1:10" x14ac:dyDescent="0.2">
      <c r="A29" s="30" t="s">
        <v>404</v>
      </c>
      <c r="B29" s="27">
        <v>21407.314999999999</v>
      </c>
      <c r="C29" s="27">
        <v>408910.79172189301</v>
      </c>
      <c r="D29" s="27">
        <v>114274.1080063413</v>
      </c>
      <c r="E29" s="27">
        <v>237651.82908666541</v>
      </c>
      <c r="F29" s="28">
        <f t="shared" si="3"/>
        <v>782244.04381489975</v>
      </c>
    </row>
    <row r="30" spans="1:10" x14ac:dyDescent="0.2">
      <c r="A30" s="30" t="s">
        <v>408</v>
      </c>
      <c r="B30" s="27">
        <v>130292.948</v>
      </c>
      <c r="C30" s="27">
        <v>384252.533</v>
      </c>
      <c r="D30" s="27">
        <v>153989.75400000002</v>
      </c>
      <c r="E30" s="27">
        <v>307342.592</v>
      </c>
      <c r="F30" s="28">
        <f t="shared" si="3"/>
        <v>975877.82700000005</v>
      </c>
    </row>
    <row r="31" spans="1:10" x14ac:dyDescent="0.2">
      <c r="A31" s="30" t="s">
        <v>409</v>
      </c>
      <c r="B31" s="27">
        <v>20264.085999999999</v>
      </c>
      <c r="C31" s="27">
        <v>353981.42099999997</v>
      </c>
      <c r="D31" s="27">
        <v>109728.65299999999</v>
      </c>
      <c r="E31" s="27">
        <v>237905.049</v>
      </c>
      <c r="F31" s="28">
        <f t="shared" si="3"/>
        <v>721879.20900000003</v>
      </c>
    </row>
    <row r="32" spans="1:10" x14ac:dyDescent="0.2">
      <c r="A32" s="30" t="s">
        <v>410</v>
      </c>
      <c r="B32" s="27">
        <v>349331.44299999997</v>
      </c>
      <c r="C32" s="27">
        <v>697587.31</v>
      </c>
      <c r="D32" s="27">
        <v>212400.94699999999</v>
      </c>
      <c r="E32" s="27">
        <v>436268.84899999999</v>
      </c>
      <c r="F32" s="28">
        <f t="shared" si="3"/>
        <v>1695588.5489999999</v>
      </c>
    </row>
    <row r="33" spans="1:6" x14ac:dyDescent="0.2">
      <c r="A33" s="30" t="s">
        <v>411</v>
      </c>
      <c r="B33" s="27">
        <v>86318.326000000001</v>
      </c>
      <c r="C33" s="27">
        <v>427163.50036733341</v>
      </c>
      <c r="D33" s="27">
        <v>118881.29534517658</v>
      </c>
      <c r="E33" s="27">
        <v>261919.78230119491</v>
      </c>
      <c r="F33" s="28">
        <f t="shared" si="3"/>
        <v>894282.90401370497</v>
      </c>
    </row>
    <row r="34" spans="1:6" x14ac:dyDescent="0.2">
      <c r="A34" s="30" t="s">
        <v>412</v>
      </c>
      <c r="B34" s="27">
        <v>58105.428</v>
      </c>
      <c r="C34" s="27">
        <v>280308.66800000001</v>
      </c>
      <c r="D34" s="27">
        <v>123723.62900000002</v>
      </c>
      <c r="E34" s="27">
        <v>233293.97700000001</v>
      </c>
      <c r="F34" s="28">
        <f t="shared" si="3"/>
        <v>695431.70200000005</v>
      </c>
    </row>
    <row r="35" spans="1:6" x14ac:dyDescent="0.2">
      <c r="A35" s="30" t="s">
        <v>413</v>
      </c>
      <c r="B35" s="27">
        <v>53735.047999999995</v>
      </c>
      <c r="C35" s="27">
        <v>407807.08900000004</v>
      </c>
      <c r="D35" s="27">
        <v>144226.06400000001</v>
      </c>
      <c r="E35" s="27">
        <v>277904.49400000001</v>
      </c>
      <c r="F35" s="28">
        <f t="shared" si="3"/>
        <v>883672.69500000007</v>
      </c>
    </row>
    <row r="36" spans="1:6" x14ac:dyDescent="0.2">
      <c r="A36" s="30" t="s">
        <v>414</v>
      </c>
      <c r="B36" s="27">
        <v>196246.66899999999</v>
      </c>
      <c r="C36" s="27">
        <v>749483.09700000007</v>
      </c>
      <c r="D36" s="27">
        <v>304378.27799999999</v>
      </c>
      <c r="E36" s="27">
        <v>868590.01</v>
      </c>
      <c r="F36" s="28">
        <f t="shared" si="3"/>
        <v>2118698.054</v>
      </c>
    </row>
    <row r="37" spans="1:6" x14ac:dyDescent="0.2">
      <c r="A37" s="30" t="s">
        <v>415</v>
      </c>
      <c r="B37" s="27">
        <v>600644.69900000002</v>
      </c>
      <c r="C37" s="27">
        <v>433372.27800000005</v>
      </c>
      <c r="D37" s="27">
        <v>173220.16800000001</v>
      </c>
      <c r="E37" s="27">
        <v>335379.58500000002</v>
      </c>
      <c r="F37" s="28">
        <f t="shared" si="3"/>
        <v>1542616.73</v>
      </c>
    </row>
    <row r="38" spans="1:6" ht="12.75" thickBot="1" x14ac:dyDescent="0.25">
      <c r="A38" s="158" t="s">
        <v>416</v>
      </c>
      <c r="B38" s="38">
        <v>110564.94500000001</v>
      </c>
      <c r="C38" s="38">
        <v>284695.44467825629</v>
      </c>
      <c r="D38" s="38">
        <v>129004.627636613</v>
      </c>
      <c r="E38" s="38">
        <v>294532.639122408</v>
      </c>
      <c r="F38" s="38">
        <f t="shared" si="3"/>
        <v>818797.65643727733</v>
      </c>
    </row>
    <row r="39" spans="1:6" x14ac:dyDescent="0.2">
      <c r="F39" s="24" t="s">
        <v>131</v>
      </c>
    </row>
  </sheetData>
  <sortState ref="A25:F38">
    <sortCondition ref="A24"/>
  </sortState>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zoomScaleNormal="100" workbookViewId="0">
      <selection activeCell="A2" sqref="A2"/>
    </sheetView>
  </sheetViews>
  <sheetFormatPr defaultRowHeight="12" x14ac:dyDescent="0.2"/>
  <cols>
    <col min="1" max="1" width="18.42578125" style="21" customWidth="1"/>
    <col min="2" max="2" width="13" style="21" customWidth="1"/>
    <col min="3" max="7" width="13.5703125" style="21" customWidth="1"/>
    <col min="8" max="8" width="16.5703125" style="21" customWidth="1"/>
    <col min="9" max="9" width="13.5703125" style="21" customWidth="1"/>
    <col min="10" max="10" width="12.85546875" style="21" customWidth="1"/>
    <col min="11" max="12" width="9.140625" style="21" customWidth="1"/>
    <col min="13" max="13" width="10.5703125" style="21" customWidth="1"/>
    <col min="14" max="14" width="12.7109375" style="21" customWidth="1"/>
    <col min="15" max="16384" width="9.140625" style="21"/>
  </cols>
  <sheetData>
    <row r="1" spans="1:10" s="181" customFormat="1" ht="18.75" x14ac:dyDescent="0.3">
      <c r="A1" s="114" t="s">
        <v>364</v>
      </c>
      <c r="B1" s="200"/>
      <c r="J1" s="186" t="str">
        <f>Obsah!$A$1</f>
        <v>I. čtvrtletí 2018</v>
      </c>
    </row>
    <row r="2" spans="1:10" ht="7.5" customHeight="1" x14ac:dyDescent="0.2">
      <c r="A2" s="42"/>
      <c r="B2" s="709"/>
      <c r="C2" s="709"/>
      <c r="D2" s="709"/>
      <c r="E2" s="709"/>
      <c r="F2" s="709"/>
      <c r="G2" s="709"/>
      <c r="H2" s="709"/>
      <c r="I2" s="709"/>
      <c r="J2" s="709"/>
    </row>
    <row r="3" spans="1:10" ht="36" x14ac:dyDescent="0.2">
      <c r="A3" s="159"/>
      <c r="B3" s="147" t="s">
        <v>129</v>
      </c>
      <c r="C3" s="147" t="s">
        <v>12</v>
      </c>
      <c r="D3" s="147" t="s">
        <v>13</v>
      </c>
      <c r="E3" s="147" t="s">
        <v>14</v>
      </c>
      <c r="F3" s="147" t="s">
        <v>51</v>
      </c>
      <c r="G3" s="147" t="s">
        <v>128</v>
      </c>
      <c r="H3" s="147" t="s">
        <v>50</v>
      </c>
      <c r="I3" s="147" t="s">
        <v>15</v>
      </c>
      <c r="J3" s="147" t="s">
        <v>58</v>
      </c>
    </row>
    <row r="4" spans="1:10" x14ac:dyDescent="0.2">
      <c r="A4" s="405" t="s">
        <v>11</v>
      </c>
      <c r="B4" s="376">
        <f>SUM(B5:B18)</f>
        <v>4782991.3225593753</v>
      </c>
      <c r="C4" s="376">
        <f t="shared" ref="C4:I4" si="0">SUM(C5:C18)</f>
        <v>1144039.2387695936</v>
      </c>
      <c r="D4" s="376">
        <f t="shared" si="0"/>
        <v>196520.64562596343</v>
      </c>
      <c r="E4" s="376">
        <f t="shared" si="0"/>
        <v>141477.26498223303</v>
      </c>
      <c r="F4" s="376">
        <f t="shared" si="0"/>
        <v>264499.02706216031</v>
      </c>
      <c r="G4" s="376">
        <f t="shared" si="0"/>
        <v>4877806.5051828781</v>
      </c>
      <c r="H4" s="376">
        <f t="shared" si="0"/>
        <v>3456080.8244085973</v>
      </c>
      <c r="I4" s="376">
        <f t="shared" si="0"/>
        <v>1725685.5104091992</v>
      </c>
      <c r="J4" s="376">
        <f t="shared" ref="J4:J18" si="1">SUM(B4:I4)</f>
        <v>16589100.339000002</v>
      </c>
    </row>
    <row r="5" spans="1:10" x14ac:dyDescent="0.2">
      <c r="A5" s="524" t="s">
        <v>403</v>
      </c>
      <c r="B5" s="44">
        <v>86784.3460633863</v>
      </c>
      <c r="C5" s="44">
        <v>51663.000465860299</v>
      </c>
      <c r="D5" s="44">
        <v>101579.25240076191</v>
      </c>
      <c r="E5" s="44">
        <v>23149.271364354459</v>
      </c>
      <c r="F5" s="44">
        <v>1250.865221942646</v>
      </c>
      <c r="G5" s="44">
        <v>448959.20100000006</v>
      </c>
      <c r="H5" s="44">
        <v>874417.23362076993</v>
      </c>
      <c r="I5" s="44">
        <v>81923.734862924495</v>
      </c>
      <c r="J5" s="50">
        <f t="shared" si="1"/>
        <v>1669726.9050000003</v>
      </c>
    </row>
    <row r="6" spans="1:10" x14ac:dyDescent="0.2">
      <c r="A6" s="525" t="s">
        <v>405</v>
      </c>
      <c r="B6" s="45">
        <v>158917.6150158543</v>
      </c>
      <c r="C6" s="45">
        <v>8558.0613389179216</v>
      </c>
      <c r="D6" s="45">
        <v>4793.89846896372</v>
      </c>
      <c r="E6" s="45">
        <v>2370.621252756478</v>
      </c>
      <c r="F6" s="45">
        <v>20959.733619062172</v>
      </c>
      <c r="G6" s="45">
        <v>399916.993288878</v>
      </c>
      <c r="H6" s="45">
        <v>75498.977063522398</v>
      </c>
      <c r="I6" s="45">
        <v>252081.8058110589</v>
      </c>
      <c r="J6" s="28">
        <f t="shared" si="1"/>
        <v>923097.70585901407</v>
      </c>
    </row>
    <row r="7" spans="1:10" x14ac:dyDescent="0.2">
      <c r="A7" s="40" t="s">
        <v>406</v>
      </c>
      <c r="B7" s="45">
        <v>124454.1289292368</v>
      </c>
      <c r="C7" s="45">
        <v>28350.343521891682</v>
      </c>
      <c r="D7" s="45">
        <v>8831.2556689148114</v>
      </c>
      <c r="E7" s="45">
        <v>11186.20480940714</v>
      </c>
      <c r="F7" s="45">
        <v>26628.670508696796</v>
      </c>
      <c r="G7" s="45">
        <v>419615.61738373199</v>
      </c>
      <c r="H7" s="45">
        <v>93691.296108391703</v>
      </c>
      <c r="I7" s="45">
        <v>776055.132944835</v>
      </c>
      <c r="J7" s="28">
        <f t="shared" si="1"/>
        <v>1488812.6498751058</v>
      </c>
    </row>
    <row r="8" spans="1:10" x14ac:dyDescent="0.2">
      <c r="A8" s="40" t="s">
        <v>407</v>
      </c>
      <c r="B8" s="45">
        <v>117563.87899999999</v>
      </c>
      <c r="C8" s="45">
        <v>68816.217000000004</v>
      </c>
      <c r="D8" s="45">
        <v>1228.6389999999999</v>
      </c>
      <c r="E8" s="45">
        <v>5995.9290000000001</v>
      </c>
      <c r="F8" s="45">
        <v>4973.84</v>
      </c>
      <c r="G8" s="45">
        <v>118474.97399999999</v>
      </c>
      <c r="H8" s="45">
        <v>110839.58900000001</v>
      </c>
      <c r="I8" s="45">
        <v>329.03199999999998</v>
      </c>
      <c r="J8" s="28">
        <f t="shared" si="1"/>
        <v>428222.09900000005</v>
      </c>
    </row>
    <row r="9" spans="1:10" x14ac:dyDescent="0.2">
      <c r="A9" s="40" t="s">
        <v>404</v>
      </c>
      <c r="B9" s="45">
        <v>182801.0737057137</v>
      </c>
      <c r="C9" s="45">
        <v>14788.312662118931</v>
      </c>
      <c r="D9" s="45">
        <v>2224.1470767788819</v>
      </c>
      <c r="E9" s="45">
        <v>2012.7081214245738</v>
      </c>
      <c r="F9" s="45">
        <v>29512.95300479178</v>
      </c>
      <c r="G9" s="45">
        <v>237659.83608666543</v>
      </c>
      <c r="H9" s="45">
        <v>57383.783872773907</v>
      </c>
      <c r="I9" s="45">
        <v>259948.40428463189</v>
      </c>
      <c r="J9" s="28">
        <f t="shared" si="1"/>
        <v>786331.21881489898</v>
      </c>
    </row>
    <row r="10" spans="1:10" x14ac:dyDescent="0.2">
      <c r="A10" s="40" t="s">
        <v>408</v>
      </c>
      <c r="B10" s="45">
        <v>344628.16499999998</v>
      </c>
      <c r="C10" s="45">
        <v>74021.578999999998</v>
      </c>
      <c r="D10" s="45">
        <v>9160.4860000000008</v>
      </c>
      <c r="E10" s="45">
        <v>7960.5689999999995</v>
      </c>
      <c r="F10" s="45">
        <v>21925.651000000002</v>
      </c>
      <c r="G10" s="45">
        <v>307350.402</v>
      </c>
      <c r="H10" s="45">
        <v>258687.24400000001</v>
      </c>
      <c r="I10" s="45">
        <v>183.67399999999998</v>
      </c>
      <c r="J10" s="28">
        <f t="shared" si="1"/>
        <v>1023917.7699999999</v>
      </c>
    </row>
    <row r="11" spans="1:10" x14ac:dyDescent="0.2">
      <c r="A11" s="40" t="s">
        <v>409</v>
      </c>
      <c r="B11" s="45">
        <v>292890.136</v>
      </c>
      <c r="C11" s="45">
        <v>31317.703000000001</v>
      </c>
      <c r="D11" s="45">
        <v>7515.6660000000002</v>
      </c>
      <c r="E11" s="45">
        <v>6879.74</v>
      </c>
      <c r="F11" s="45">
        <v>6532.71</v>
      </c>
      <c r="G11" s="45">
        <v>237905.049</v>
      </c>
      <c r="H11" s="45">
        <v>147957.19500000001</v>
      </c>
      <c r="I11" s="45">
        <v>0</v>
      </c>
      <c r="J11" s="28">
        <f t="shared" si="1"/>
        <v>730998.19900000002</v>
      </c>
    </row>
    <row r="12" spans="1:10" x14ac:dyDescent="0.2">
      <c r="A12" s="40" t="s">
        <v>410</v>
      </c>
      <c r="B12" s="45">
        <v>967908.821</v>
      </c>
      <c r="C12" s="45">
        <v>331890.30600000004</v>
      </c>
      <c r="D12" s="45">
        <v>16547.232</v>
      </c>
      <c r="E12" s="45">
        <v>14926.611999999999</v>
      </c>
      <c r="F12" s="45">
        <v>15093.560000000001</v>
      </c>
      <c r="G12" s="45">
        <v>436273.66399999999</v>
      </c>
      <c r="H12" s="45">
        <v>406088.71299999999</v>
      </c>
      <c r="I12" s="45">
        <v>147.7750000000002</v>
      </c>
      <c r="J12" s="28">
        <f t="shared" si="1"/>
        <v>2188876.6830000002</v>
      </c>
    </row>
    <row r="13" spans="1:10" x14ac:dyDescent="0.2">
      <c r="A13" s="40" t="s">
        <v>411</v>
      </c>
      <c r="B13" s="45">
        <v>330543.58623229538</v>
      </c>
      <c r="C13" s="45">
        <v>39434.943136255701</v>
      </c>
      <c r="D13" s="45">
        <v>5623.5391355598249</v>
      </c>
      <c r="E13" s="45">
        <v>7306.4919344170203</v>
      </c>
      <c r="F13" s="45">
        <v>24645.055638307891</v>
      </c>
      <c r="G13" s="45">
        <v>261919.78230119491</v>
      </c>
      <c r="H13" s="45">
        <v>169705.87360503781</v>
      </c>
      <c r="I13" s="45">
        <v>56270.881030636403</v>
      </c>
      <c r="J13" s="28">
        <f t="shared" si="1"/>
        <v>895450.15301370493</v>
      </c>
    </row>
    <row r="14" spans="1:10" x14ac:dyDescent="0.2">
      <c r="A14" s="40" t="s">
        <v>412</v>
      </c>
      <c r="B14" s="45">
        <v>269947.239</v>
      </c>
      <c r="C14" s="45">
        <v>27061.190999999999</v>
      </c>
      <c r="D14" s="45">
        <v>5392.4660000000003</v>
      </c>
      <c r="E14" s="45">
        <v>5859.5039999999999</v>
      </c>
      <c r="F14" s="45">
        <v>25449.757000000001</v>
      </c>
      <c r="G14" s="45">
        <v>233297.87600000002</v>
      </c>
      <c r="H14" s="45">
        <v>141060.27299999999</v>
      </c>
      <c r="I14" s="45">
        <v>1099.1249999999998</v>
      </c>
      <c r="J14" s="28">
        <f t="shared" si="1"/>
        <v>709167.4310000001</v>
      </c>
    </row>
    <row r="15" spans="1:10" x14ac:dyDescent="0.2">
      <c r="A15" s="40" t="s">
        <v>413</v>
      </c>
      <c r="B15" s="45">
        <v>300634.908</v>
      </c>
      <c r="C15" s="45">
        <v>37938.940999999999</v>
      </c>
      <c r="D15" s="45">
        <v>9454.3680000000004</v>
      </c>
      <c r="E15" s="45">
        <v>12216.241</v>
      </c>
      <c r="F15" s="45">
        <v>22639.86</v>
      </c>
      <c r="G15" s="45">
        <v>277904.49400000001</v>
      </c>
      <c r="H15" s="45">
        <v>224650.85</v>
      </c>
      <c r="I15" s="45">
        <v>234.93100000000001</v>
      </c>
      <c r="J15" s="28">
        <f t="shared" si="1"/>
        <v>885674.59299999988</v>
      </c>
    </row>
    <row r="16" spans="1:10" x14ac:dyDescent="0.2">
      <c r="A16" s="40" t="s">
        <v>414</v>
      </c>
      <c r="B16" s="45">
        <v>713879.05299999996</v>
      </c>
      <c r="C16" s="45">
        <v>105844.64600000001</v>
      </c>
      <c r="D16" s="45">
        <v>11851.433999999999</v>
      </c>
      <c r="E16" s="45">
        <v>26980.032999999999</v>
      </c>
      <c r="F16" s="45">
        <v>41272.534</v>
      </c>
      <c r="G16" s="45">
        <v>868612.38100000005</v>
      </c>
      <c r="H16" s="45">
        <v>519338.99199999997</v>
      </c>
      <c r="I16" s="45">
        <v>1025.3729999999998</v>
      </c>
      <c r="J16" s="28">
        <f t="shared" si="1"/>
        <v>2288804.4460000005</v>
      </c>
    </row>
    <row r="17" spans="1:10" x14ac:dyDescent="0.2">
      <c r="A17" s="40" t="s">
        <v>415</v>
      </c>
      <c r="B17" s="45">
        <v>709875.701</v>
      </c>
      <c r="C17" s="45">
        <v>221904.42300000001</v>
      </c>
      <c r="D17" s="45">
        <v>9970.6449999999986</v>
      </c>
      <c r="E17" s="45">
        <v>11100.951999999999</v>
      </c>
      <c r="F17" s="45">
        <v>10768.619999999999</v>
      </c>
      <c r="G17" s="45">
        <v>335381.29600000003</v>
      </c>
      <c r="H17" s="45">
        <v>315609.44699999999</v>
      </c>
      <c r="I17" s="45">
        <v>47461.468999999997</v>
      </c>
      <c r="J17" s="28">
        <f t="shared" si="1"/>
        <v>1662072.5530000001</v>
      </c>
    </row>
    <row r="18" spans="1:10" ht="12.75" thickBot="1" x14ac:dyDescent="0.25">
      <c r="A18" s="148" t="s">
        <v>416</v>
      </c>
      <c r="B18" s="46">
        <v>182162.6706128894</v>
      </c>
      <c r="C18" s="46">
        <v>102449.57164454891</v>
      </c>
      <c r="D18" s="46">
        <v>2347.6168749843118</v>
      </c>
      <c r="E18" s="46">
        <v>3532.3874998733791</v>
      </c>
      <c r="F18" s="46">
        <v>12845.217069359005</v>
      </c>
      <c r="G18" s="46">
        <v>294534.93912240799</v>
      </c>
      <c r="H18" s="46">
        <v>61151.357138101594</v>
      </c>
      <c r="I18" s="46">
        <v>248924.17247511272</v>
      </c>
      <c r="J18" s="32">
        <f t="shared" si="1"/>
        <v>907947.93243727728</v>
      </c>
    </row>
    <row r="19" spans="1:10" x14ac:dyDescent="0.2">
      <c r="J19" s="24" t="s">
        <v>137</v>
      </c>
    </row>
  </sheetData>
  <sortState ref="A5:J18">
    <sortCondition ref="A4"/>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A2" sqref="A2"/>
    </sheetView>
  </sheetViews>
  <sheetFormatPr defaultRowHeight="12" x14ac:dyDescent="0.2"/>
  <cols>
    <col min="1" max="1" width="9.42578125" style="18" customWidth="1"/>
    <col min="2" max="2" width="13.7109375" style="18" customWidth="1"/>
    <col min="3" max="3" width="8" style="18" bestFit="1" customWidth="1"/>
    <col min="4" max="4" width="14.140625" style="18" customWidth="1"/>
    <col min="5" max="5" width="8" style="18" bestFit="1" customWidth="1"/>
    <col min="6" max="6" width="14"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1" t="s">
        <v>417</v>
      </c>
      <c r="B1" s="340"/>
      <c r="C1" s="340"/>
      <c r="D1" s="340"/>
      <c r="E1" s="340"/>
      <c r="F1" s="340"/>
      <c r="G1" s="340"/>
      <c r="H1" s="340"/>
      <c r="I1" s="340"/>
      <c r="J1" s="340"/>
      <c r="K1" s="340"/>
      <c r="L1" s="340"/>
      <c r="M1" s="332" t="str">
        <f>Obsah!$A$1</f>
        <v>I. čtvrtletí 2018</v>
      </c>
      <c r="N1" s="340"/>
      <c r="O1" s="340"/>
    </row>
    <row r="2" spans="1:21" ht="7.5" customHeight="1" x14ac:dyDescent="0.3">
      <c r="A2" s="331"/>
      <c r="B2" s="340"/>
      <c r="C2" s="340"/>
      <c r="D2" s="340"/>
      <c r="E2" s="340"/>
      <c r="F2" s="340"/>
      <c r="G2" s="340"/>
      <c r="H2" s="340"/>
      <c r="I2" s="340"/>
      <c r="J2" s="340"/>
      <c r="K2" s="340"/>
      <c r="L2" s="340"/>
      <c r="M2" s="340"/>
      <c r="N2" s="340"/>
      <c r="O2" s="340"/>
    </row>
    <row r="3" spans="1:21" x14ac:dyDescent="0.2">
      <c r="A3" s="333"/>
      <c r="B3" s="712" t="s">
        <v>283</v>
      </c>
      <c r="C3" s="712"/>
      <c r="D3" s="712"/>
      <c r="E3" s="712"/>
      <c r="F3" s="712"/>
      <c r="G3" s="713"/>
      <c r="H3" s="714" t="s">
        <v>20</v>
      </c>
      <c r="I3" s="712"/>
      <c r="J3" s="712"/>
      <c r="K3" s="712"/>
      <c r="L3" s="712"/>
      <c r="M3" s="712"/>
      <c r="N3" s="52"/>
    </row>
    <row r="4" spans="1:21" ht="13.5" customHeight="1" x14ac:dyDescent="0.25">
      <c r="A4" s="333"/>
      <c r="B4" s="715" t="s">
        <v>256</v>
      </c>
      <c r="C4" s="716"/>
      <c r="D4" s="716"/>
      <c r="E4" s="716"/>
      <c r="F4" s="716"/>
      <c r="G4" s="717"/>
      <c r="H4" s="715" t="s">
        <v>5</v>
      </c>
      <c r="I4" s="716"/>
      <c r="J4" s="716"/>
      <c r="K4" s="716"/>
      <c r="L4" s="716"/>
      <c r="M4" s="716"/>
      <c r="N4" s="390"/>
    </row>
    <row r="5" spans="1:21" x14ac:dyDescent="0.2">
      <c r="A5" s="162"/>
      <c r="B5" s="710" t="s">
        <v>69</v>
      </c>
      <c r="C5" s="718"/>
      <c r="D5" s="710" t="s">
        <v>70</v>
      </c>
      <c r="E5" s="718"/>
      <c r="F5" s="710" t="s">
        <v>71</v>
      </c>
      <c r="G5" s="718"/>
      <c r="H5" s="710" t="s">
        <v>69</v>
      </c>
      <c r="I5" s="718"/>
      <c r="J5" s="710" t="s">
        <v>70</v>
      </c>
      <c r="K5" s="718"/>
      <c r="L5" s="710" t="s">
        <v>71</v>
      </c>
      <c r="M5" s="711"/>
      <c r="N5" s="447"/>
    </row>
    <row r="6" spans="1:21" x14ac:dyDescent="0.2">
      <c r="A6" s="150"/>
      <c r="B6" s="494" t="s">
        <v>318</v>
      </c>
      <c r="C6" s="341" t="s">
        <v>317</v>
      </c>
      <c r="D6" s="341" t="s">
        <v>318</v>
      </c>
      <c r="E6" s="341" t="s">
        <v>317</v>
      </c>
      <c r="F6" s="341" t="s">
        <v>318</v>
      </c>
      <c r="G6" s="341" t="s">
        <v>317</v>
      </c>
      <c r="H6" s="341" t="s">
        <v>318</v>
      </c>
      <c r="I6" s="341" t="s">
        <v>317</v>
      </c>
      <c r="J6" s="341" t="s">
        <v>318</v>
      </c>
      <c r="K6" s="341" t="s">
        <v>317</v>
      </c>
      <c r="L6" s="341" t="s">
        <v>318</v>
      </c>
      <c r="M6" s="434" t="s">
        <v>317</v>
      </c>
      <c r="N6" s="447"/>
    </row>
    <row r="7" spans="1:21" x14ac:dyDescent="0.2">
      <c r="A7" s="701" t="s">
        <v>58</v>
      </c>
      <c r="B7" s="658">
        <f>F8</f>
        <v>199.62848000000002</v>
      </c>
      <c r="C7" s="659"/>
      <c r="D7" s="659"/>
      <c r="E7" s="659"/>
      <c r="F7" s="659"/>
      <c r="G7" s="660"/>
      <c r="H7" s="658">
        <f>SUM(H8,J8,L8)</f>
        <v>45586.883999999998</v>
      </c>
      <c r="I7" s="659"/>
      <c r="J7" s="659"/>
      <c r="K7" s="659"/>
      <c r="L7" s="659"/>
      <c r="M7" s="659"/>
      <c r="N7" s="391"/>
    </row>
    <row r="8" spans="1:21" x14ac:dyDescent="0.2">
      <c r="A8" s="703"/>
      <c r="B8" s="343">
        <f>SUM(B9:B16)</f>
        <v>199.76998000000003</v>
      </c>
      <c r="C8" s="431">
        <v>8.9643336796041088E-3</v>
      </c>
      <c r="D8" s="344">
        <f>SUM(D9:D16)</f>
        <v>199.76202000000004</v>
      </c>
      <c r="E8" s="431">
        <v>8.96452377333312E-3</v>
      </c>
      <c r="F8" s="344">
        <f>SUM(F9:F16)</f>
        <v>199.62848000000002</v>
      </c>
      <c r="G8" s="431">
        <v>8.9597160898339002E-3</v>
      </c>
      <c r="H8" s="343">
        <f t="shared" ref="H8" si="0">SUM(H9:H16)</f>
        <v>16017.041000000003</v>
      </c>
      <c r="I8" s="431">
        <v>2.1416420903826467E-3</v>
      </c>
      <c r="J8" s="344">
        <f t="shared" ref="J8" si="1">SUM(J9:J16)</f>
        <v>14230.210999999996</v>
      </c>
      <c r="K8" s="431">
        <v>2.0077726507790952E-3</v>
      </c>
      <c r="L8" s="344">
        <f t="shared" ref="L8" si="2">SUM(L9:L16)</f>
        <v>15339.632</v>
      </c>
      <c r="M8" s="431">
        <v>1.8161661799044777E-3</v>
      </c>
      <c r="N8" s="20"/>
    </row>
    <row r="9" spans="1:21" x14ac:dyDescent="0.2">
      <c r="A9" s="347" t="s">
        <v>8</v>
      </c>
      <c r="B9" s="283">
        <v>0</v>
      </c>
      <c r="C9" s="387">
        <v>0</v>
      </c>
      <c r="D9" s="198">
        <v>0</v>
      </c>
      <c r="E9" s="387">
        <v>0</v>
      </c>
      <c r="F9" s="198">
        <v>0</v>
      </c>
      <c r="G9" s="387">
        <v>0</v>
      </c>
      <c r="H9" s="283">
        <v>0</v>
      </c>
      <c r="I9" s="387">
        <v>0</v>
      </c>
      <c r="J9" s="198">
        <v>0</v>
      </c>
      <c r="K9" s="387">
        <v>0</v>
      </c>
      <c r="L9" s="198">
        <v>0</v>
      </c>
      <c r="M9" s="387">
        <v>0</v>
      </c>
      <c r="N9" s="436"/>
      <c r="O9" s="448"/>
    </row>
    <row r="10" spans="1:21" x14ac:dyDescent="0.2">
      <c r="A10" s="347" t="s">
        <v>23</v>
      </c>
      <c r="B10" s="283">
        <v>147.94</v>
      </c>
      <c r="C10" s="387">
        <v>1.3335806866795714E-2</v>
      </c>
      <c r="D10" s="198">
        <v>147.94</v>
      </c>
      <c r="E10" s="387">
        <v>1.3335806866795714E-2</v>
      </c>
      <c r="F10" s="198">
        <v>147.94</v>
      </c>
      <c r="G10" s="387">
        <v>1.3335806866795714E-2</v>
      </c>
      <c r="H10" s="283">
        <v>4582.1469999999999</v>
      </c>
      <c r="I10" s="387">
        <v>1.1156445003721565E-3</v>
      </c>
      <c r="J10" s="198">
        <v>3506.67</v>
      </c>
      <c r="K10" s="387">
        <v>9.0478004869312602E-4</v>
      </c>
      <c r="L10" s="198">
        <v>3784.4780000000001</v>
      </c>
      <c r="M10" s="387">
        <v>8.3577737856722282E-4</v>
      </c>
      <c r="N10" s="436"/>
      <c r="O10" s="448"/>
    </row>
    <row r="11" spans="1:21" x14ac:dyDescent="0.2">
      <c r="A11" s="328" t="s">
        <v>24</v>
      </c>
      <c r="B11" s="345">
        <v>0</v>
      </c>
      <c r="C11" s="387">
        <v>0</v>
      </c>
      <c r="D11" s="346">
        <v>0</v>
      </c>
      <c r="E11" s="387">
        <v>0</v>
      </c>
      <c r="F11" s="346">
        <v>0</v>
      </c>
      <c r="G11" s="387">
        <v>0</v>
      </c>
      <c r="H11" s="345">
        <v>0</v>
      </c>
      <c r="I11" s="387">
        <v>0</v>
      </c>
      <c r="J11" s="346">
        <v>0</v>
      </c>
      <c r="K11" s="387">
        <v>0</v>
      </c>
      <c r="L11" s="346">
        <v>0</v>
      </c>
      <c r="M11" s="387">
        <v>0</v>
      </c>
      <c r="N11" s="436"/>
      <c r="O11" s="448"/>
    </row>
    <row r="12" spans="1:21" x14ac:dyDescent="0.2">
      <c r="A12" s="328" t="s">
        <v>25</v>
      </c>
      <c r="B12" s="283">
        <v>18.247999999999998</v>
      </c>
      <c r="C12" s="387">
        <v>2.0271568813688915E-2</v>
      </c>
      <c r="D12" s="198">
        <v>18.247999999999998</v>
      </c>
      <c r="E12" s="387">
        <v>2.0266840814005583E-2</v>
      </c>
      <c r="F12" s="198">
        <v>18.247999999999998</v>
      </c>
      <c r="G12" s="387">
        <v>2.0266840814005583E-2</v>
      </c>
      <c r="H12" s="283">
        <v>7694.010000000002</v>
      </c>
      <c r="I12" s="387">
        <v>2.2147371712869034E-2</v>
      </c>
      <c r="J12" s="198">
        <v>6550.3999999999969</v>
      </c>
      <c r="K12" s="387">
        <v>2.0698242233755923E-2</v>
      </c>
      <c r="L12" s="198">
        <v>6442.529999999997</v>
      </c>
      <c r="M12" s="387">
        <v>1.9157295531761896E-2</v>
      </c>
      <c r="N12" s="436"/>
      <c r="O12" s="448"/>
    </row>
    <row r="13" spans="1:21" x14ac:dyDescent="0.2">
      <c r="A13" s="328" t="s">
        <v>46</v>
      </c>
      <c r="B13" s="345">
        <v>11.936</v>
      </c>
      <c r="C13" s="387">
        <v>1.0918878114546855E-2</v>
      </c>
      <c r="D13" s="346">
        <v>11.936</v>
      </c>
      <c r="E13" s="387">
        <v>1.0918259865744545E-2</v>
      </c>
      <c r="F13" s="346">
        <v>11.936</v>
      </c>
      <c r="G13" s="387">
        <v>1.0922036370490912E-2</v>
      </c>
      <c r="H13" s="345">
        <v>3305.6959999999999</v>
      </c>
      <c r="I13" s="387">
        <v>1.2828383806599413E-2</v>
      </c>
      <c r="J13" s="346">
        <v>3024.4009999999998</v>
      </c>
      <c r="K13" s="387">
        <v>1.4502686690872419E-2</v>
      </c>
      <c r="L13" s="346">
        <v>3623.665</v>
      </c>
      <c r="M13" s="387">
        <v>2.0461708510268094E-2</v>
      </c>
      <c r="N13" s="436"/>
      <c r="O13" s="448"/>
    </row>
    <row r="14" spans="1:21" x14ac:dyDescent="0.2">
      <c r="A14" s="328" t="s">
        <v>47</v>
      </c>
      <c r="B14" s="283">
        <v>0</v>
      </c>
      <c r="C14" s="387">
        <v>0</v>
      </c>
      <c r="D14" s="198">
        <v>0</v>
      </c>
      <c r="E14" s="387">
        <v>0</v>
      </c>
      <c r="F14" s="198">
        <v>0</v>
      </c>
      <c r="G14" s="387">
        <v>0</v>
      </c>
      <c r="H14" s="283">
        <v>0</v>
      </c>
      <c r="I14" s="387">
        <v>0</v>
      </c>
      <c r="J14" s="198">
        <v>0</v>
      </c>
      <c r="K14" s="387">
        <v>0</v>
      </c>
      <c r="L14" s="198">
        <v>0</v>
      </c>
      <c r="M14" s="387">
        <v>0</v>
      </c>
      <c r="N14" s="436"/>
      <c r="O14" s="448"/>
      <c r="P14" s="187"/>
      <c r="Q14" s="389"/>
      <c r="R14" s="149"/>
      <c r="S14" s="149"/>
      <c r="T14" s="149"/>
      <c r="U14" s="149"/>
    </row>
    <row r="15" spans="1:21" x14ac:dyDescent="0.2">
      <c r="A15" s="328" t="s">
        <v>48</v>
      </c>
      <c r="B15" s="283">
        <v>0</v>
      </c>
      <c r="C15" s="387">
        <v>0</v>
      </c>
      <c r="D15" s="198">
        <v>0</v>
      </c>
      <c r="E15" s="380">
        <v>0</v>
      </c>
      <c r="F15" s="198">
        <v>0</v>
      </c>
      <c r="G15" s="380">
        <v>0</v>
      </c>
      <c r="H15" s="283">
        <v>0</v>
      </c>
      <c r="I15" s="380">
        <v>0</v>
      </c>
      <c r="J15" s="198">
        <v>0</v>
      </c>
      <c r="K15" s="380">
        <v>0</v>
      </c>
      <c r="L15" s="198">
        <v>0</v>
      </c>
      <c r="M15" s="380">
        <v>0</v>
      </c>
      <c r="N15" s="436"/>
      <c r="O15" s="448"/>
      <c r="P15" s="187"/>
      <c r="Q15" s="389"/>
      <c r="R15" s="149"/>
      <c r="S15" s="149"/>
      <c r="T15" s="149"/>
      <c r="U15" s="149"/>
    </row>
    <row r="16" spans="1:21" ht="12.75" thickBot="1" x14ac:dyDescent="0.25">
      <c r="A16" s="158" t="s">
        <v>49</v>
      </c>
      <c r="B16" s="384">
        <v>21.645980000000034</v>
      </c>
      <c r="C16" s="388">
        <v>1.048222020156787E-2</v>
      </c>
      <c r="D16" s="385">
        <v>21.638020000000036</v>
      </c>
      <c r="E16" s="381">
        <v>1.0486147028953041E-2</v>
      </c>
      <c r="F16" s="385">
        <v>21.504480000000036</v>
      </c>
      <c r="G16" s="381">
        <v>1.0434423730859062E-2</v>
      </c>
      <c r="H16" s="384">
        <v>435.18799999999982</v>
      </c>
      <c r="I16" s="386">
        <v>9.424345045180714E-3</v>
      </c>
      <c r="J16" s="385">
        <v>1148.7400000000007</v>
      </c>
      <c r="K16" s="386">
        <v>9.9871461810207354E-3</v>
      </c>
      <c r="L16" s="385">
        <v>1488.9590000000014</v>
      </c>
      <c r="M16" s="386">
        <v>9.4506913358379414E-3</v>
      </c>
      <c r="N16" s="436"/>
      <c r="O16" s="448"/>
      <c r="P16" s="187"/>
      <c r="Q16" s="389"/>
      <c r="R16" s="149"/>
      <c r="S16" s="149"/>
      <c r="T16" s="149"/>
      <c r="U16" s="149"/>
    </row>
    <row r="17" spans="1:20" x14ac:dyDescent="0.2">
      <c r="A17" s="179"/>
      <c r="B17" s="340"/>
      <c r="C17" s="340"/>
      <c r="D17" s="340"/>
      <c r="E17" s="340"/>
      <c r="F17" s="340"/>
      <c r="G17" s="340"/>
      <c r="H17" s="340"/>
      <c r="I17" s="340"/>
      <c r="J17" s="340"/>
      <c r="K17" s="340"/>
      <c r="L17" s="350"/>
      <c r="M17" s="350" t="s">
        <v>132</v>
      </c>
      <c r="N17" s="437"/>
      <c r="O17" s="350"/>
    </row>
    <row r="18" spans="1:20" x14ac:dyDescent="0.2">
      <c r="A18" s="435"/>
      <c r="B18" s="712" t="s">
        <v>393</v>
      </c>
      <c r="C18" s="712"/>
      <c r="D18" s="712"/>
      <c r="E18" s="712"/>
      <c r="F18" s="712"/>
      <c r="G18" s="713"/>
      <c r="H18" s="49"/>
      <c r="I18" s="49"/>
      <c r="J18" s="49"/>
      <c r="K18" s="49"/>
      <c r="L18" s="49"/>
      <c r="M18" s="49"/>
      <c r="N18" s="438"/>
      <c r="O18" s="340"/>
      <c r="P18" s="452"/>
      <c r="Q18" s="389"/>
      <c r="R18" s="50"/>
      <c r="S18" s="50"/>
      <c r="T18" s="50"/>
    </row>
    <row r="19" spans="1:20" x14ac:dyDescent="0.2">
      <c r="A19" s="382"/>
      <c r="B19" s="721" t="s">
        <v>5</v>
      </c>
      <c r="C19" s="722"/>
      <c r="D19" s="722"/>
      <c r="E19" s="722"/>
      <c r="F19" s="722"/>
      <c r="G19" s="722"/>
      <c r="H19" s="438" t="str">
        <f>A24</f>
        <v>VO z vvn</v>
      </c>
      <c r="I19" s="449">
        <f>(B24+D24+F24)/'12'!B24</f>
        <v>1.1749364090574374E-2</v>
      </c>
      <c r="J19" s="450" t="str">
        <f>A9</f>
        <v>JE</v>
      </c>
      <c r="K19" s="436">
        <f t="shared" ref="K19:K26" si="3">H9+J9+L9</f>
        <v>0</v>
      </c>
      <c r="L19" s="450" t="str">
        <f>A9</f>
        <v>JE</v>
      </c>
      <c r="M19" s="448">
        <f>K19/'12'!B4</f>
        <v>0</v>
      </c>
      <c r="N19" s="438"/>
      <c r="O19" s="340"/>
      <c r="P19" s="452"/>
      <c r="Q19" s="389"/>
      <c r="R19" s="50"/>
      <c r="S19" s="50"/>
      <c r="T19" s="50"/>
    </row>
    <row r="20" spans="1:20" x14ac:dyDescent="0.2">
      <c r="A20" s="383"/>
      <c r="B20" s="711" t="s">
        <v>69</v>
      </c>
      <c r="C20" s="718"/>
      <c r="D20" s="711" t="s">
        <v>70</v>
      </c>
      <c r="E20" s="718"/>
      <c r="F20" s="711" t="s">
        <v>71</v>
      </c>
      <c r="G20" s="718"/>
      <c r="H20" s="438" t="str">
        <f>A25</f>
        <v>VO z vn</v>
      </c>
      <c r="I20" s="449">
        <f>(B25+D25+F25)/'12'!C24</f>
        <v>0.13192382382106926</v>
      </c>
      <c r="J20" s="450" t="str">
        <f t="shared" ref="J20:J26" si="4">A10</f>
        <v>PE</v>
      </c>
      <c r="K20" s="436">
        <f t="shared" si="3"/>
        <v>11873.295</v>
      </c>
      <c r="L20" s="450" t="str">
        <f t="shared" ref="L20:L26" si="5">A10</f>
        <v>PE</v>
      </c>
      <c r="M20" s="448">
        <f>K20/'12'!C4</f>
        <v>9.4902969770230489E-4</v>
      </c>
      <c r="N20" s="438"/>
      <c r="O20" s="340"/>
      <c r="P20" s="452"/>
      <c r="Q20" s="389"/>
      <c r="R20" s="397"/>
      <c r="S20" s="397"/>
      <c r="T20" s="397"/>
    </row>
    <row r="21" spans="1:20" x14ac:dyDescent="0.2">
      <c r="A21" s="493"/>
      <c r="B21" s="494" t="s">
        <v>318</v>
      </c>
      <c r="C21" s="341" t="s">
        <v>317</v>
      </c>
      <c r="D21" s="341" t="s">
        <v>318</v>
      </c>
      <c r="E21" s="341" t="s">
        <v>317</v>
      </c>
      <c r="F21" s="341" t="s">
        <v>318</v>
      </c>
      <c r="G21" s="434" t="s">
        <v>317</v>
      </c>
      <c r="H21" s="438" t="str">
        <f>A26</f>
        <v>MOP</v>
      </c>
      <c r="I21" s="449">
        <f>(B26+D26+F26)/'12'!D24</f>
        <v>0.14446433017265331</v>
      </c>
      <c r="J21" s="450" t="str">
        <f t="shared" si="4"/>
        <v>PPE</v>
      </c>
      <c r="K21" s="436">
        <f t="shared" si="3"/>
        <v>0</v>
      </c>
      <c r="L21" s="450" t="str">
        <f t="shared" si="5"/>
        <v>PPE</v>
      </c>
      <c r="M21" s="448">
        <f>K21/'12'!D4</f>
        <v>0</v>
      </c>
      <c r="N21" s="438"/>
      <c r="O21" s="340"/>
      <c r="P21" s="452"/>
      <c r="Q21" s="389"/>
      <c r="R21" s="50"/>
      <c r="S21" s="50"/>
      <c r="T21" s="50"/>
    </row>
    <row r="22" spans="1:20" x14ac:dyDescent="0.2">
      <c r="A22" s="719" t="s">
        <v>58</v>
      </c>
      <c r="B22" s="658">
        <f>SUM(B23,D23,F23)</f>
        <v>1667290.6420000002</v>
      </c>
      <c r="C22" s="659"/>
      <c r="D22" s="659"/>
      <c r="E22" s="659"/>
      <c r="F22" s="659"/>
      <c r="G22" s="659"/>
      <c r="H22" s="438" t="str">
        <f>A27</f>
        <v>MOO</v>
      </c>
      <c r="I22" s="449">
        <f>(B27+D27+F27)/'12'!E24</f>
        <v>9.2015952982838559E-2</v>
      </c>
      <c r="J22" s="450" t="str">
        <f t="shared" si="4"/>
        <v>PSE</v>
      </c>
      <c r="K22" s="436">
        <f t="shared" si="3"/>
        <v>20686.939999999995</v>
      </c>
      <c r="L22" s="450" t="str">
        <f t="shared" si="5"/>
        <v>PSE</v>
      </c>
      <c r="M22" s="448">
        <f>K22/'12'!E4</f>
        <v>2.0683458291415421E-2</v>
      </c>
      <c r="N22" s="438"/>
      <c r="O22" s="340"/>
      <c r="P22" s="452"/>
      <c r="Q22" s="389"/>
      <c r="R22" s="50"/>
      <c r="S22" s="50"/>
      <c r="T22" s="50"/>
    </row>
    <row r="23" spans="1:20" x14ac:dyDescent="0.2">
      <c r="A23" s="720"/>
      <c r="B23" s="343">
        <f>SUM(B24:B27)</f>
        <v>559211.21799999999</v>
      </c>
      <c r="C23" s="432">
        <v>0.10720044447909285</v>
      </c>
      <c r="D23" s="344">
        <f>SUM(D24:D27)</f>
        <v>533872.21200000006</v>
      </c>
      <c r="E23" s="432">
        <v>0.10686419811019524</v>
      </c>
      <c r="F23" s="344">
        <f>SUM(F24:F27)</f>
        <v>574207.21200000006</v>
      </c>
      <c r="G23" s="432">
        <v>0.10733661913777497</v>
      </c>
      <c r="H23" s="340"/>
      <c r="I23" s="340"/>
      <c r="J23" s="450" t="str">
        <f t="shared" si="4"/>
        <v>VE</v>
      </c>
      <c r="K23" s="436">
        <f t="shared" si="3"/>
        <v>9953.7619999999988</v>
      </c>
      <c r="L23" s="450" t="str">
        <f t="shared" si="5"/>
        <v>VE</v>
      </c>
      <c r="M23" s="448">
        <f>K23/'12'!F4</f>
        <v>1.5472447207529723E-2</v>
      </c>
      <c r="N23" s="438"/>
      <c r="O23" s="340"/>
      <c r="P23" s="452"/>
      <c r="Q23" s="389"/>
      <c r="R23" s="392"/>
      <c r="S23" s="397"/>
      <c r="T23" s="397"/>
    </row>
    <row r="24" spans="1:20" x14ac:dyDescent="0.2">
      <c r="A24" s="335" t="s">
        <v>9</v>
      </c>
      <c r="B24" s="445">
        <v>4217.63</v>
      </c>
      <c r="C24" s="393">
        <v>6.9864483247470506E-3</v>
      </c>
      <c r="D24" s="395">
        <v>7593.6980000000003</v>
      </c>
      <c r="E24" s="393">
        <v>1.3295608860729606E-2</v>
      </c>
      <c r="F24" s="395">
        <v>9862.3430000000008</v>
      </c>
      <c r="G24" s="393">
        <v>1.4723497130249556E-2</v>
      </c>
      <c r="H24" s="340"/>
      <c r="I24" s="340"/>
      <c r="J24" s="450" t="str">
        <f t="shared" si="4"/>
        <v>PVE</v>
      </c>
      <c r="K24" s="436">
        <f t="shared" si="3"/>
        <v>0</v>
      </c>
      <c r="L24" s="450" t="str">
        <f t="shared" si="5"/>
        <v>PVE</v>
      </c>
      <c r="M24" s="448">
        <f>K24/'12'!G4</f>
        <v>0</v>
      </c>
      <c r="N24" s="438"/>
      <c r="O24" s="449"/>
      <c r="T24" s="350"/>
    </row>
    <row r="25" spans="1:20" x14ac:dyDescent="0.2">
      <c r="A25" s="335" t="s">
        <v>10</v>
      </c>
      <c r="B25" s="445">
        <v>286281.25300000003</v>
      </c>
      <c r="C25" s="393">
        <v>0.13226193952773493</v>
      </c>
      <c r="D25" s="395">
        <v>267942.64</v>
      </c>
      <c r="E25" s="393">
        <v>0.13131370036197451</v>
      </c>
      <c r="F25" s="395">
        <v>289575.5</v>
      </c>
      <c r="G25" s="393">
        <v>0.1321579909760037</v>
      </c>
      <c r="H25" s="340"/>
      <c r="I25" s="340"/>
      <c r="J25" s="450" t="str">
        <f t="shared" si="4"/>
        <v>VTE</v>
      </c>
      <c r="K25" s="436">
        <f t="shared" si="3"/>
        <v>0</v>
      </c>
      <c r="L25" s="450" t="str">
        <f t="shared" si="5"/>
        <v>VTE</v>
      </c>
      <c r="M25" s="448">
        <f>K25/'12'!H4</f>
        <v>0</v>
      </c>
      <c r="N25" s="438"/>
      <c r="O25" s="449"/>
    </row>
    <row r="26" spans="1:20" x14ac:dyDescent="0.2">
      <c r="A26" s="335" t="s">
        <v>182</v>
      </c>
      <c r="B26" s="445">
        <v>125000</v>
      </c>
      <c r="C26" s="393">
        <v>0.14823037952217924</v>
      </c>
      <c r="D26" s="395">
        <v>110000</v>
      </c>
      <c r="E26" s="393">
        <v>0.13931045850392315</v>
      </c>
      <c r="F26" s="395">
        <v>118000</v>
      </c>
      <c r="G26" s="393">
        <v>0.14556677994591355</v>
      </c>
      <c r="H26" s="340"/>
      <c r="I26" s="340"/>
      <c r="J26" s="450" t="str">
        <f t="shared" si="4"/>
        <v>FVE</v>
      </c>
      <c r="K26" s="436">
        <f t="shared" si="3"/>
        <v>3072.887000000002</v>
      </c>
      <c r="L26" s="450" t="str">
        <f t="shared" si="5"/>
        <v>FVE</v>
      </c>
      <c r="M26" s="448">
        <f>K26/'12'!I4</f>
        <v>9.6404563586531336E-3</v>
      </c>
      <c r="N26" s="438"/>
      <c r="O26" s="449"/>
    </row>
    <row r="27" spans="1:20" ht="12.75" thickBot="1" x14ac:dyDescent="0.25">
      <c r="A27" s="336" t="s">
        <v>180</v>
      </c>
      <c r="B27" s="446">
        <v>143712.33499999999</v>
      </c>
      <c r="C27" s="394">
        <v>8.953874630911117E-2</v>
      </c>
      <c r="D27" s="396">
        <v>148335.87400000001</v>
      </c>
      <c r="E27" s="394">
        <v>9.302525127481133E-2</v>
      </c>
      <c r="F27" s="396">
        <v>156769.36900000001</v>
      </c>
      <c r="G27" s="394">
        <v>9.342631440653465E-2</v>
      </c>
      <c r="H27" s="340"/>
      <c r="I27" s="340"/>
      <c r="J27" s="340"/>
      <c r="K27" s="340"/>
      <c r="L27" s="340"/>
      <c r="M27" s="340"/>
      <c r="N27" s="438"/>
      <c r="O27" s="449"/>
    </row>
    <row r="28" spans="1:20" x14ac:dyDescent="0.2">
      <c r="A28" s="187"/>
      <c r="B28" s="187"/>
      <c r="C28" s="389"/>
      <c r="D28" s="149"/>
      <c r="E28" s="149"/>
      <c r="F28" s="149"/>
      <c r="G28" s="350" t="s">
        <v>131</v>
      </c>
      <c r="H28" s="340"/>
      <c r="I28" s="340"/>
      <c r="J28" s="340"/>
      <c r="K28" s="340"/>
      <c r="L28" s="340"/>
      <c r="M28" s="340"/>
    </row>
    <row r="29" spans="1:20" x14ac:dyDescent="0.2">
      <c r="H29" s="340"/>
      <c r="I29" s="340"/>
      <c r="J29" s="340"/>
      <c r="K29" s="340"/>
      <c r="L29" s="340"/>
      <c r="M29" s="340"/>
    </row>
    <row r="30" spans="1:20" x14ac:dyDescent="0.2">
      <c r="J30" s="450"/>
      <c r="K30" s="450" t="str">
        <f>H5</f>
        <v>Leden</v>
      </c>
      <c r="L30" s="450" t="str">
        <f>J5</f>
        <v>Únor</v>
      </c>
      <c r="M30" s="450" t="str">
        <f>L5</f>
        <v>Březen</v>
      </c>
    </row>
    <row r="31" spans="1:20"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20" ht="12.75" customHeight="1" x14ac:dyDescent="0.2">
      <c r="H32" s="450" t="str">
        <f t="shared" si="6"/>
        <v>PE</v>
      </c>
      <c r="I32" s="451">
        <f t="shared" si="7"/>
        <v>1.3335806866795714E-2</v>
      </c>
      <c r="J32" s="450" t="str">
        <f t="shared" si="8"/>
        <v>PE</v>
      </c>
      <c r="K32" s="379">
        <f t="shared" si="9"/>
        <v>4582.1469999999999</v>
      </c>
      <c r="L32" s="379">
        <f t="shared" si="10"/>
        <v>3506.67</v>
      </c>
      <c r="M32" s="379">
        <f t="shared" si="11"/>
        <v>3784.4780000000001</v>
      </c>
    </row>
    <row r="33" spans="8:13" x14ac:dyDescent="0.2">
      <c r="H33" s="450" t="str">
        <f t="shared" si="6"/>
        <v>PPE</v>
      </c>
      <c r="I33" s="451">
        <f t="shared" si="7"/>
        <v>0</v>
      </c>
      <c r="J33" s="450" t="str">
        <f t="shared" si="8"/>
        <v>PPE</v>
      </c>
      <c r="K33" s="379">
        <f t="shared" si="9"/>
        <v>0</v>
      </c>
      <c r="L33" s="379">
        <f t="shared" si="10"/>
        <v>0</v>
      </c>
      <c r="M33" s="379">
        <f t="shared" si="11"/>
        <v>0</v>
      </c>
    </row>
    <row r="34" spans="8:13" ht="13.5" customHeight="1" x14ac:dyDescent="0.2">
      <c r="H34" s="450" t="str">
        <f t="shared" si="6"/>
        <v>PSE</v>
      </c>
      <c r="I34" s="451">
        <f t="shared" si="7"/>
        <v>2.0266840814005583E-2</v>
      </c>
      <c r="J34" s="450" t="str">
        <f t="shared" si="8"/>
        <v>PSE</v>
      </c>
      <c r="K34" s="379">
        <f t="shared" si="9"/>
        <v>7694.010000000002</v>
      </c>
      <c r="L34" s="379">
        <f t="shared" si="10"/>
        <v>6550.3999999999969</v>
      </c>
      <c r="M34" s="379">
        <f t="shared" si="11"/>
        <v>6442.529999999997</v>
      </c>
    </row>
    <row r="35" spans="8:13" ht="12.75" customHeight="1" x14ac:dyDescent="0.2">
      <c r="H35" s="450" t="str">
        <f t="shared" si="6"/>
        <v>VE</v>
      </c>
      <c r="I35" s="451">
        <f t="shared" si="7"/>
        <v>1.0922036370490912E-2</v>
      </c>
      <c r="J35" s="450" t="str">
        <f t="shared" si="8"/>
        <v>VE</v>
      </c>
      <c r="K35" s="379">
        <f t="shared" si="9"/>
        <v>3305.6959999999999</v>
      </c>
      <c r="L35" s="379">
        <f t="shared" si="10"/>
        <v>3024.4009999999998</v>
      </c>
      <c r="M35" s="379">
        <f t="shared" si="11"/>
        <v>3623.665</v>
      </c>
    </row>
    <row r="36" spans="8:13" ht="12.75" customHeight="1" x14ac:dyDescent="0.2">
      <c r="H36" s="450" t="str">
        <f t="shared" si="6"/>
        <v>PVE</v>
      </c>
      <c r="I36" s="451">
        <f t="shared" si="7"/>
        <v>0</v>
      </c>
      <c r="J36" s="450" t="str">
        <f t="shared" si="8"/>
        <v>PVE</v>
      </c>
      <c r="K36" s="379">
        <f t="shared" si="9"/>
        <v>0</v>
      </c>
      <c r="L36" s="379">
        <f t="shared" si="10"/>
        <v>0</v>
      </c>
      <c r="M36" s="379">
        <f t="shared" si="11"/>
        <v>0</v>
      </c>
    </row>
    <row r="37" spans="8:13" ht="12.75" customHeight="1" x14ac:dyDescent="0.2">
      <c r="H37" s="450" t="str">
        <f t="shared" si="6"/>
        <v>VTE</v>
      </c>
      <c r="I37" s="451">
        <f t="shared" si="7"/>
        <v>0</v>
      </c>
      <c r="J37" s="450" t="str">
        <f t="shared" si="8"/>
        <v>VTE</v>
      </c>
      <c r="K37" s="379">
        <f t="shared" si="9"/>
        <v>0</v>
      </c>
      <c r="L37" s="379">
        <f t="shared" si="10"/>
        <v>0</v>
      </c>
      <c r="M37" s="379">
        <f t="shared" si="11"/>
        <v>0</v>
      </c>
    </row>
    <row r="38" spans="8:13" ht="12.75" customHeight="1" x14ac:dyDescent="0.2">
      <c r="H38" s="450" t="str">
        <f t="shared" si="6"/>
        <v>FVE</v>
      </c>
      <c r="I38" s="451">
        <f t="shared" si="7"/>
        <v>1.0434423730859062E-2</v>
      </c>
      <c r="J38" s="450" t="str">
        <f t="shared" si="8"/>
        <v>FVE</v>
      </c>
      <c r="K38" s="379">
        <f t="shared" si="9"/>
        <v>435.18799999999982</v>
      </c>
      <c r="L38" s="379">
        <f t="shared" si="10"/>
        <v>1148.7400000000007</v>
      </c>
      <c r="M38" s="379">
        <f t="shared" si="11"/>
        <v>1488.9590000000014</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X39"/>
  <sheetViews>
    <sheetView showGridLines="0" zoomScaleNormal="100" workbookViewId="0"/>
  </sheetViews>
  <sheetFormatPr defaultRowHeight="12" x14ac:dyDescent="0.2"/>
  <cols>
    <col min="1" max="1" width="9.42578125" style="18" customWidth="1"/>
    <col min="2" max="2" width="14.140625" style="18" customWidth="1"/>
    <col min="3" max="3" width="8" style="18" bestFit="1" customWidth="1"/>
    <col min="4" max="4" width="14" style="18" customWidth="1"/>
    <col min="5" max="5" width="8" style="18" bestFit="1" customWidth="1"/>
    <col min="6" max="6" width="14"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1" t="s">
        <v>429</v>
      </c>
      <c r="M1" s="332" t="str">
        <f>Obsah!$A$1</f>
        <v>I. čtvrtletí 2018</v>
      </c>
    </row>
    <row r="2" spans="1:24" ht="7.5" customHeight="1" x14ac:dyDescent="0.2"/>
    <row r="3" spans="1:24" x14ac:dyDescent="0.2">
      <c r="A3" s="333"/>
      <c r="B3" s="712" t="s">
        <v>283</v>
      </c>
      <c r="C3" s="712"/>
      <c r="D3" s="712"/>
      <c r="E3" s="712"/>
      <c r="F3" s="712"/>
      <c r="G3" s="713"/>
      <c r="H3" s="714" t="s">
        <v>20</v>
      </c>
      <c r="I3" s="712"/>
      <c r="J3" s="712"/>
      <c r="K3" s="712"/>
      <c r="L3" s="712"/>
      <c r="M3" s="712"/>
      <c r="N3" s="52"/>
    </row>
    <row r="4" spans="1:24" ht="13.5" x14ac:dyDescent="0.25">
      <c r="A4" s="333"/>
      <c r="B4" s="715" t="s">
        <v>256</v>
      </c>
      <c r="C4" s="716"/>
      <c r="D4" s="716"/>
      <c r="E4" s="716"/>
      <c r="F4" s="716"/>
      <c r="G4" s="717"/>
      <c r="H4" s="715" t="s">
        <v>5</v>
      </c>
      <c r="I4" s="716"/>
      <c r="J4" s="716"/>
      <c r="K4" s="716"/>
      <c r="L4" s="716"/>
      <c r="M4" s="716"/>
      <c r="N4" s="390"/>
    </row>
    <row r="5" spans="1:24" x14ac:dyDescent="0.2">
      <c r="A5" s="162"/>
      <c r="B5" s="710" t="s">
        <v>69</v>
      </c>
      <c r="C5" s="718"/>
      <c r="D5" s="710" t="s">
        <v>70</v>
      </c>
      <c r="E5" s="718"/>
      <c r="F5" s="710" t="s">
        <v>71</v>
      </c>
      <c r="G5" s="718"/>
      <c r="H5" s="710" t="s">
        <v>69</v>
      </c>
      <c r="I5" s="718"/>
      <c r="J5" s="710" t="s">
        <v>70</v>
      </c>
      <c r="K5" s="718"/>
      <c r="L5" s="710" t="s">
        <v>71</v>
      </c>
      <c r="M5" s="711"/>
      <c r="N5" s="330"/>
    </row>
    <row r="6" spans="1:24" x14ac:dyDescent="0.2">
      <c r="A6" s="150"/>
      <c r="B6" s="492" t="s">
        <v>318</v>
      </c>
      <c r="C6" s="341" t="s">
        <v>317</v>
      </c>
      <c r="D6" s="341" t="s">
        <v>318</v>
      </c>
      <c r="E6" s="341" t="s">
        <v>317</v>
      </c>
      <c r="F6" s="341" t="s">
        <v>318</v>
      </c>
      <c r="G6" s="341" t="s">
        <v>317</v>
      </c>
      <c r="H6" s="341" t="s">
        <v>318</v>
      </c>
      <c r="I6" s="341" t="s">
        <v>317</v>
      </c>
      <c r="J6" s="341" t="s">
        <v>318</v>
      </c>
      <c r="K6" s="341" t="s">
        <v>317</v>
      </c>
      <c r="L6" s="341" t="s">
        <v>318</v>
      </c>
      <c r="M6" s="434" t="s">
        <v>317</v>
      </c>
      <c r="N6" s="330"/>
    </row>
    <row r="7" spans="1:24" x14ac:dyDescent="0.2">
      <c r="A7" s="701" t="s">
        <v>58</v>
      </c>
      <c r="B7" s="658">
        <f>F8</f>
        <v>2889.71252</v>
      </c>
      <c r="C7" s="659"/>
      <c r="D7" s="659"/>
      <c r="E7" s="659"/>
      <c r="F7" s="659"/>
      <c r="G7" s="660"/>
      <c r="H7" s="658">
        <f>SUM(H8,J8,L8)</f>
        <v>3473960.5089999996</v>
      </c>
      <c r="I7" s="659"/>
      <c r="J7" s="659"/>
      <c r="K7" s="659"/>
      <c r="L7" s="659"/>
      <c r="M7" s="659"/>
      <c r="N7" s="391"/>
    </row>
    <row r="8" spans="1:24" x14ac:dyDescent="0.2">
      <c r="A8" s="703"/>
      <c r="B8" s="343">
        <f>SUM(B9:B16)</f>
        <v>2889.8796900000002</v>
      </c>
      <c r="C8" s="431">
        <v>0.12967837227130363</v>
      </c>
      <c r="D8" s="344">
        <f>SUM(D9:D16)</f>
        <v>2889.7532200000001</v>
      </c>
      <c r="E8" s="431">
        <v>0.12968061416157051</v>
      </c>
      <c r="F8" s="344">
        <f>SUM(F9:F16)</f>
        <v>2889.71252</v>
      </c>
      <c r="G8" s="431">
        <v>0.12969594198402185</v>
      </c>
      <c r="H8" s="343">
        <f t="shared" ref="H8" si="0">SUM(H9:H16)</f>
        <v>922637.91799999995</v>
      </c>
      <c r="I8" s="431">
        <v>0.12336611983273393</v>
      </c>
      <c r="J8" s="344">
        <f t="shared" ref="J8" si="1">SUM(J9:J16)</f>
        <v>849142.08700000006</v>
      </c>
      <c r="K8" s="431">
        <v>0.11980737733994834</v>
      </c>
      <c r="L8" s="344">
        <f t="shared" ref="L8" si="2">SUM(L9:L16)</f>
        <v>1702180.504</v>
      </c>
      <c r="M8" s="431">
        <v>0.20153303960991756</v>
      </c>
      <c r="N8" s="20"/>
    </row>
    <row r="9" spans="1:24" x14ac:dyDescent="0.2">
      <c r="A9" s="347" t="s">
        <v>8</v>
      </c>
      <c r="B9" s="283">
        <v>2250</v>
      </c>
      <c r="C9" s="387">
        <v>0.52447552447552448</v>
      </c>
      <c r="D9" s="198">
        <v>2250</v>
      </c>
      <c r="E9" s="387">
        <v>0.52447552447552448</v>
      </c>
      <c r="F9" s="198">
        <v>2250</v>
      </c>
      <c r="G9" s="387">
        <v>0.52447552447552448</v>
      </c>
      <c r="H9" s="283">
        <v>809699.82</v>
      </c>
      <c r="I9" s="387">
        <v>0.36268343932893948</v>
      </c>
      <c r="J9" s="198">
        <v>733884.81</v>
      </c>
      <c r="K9" s="387">
        <v>0.35233841630546675</v>
      </c>
      <c r="L9" s="198">
        <v>1585510.77</v>
      </c>
      <c r="M9" s="387">
        <v>0.56586867578863853</v>
      </c>
      <c r="X9" s="379"/>
    </row>
    <row r="10" spans="1:24" x14ac:dyDescent="0.2">
      <c r="A10" s="328" t="s">
        <v>23</v>
      </c>
      <c r="B10" s="283">
        <v>194.45500000000001</v>
      </c>
      <c r="C10" s="387">
        <v>1.7528824687594705E-2</v>
      </c>
      <c r="D10" s="103">
        <v>194.45500000000001</v>
      </c>
      <c r="E10" s="387">
        <v>1.7528824687594705E-2</v>
      </c>
      <c r="F10" s="103">
        <v>194.45500000000001</v>
      </c>
      <c r="G10" s="387">
        <v>1.7528824687594705E-2</v>
      </c>
      <c r="H10" s="283">
        <v>55391.407000000007</v>
      </c>
      <c r="I10" s="387">
        <v>1.3486498488028817E-2</v>
      </c>
      <c r="J10" s="103">
        <v>52802.348000000005</v>
      </c>
      <c r="K10" s="387">
        <v>1.3623897028962346E-2</v>
      </c>
      <c r="L10" s="103">
        <v>52676.247999999992</v>
      </c>
      <c r="M10" s="387">
        <v>1.1633207133506102E-2</v>
      </c>
      <c r="X10" s="379"/>
    </row>
    <row r="11" spans="1:24" x14ac:dyDescent="0.2">
      <c r="A11" s="328" t="s">
        <v>24</v>
      </c>
      <c r="B11" s="345">
        <v>0</v>
      </c>
      <c r="C11" s="387">
        <v>0</v>
      </c>
      <c r="D11" s="444">
        <v>0</v>
      </c>
      <c r="E11" s="387">
        <v>0</v>
      </c>
      <c r="F11" s="444">
        <v>0</v>
      </c>
      <c r="G11" s="387">
        <v>0</v>
      </c>
      <c r="H11" s="345">
        <v>0</v>
      </c>
      <c r="I11" s="387">
        <v>0</v>
      </c>
      <c r="J11" s="444">
        <v>0</v>
      </c>
      <c r="K11" s="387">
        <v>0</v>
      </c>
      <c r="L11" s="444">
        <v>0</v>
      </c>
      <c r="M11" s="387">
        <v>0</v>
      </c>
      <c r="X11" s="379"/>
    </row>
    <row r="12" spans="1:24" x14ac:dyDescent="0.2">
      <c r="A12" s="328" t="s">
        <v>25</v>
      </c>
      <c r="B12" s="283">
        <v>46.763999999999989</v>
      </c>
      <c r="C12" s="387">
        <v>5.1949783209302297E-2</v>
      </c>
      <c r="D12" s="103">
        <v>46.763999999999989</v>
      </c>
      <c r="E12" s="387">
        <v>5.1937666803274711E-2</v>
      </c>
      <c r="F12" s="103">
        <v>46.953999999999986</v>
      </c>
      <c r="G12" s="387">
        <v>5.2148687175625714E-2</v>
      </c>
      <c r="H12" s="283">
        <v>25317.092000000015</v>
      </c>
      <c r="I12" s="387">
        <v>7.2875788725632426E-2</v>
      </c>
      <c r="J12" s="103">
        <v>22686.783000000003</v>
      </c>
      <c r="K12" s="387">
        <v>7.1686695474880338E-2</v>
      </c>
      <c r="L12" s="103">
        <v>25363.696</v>
      </c>
      <c r="M12" s="387">
        <v>7.5420653074144361E-2</v>
      </c>
      <c r="X12" s="379"/>
    </row>
    <row r="13" spans="1:24" x14ac:dyDescent="0.2">
      <c r="A13" s="328" t="s">
        <v>46</v>
      </c>
      <c r="B13" s="345">
        <v>156.61285000000001</v>
      </c>
      <c r="C13" s="387">
        <v>0.14326714312347599</v>
      </c>
      <c r="D13" s="444">
        <v>156.59435000000002</v>
      </c>
      <c r="E13" s="387">
        <v>0.14324210847916843</v>
      </c>
      <c r="F13" s="444">
        <v>156.59435000000002</v>
      </c>
      <c r="G13" s="387">
        <v>0.14329165433255561</v>
      </c>
      <c r="H13" s="345">
        <v>25635.59</v>
      </c>
      <c r="I13" s="387">
        <v>9.9483796340807451E-2</v>
      </c>
      <c r="J13" s="444">
        <v>27380.285999999996</v>
      </c>
      <c r="K13" s="387">
        <v>0.13129466276610821</v>
      </c>
      <c r="L13" s="444">
        <v>20976.982999999993</v>
      </c>
      <c r="M13" s="387">
        <v>0.1184504946154926</v>
      </c>
      <c r="X13" s="379"/>
    </row>
    <row r="14" spans="1:24" x14ac:dyDescent="0.2">
      <c r="A14" s="328" t="s">
        <v>47</v>
      </c>
      <c r="B14" s="283">
        <v>0</v>
      </c>
      <c r="C14" s="387">
        <v>0</v>
      </c>
      <c r="D14" s="103">
        <v>0</v>
      </c>
      <c r="E14" s="387">
        <v>0</v>
      </c>
      <c r="F14" s="103">
        <v>0</v>
      </c>
      <c r="G14" s="387">
        <v>0</v>
      </c>
      <c r="H14" s="283">
        <v>0</v>
      </c>
      <c r="I14" s="387">
        <v>0</v>
      </c>
      <c r="J14" s="103">
        <v>0</v>
      </c>
      <c r="K14" s="387">
        <v>0</v>
      </c>
      <c r="L14" s="103">
        <v>0</v>
      </c>
      <c r="M14" s="387">
        <v>0</v>
      </c>
      <c r="P14" s="187"/>
      <c r="Q14" s="389"/>
      <c r="R14" s="149"/>
      <c r="S14" s="149"/>
      <c r="T14" s="149"/>
      <c r="U14" s="149"/>
      <c r="X14" s="379"/>
    </row>
    <row r="15" spans="1:24" x14ac:dyDescent="0.2">
      <c r="A15" s="328" t="s">
        <v>48</v>
      </c>
      <c r="B15" s="283">
        <v>0</v>
      </c>
      <c r="C15" s="387">
        <v>0</v>
      </c>
      <c r="D15" s="103">
        <v>0</v>
      </c>
      <c r="E15" s="380">
        <v>0</v>
      </c>
      <c r="F15" s="103">
        <v>0</v>
      </c>
      <c r="G15" s="380">
        <v>0</v>
      </c>
      <c r="H15" s="283">
        <v>0</v>
      </c>
      <c r="I15" s="380">
        <v>0</v>
      </c>
      <c r="J15" s="103">
        <v>0</v>
      </c>
      <c r="K15" s="380">
        <v>0</v>
      </c>
      <c r="L15" s="103">
        <v>0</v>
      </c>
      <c r="M15" s="380">
        <v>0</v>
      </c>
      <c r="P15" s="187"/>
      <c r="Q15" s="389"/>
      <c r="R15" s="149"/>
      <c r="S15" s="149"/>
      <c r="T15" s="149"/>
      <c r="U15" s="149"/>
      <c r="X15" s="379"/>
    </row>
    <row r="16" spans="1:24" ht="12.75" thickBot="1" x14ac:dyDescent="0.25">
      <c r="A16" s="158" t="s">
        <v>49</v>
      </c>
      <c r="B16" s="384">
        <v>242.04784000000029</v>
      </c>
      <c r="C16" s="388">
        <v>0.11721339288837312</v>
      </c>
      <c r="D16" s="385">
        <v>241.93987000000024</v>
      </c>
      <c r="E16" s="381">
        <v>0.11724811461426615</v>
      </c>
      <c r="F16" s="385">
        <v>241.70917000000028</v>
      </c>
      <c r="G16" s="381">
        <v>0.11728234765101254</v>
      </c>
      <c r="H16" s="384">
        <v>6594.00900000001</v>
      </c>
      <c r="I16" s="386">
        <v>0.14279855153870774</v>
      </c>
      <c r="J16" s="385">
        <v>12387.860000000011</v>
      </c>
      <c r="K16" s="386">
        <v>0.10770006153700538</v>
      </c>
      <c r="L16" s="385">
        <v>17652.807000000019</v>
      </c>
      <c r="M16" s="386">
        <v>0.11204555005753643</v>
      </c>
      <c r="P16" s="187"/>
      <c r="Q16" s="389"/>
      <c r="R16" s="149"/>
      <c r="S16" s="149"/>
      <c r="T16" s="149"/>
      <c r="U16" s="149"/>
      <c r="X16" s="379"/>
    </row>
    <row r="17" spans="1:15" x14ac:dyDescent="0.2">
      <c r="A17" s="179"/>
      <c r="B17" s="340"/>
      <c r="C17" s="340"/>
      <c r="D17" s="340"/>
      <c r="E17" s="340"/>
      <c r="F17" s="340"/>
      <c r="G17" s="340"/>
      <c r="H17" s="340"/>
      <c r="I17" s="340"/>
      <c r="J17" s="340"/>
      <c r="K17" s="340"/>
      <c r="L17" s="350"/>
      <c r="M17" s="350" t="s">
        <v>132</v>
      </c>
      <c r="N17" s="437"/>
      <c r="O17" s="350"/>
    </row>
    <row r="18" spans="1:15" x14ac:dyDescent="0.2">
      <c r="A18" s="334"/>
      <c r="B18" s="712" t="s">
        <v>393</v>
      </c>
      <c r="C18" s="712"/>
      <c r="D18" s="712"/>
      <c r="E18" s="712"/>
      <c r="F18" s="712"/>
      <c r="G18" s="713"/>
      <c r="H18" s="340"/>
      <c r="I18" s="340"/>
      <c r="J18" s="340"/>
      <c r="K18" s="340"/>
      <c r="L18" s="340"/>
      <c r="M18" s="340"/>
      <c r="N18" s="438"/>
      <c r="O18" s="340"/>
    </row>
    <row r="19" spans="1:15" x14ac:dyDescent="0.2">
      <c r="A19" s="382"/>
      <c r="B19" s="721" t="s">
        <v>5</v>
      </c>
      <c r="C19" s="722"/>
      <c r="D19" s="722"/>
      <c r="E19" s="722"/>
      <c r="F19" s="722"/>
      <c r="G19" s="722"/>
      <c r="H19" s="438" t="str">
        <f>A24</f>
        <v>VO z vvn</v>
      </c>
      <c r="I19" s="449">
        <f>(B24+D24+F24)/'12'!B24</f>
        <v>2.7546424952669714E-2</v>
      </c>
      <c r="J19" s="450" t="str">
        <f>A9</f>
        <v>JE</v>
      </c>
      <c r="K19" s="436">
        <f t="shared" ref="K19:K26" si="3">H9+J9+L9</f>
        <v>3129095.4</v>
      </c>
      <c r="L19" s="450" t="str">
        <f>A9</f>
        <v>JE</v>
      </c>
      <c r="M19" s="448">
        <f>K19/'12'!B4</f>
        <v>0.4396446614956776</v>
      </c>
      <c r="N19" s="438"/>
      <c r="O19" s="340"/>
    </row>
    <row r="20" spans="1:15" x14ac:dyDescent="0.2">
      <c r="A20" s="383"/>
      <c r="B20" s="711" t="s">
        <v>69</v>
      </c>
      <c r="C20" s="718"/>
      <c r="D20" s="711" t="s">
        <v>70</v>
      </c>
      <c r="E20" s="718"/>
      <c r="F20" s="711" t="s">
        <v>71</v>
      </c>
      <c r="G20" s="718"/>
      <c r="H20" s="438" t="str">
        <f>A25</f>
        <v>VO z vn</v>
      </c>
      <c r="I20" s="449">
        <f>(B25+D25+F25)/'12'!C24</f>
        <v>3.8920509059708668E-2</v>
      </c>
      <c r="J20" s="450" t="str">
        <f t="shared" ref="J20:J26" si="4">A10</f>
        <v>PE</v>
      </c>
      <c r="K20" s="436">
        <f t="shared" si="3"/>
        <v>160870.003</v>
      </c>
      <c r="L20" s="450" t="str">
        <f t="shared" ref="L20:L26" si="5">A10</f>
        <v>PE</v>
      </c>
      <c r="M20" s="448">
        <f>K20/'12'!C4</f>
        <v>1.2858301787032065E-2</v>
      </c>
      <c r="N20" s="438"/>
      <c r="O20" s="340"/>
    </row>
    <row r="21" spans="1:15" x14ac:dyDescent="0.2">
      <c r="A21" s="491"/>
      <c r="B21" s="492" t="s">
        <v>318</v>
      </c>
      <c r="C21" s="341" t="s">
        <v>317</v>
      </c>
      <c r="D21" s="341" t="s">
        <v>318</v>
      </c>
      <c r="E21" s="341" t="s">
        <v>317</v>
      </c>
      <c r="F21" s="341" t="s">
        <v>318</v>
      </c>
      <c r="G21" s="434" t="s">
        <v>317</v>
      </c>
      <c r="H21" s="438" t="str">
        <f>A26</f>
        <v>MOP</v>
      </c>
      <c r="I21" s="449">
        <f>(B26+D26+F26)/'12'!D24</f>
        <v>9.0598610537410737E-2</v>
      </c>
      <c r="J21" s="450" t="str">
        <f t="shared" si="4"/>
        <v>PPE</v>
      </c>
      <c r="K21" s="436">
        <f t="shared" si="3"/>
        <v>0</v>
      </c>
      <c r="L21" s="450" t="str">
        <f t="shared" si="5"/>
        <v>PPE</v>
      </c>
      <c r="M21" s="448">
        <f>K21/'12'!D4</f>
        <v>0</v>
      </c>
      <c r="N21" s="438"/>
      <c r="O21" s="340"/>
    </row>
    <row r="22" spans="1:15" x14ac:dyDescent="0.2">
      <c r="A22" s="719" t="s">
        <v>58</v>
      </c>
      <c r="B22" s="658">
        <f>SUM(B23,D23,F23)</f>
        <v>921049.46685901377</v>
      </c>
      <c r="C22" s="659"/>
      <c r="D22" s="659"/>
      <c r="E22" s="659"/>
      <c r="F22" s="659"/>
      <c r="G22" s="659"/>
      <c r="H22" s="438" t="str">
        <f>A27</f>
        <v>MOO</v>
      </c>
      <c r="I22" s="449">
        <f>(B27+D27+F27)/'12'!E24</f>
        <v>8.1990423404289123E-2</v>
      </c>
      <c r="J22" s="450" t="str">
        <f t="shared" si="4"/>
        <v>PSE</v>
      </c>
      <c r="K22" s="436">
        <f t="shared" si="3"/>
        <v>73367.571000000011</v>
      </c>
      <c r="L22" s="450" t="str">
        <f t="shared" si="5"/>
        <v>PSE</v>
      </c>
      <c r="M22" s="448">
        <f>K22/'12'!E4</f>
        <v>7.335522289526436E-2</v>
      </c>
      <c r="N22" s="438"/>
      <c r="O22" s="340"/>
    </row>
    <row r="23" spans="1:15" x14ac:dyDescent="0.2">
      <c r="A23" s="720"/>
      <c r="B23" s="343">
        <f>SUM(B24:B27)</f>
        <v>308046.35010956018</v>
      </c>
      <c r="C23" s="432">
        <v>5.9052294712562625E-2</v>
      </c>
      <c r="D23" s="344">
        <f>SUM(D24:D27)</f>
        <v>298570.01601836371</v>
      </c>
      <c r="E23" s="432">
        <v>5.9764199417726163E-2</v>
      </c>
      <c r="F23" s="344">
        <f>SUM(F24:F27)</f>
        <v>314433.10073108989</v>
      </c>
      <c r="G23" s="432">
        <v>5.8777015112590786E-2</v>
      </c>
      <c r="H23" s="340"/>
      <c r="I23" s="340"/>
      <c r="J23" s="450" t="str">
        <f t="shared" si="4"/>
        <v>VE</v>
      </c>
      <c r="K23" s="436">
        <f t="shared" si="3"/>
        <v>73992.858999999997</v>
      </c>
      <c r="L23" s="450" t="str">
        <f t="shared" si="5"/>
        <v>VE</v>
      </c>
      <c r="M23" s="448">
        <f>K23/'12'!F4</f>
        <v>0.11501687549006</v>
      </c>
      <c r="N23" s="438"/>
      <c r="O23" s="340"/>
    </row>
    <row r="24" spans="1:15" x14ac:dyDescent="0.2">
      <c r="A24" s="327" t="s">
        <v>9</v>
      </c>
      <c r="B24" s="445">
        <v>16632.702000000001</v>
      </c>
      <c r="C24" s="393">
        <v>2.7551850926685582E-2</v>
      </c>
      <c r="D24" s="395">
        <v>16728.237000000001</v>
      </c>
      <c r="E24" s="393">
        <v>2.9289036261592814E-2</v>
      </c>
      <c r="F24" s="395">
        <v>17453.058000000001</v>
      </c>
      <c r="G24" s="393">
        <v>2.6055679606466643E-2</v>
      </c>
      <c r="H24" s="340"/>
      <c r="I24" s="340"/>
      <c r="J24" s="450" t="str">
        <f t="shared" si="4"/>
        <v>PVE</v>
      </c>
      <c r="K24" s="436">
        <f t="shared" si="3"/>
        <v>0</v>
      </c>
      <c r="L24" s="450" t="str">
        <f t="shared" si="5"/>
        <v>PVE</v>
      </c>
      <c r="M24" s="448">
        <f>K24/'12'!G4</f>
        <v>0</v>
      </c>
    </row>
    <row r="25" spans="1:15" x14ac:dyDescent="0.2">
      <c r="A25" s="327" t="s">
        <v>10</v>
      </c>
      <c r="B25" s="445">
        <v>83909.056652714004</v>
      </c>
      <c r="C25" s="393">
        <v>3.8765984361646424E-2</v>
      </c>
      <c r="D25" s="395">
        <v>77590.027466823594</v>
      </c>
      <c r="E25" s="393">
        <v>3.8025428195586353E-2</v>
      </c>
      <c r="F25" s="395">
        <v>87440.803829557699</v>
      </c>
      <c r="G25" s="393">
        <v>3.9906694328219049E-2</v>
      </c>
      <c r="H25" s="340"/>
      <c r="I25" s="340"/>
      <c r="J25" s="450" t="str">
        <f t="shared" si="4"/>
        <v>VTE</v>
      </c>
      <c r="K25" s="436">
        <f t="shared" si="3"/>
        <v>0</v>
      </c>
      <c r="L25" s="450" t="str">
        <f t="shared" si="5"/>
        <v>VTE</v>
      </c>
      <c r="M25" s="448">
        <f>K25/'12'!H4</f>
        <v>0</v>
      </c>
    </row>
    <row r="26" spans="1:15" x14ac:dyDescent="0.2">
      <c r="A26" s="327" t="s">
        <v>182</v>
      </c>
      <c r="B26" s="445">
        <v>75394.471032529196</v>
      </c>
      <c r="C26" s="393">
        <v>8.9406008440206006E-2</v>
      </c>
      <c r="D26" s="395">
        <v>74493.660450403098</v>
      </c>
      <c r="E26" s="393">
        <v>9.4343145390738375E-2</v>
      </c>
      <c r="F26" s="395">
        <v>71490.457138108206</v>
      </c>
      <c r="G26" s="393">
        <v>8.8191827478438664E-2</v>
      </c>
      <c r="H26" s="340"/>
      <c r="I26" s="340"/>
      <c r="J26" s="450" t="str">
        <f t="shared" si="4"/>
        <v>FVE</v>
      </c>
      <c r="K26" s="436">
        <f t="shared" si="3"/>
        <v>36634.676000000036</v>
      </c>
      <c r="L26" s="450" t="str">
        <f t="shared" si="5"/>
        <v>FVE</v>
      </c>
      <c r="M26" s="448">
        <f>K26/'12'!I4</f>
        <v>0.11493263344581088</v>
      </c>
    </row>
    <row r="27" spans="1:15" ht="12.75" thickBot="1" x14ac:dyDescent="0.25">
      <c r="A27" s="329" t="s">
        <v>180</v>
      </c>
      <c r="B27" s="446">
        <v>132110.12042431699</v>
      </c>
      <c r="C27" s="394">
        <v>8.2310085334978703E-2</v>
      </c>
      <c r="D27" s="396">
        <v>129758.091101137</v>
      </c>
      <c r="E27" s="394">
        <v>8.1374644609726238E-2</v>
      </c>
      <c r="F27" s="396">
        <v>138048.78176342399</v>
      </c>
      <c r="G27" s="394">
        <v>8.2269827139948085E-2</v>
      </c>
      <c r="H27" s="340"/>
      <c r="I27" s="340"/>
      <c r="J27" s="340"/>
      <c r="K27" s="340"/>
      <c r="L27" s="340"/>
      <c r="M27" s="340"/>
    </row>
    <row r="28" spans="1:15" x14ac:dyDescent="0.2">
      <c r="A28" s="187"/>
      <c r="B28" s="187"/>
      <c r="C28" s="389"/>
      <c r="D28" s="149"/>
      <c r="E28" s="149"/>
      <c r="F28" s="149"/>
      <c r="G28" s="350" t="s">
        <v>131</v>
      </c>
      <c r="H28" s="340"/>
      <c r="I28" s="340"/>
      <c r="J28" s="340"/>
      <c r="K28" s="340"/>
      <c r="L28" s="340"/>
      <c r="M28" s="340"/>
      <c r="N28" s="438"/>
      <c r="O28" s="340"/>
    </row>
    <row r="29" spans="1:15" x14ac:dyDescent="0.2">
      <c r="A29" s="187"/>
      <c r="B29" s="187"/>
      <c r="C29" s="389"/>
      <c r="D29" s="149"/>
      <c r="E29" s="149"/>
      <c r="F29" s="149"/>
      <c r="G29" s="350"/>
      <c r="H29" s="340"/>
      <c r="I29" s="340"/>
      <c r="J29" s="340"/>
      <c r="K29" s="340"/>
      <c r="L29" s="340"/>
      <c r="M29" s="340"/>
      <c r="N29" s="438"/>
      <c r="O29" s="340"/>
    </row>
    <row r="30" spans="1:15" x14ac:dyDescent="0.2">
      <c r="J30" s="450"/>
      <c r="K30" s="450" t="str">
        <f>H5</f>
        <v>Leden</v>
      </c>
      <c r="L30" s="450" t="str">
        <f>J5</f>
        <v>Únor</v>
      </c>
      <c r="M30" s="450" t="str">
        <f>L5</f>
        <v>Březen</v>
      </c>
    </row>
    <row r="31" spans="1:15" x14ac:dyDescent="0.2">
      <c r="H31" s="450" t="str">
        <f t="shared" ref="H31:H38" si="6">A9</f>
        <v>JE</v>
      </c>
      <c r="I31" s="451">
        <f t="shared" ref="I31:I38" si="7">G9</f>
        <v>0.52447552447552448</v>
      </c>
      <c r="J31" s="450" t="str">
        <f t="shared" ref="J31:J38" si="8">A9</f>
        <v>JE</v>
      </c>
      <c r="K31" s="379">
        <f t="shared" ref="K31:K38" si="9">H9</f>
        <v>809699.82</v>
      </c>
      <c r="L31" s="379">
        <f t="shared" ref="L31:L38" si="10">J9</f>
        <v>733884.81</v>
      </c>
      <c r="M31" s="379">
        <f t="shared" ref="M31:M38" si="11">L9</f>
        <v>1585510.77</v>
      </c>
    </row>
    <row r="32" spans="1:15" x14ac:dyDescent="0.2">
      <c r="H32" s="450" t="str">
        <f t="shared" si="6"/>
        <v>PE</v>
      </c>
      <c r="I32" s="451">
        <f t="shared" si="7"/>
        <v>1.7528824687594705E-2</v>
      </c>
      <c r="J32" s="450" t="str">
        <f t="shared" si="8"/>
        <v>PE</v>
      </c>
      <c r="K32" s="379">
        <f t="shared" si="9"/>
        <v>55391.407000000007</v>
      </c>
      <c r="L32" s="379">
        <f t="shared" si="10"/>
        <v>52802.348000000005</v>
      </c>
      <c r="M32" s="379">
        <f t="shared" si="11"/>
        <v>52676.247999999992</v>
      </c>
    </row>
    <row r="33" spans="8:13" ht="12.75" customHeight="1" x14ac:dyDescent="0.2">
      <c r="H33" s="450" t="str">
        <f t="shared" si="6"/>
        <v>PPE</v>
      </c>
      <c r="I33" s="451">
        <f t="shared" si="7"/>
        <v>0</v>
      </c>
      <c r="J33" s="450" t="str">
        <f t="shared" si="8"/>
        <v>PPE</v>
      </c>
      <c r="K33" s="379">
        <f t="shared" si="9"/>
        <v>0</v>
      </c>
      <c r="L33" s="379">
        <f t="shared" si="10"/>
        <v>0</v>
      </c>
      <c r="M33" s="379">
        <f t="shared" si="11"/>
        <v>0</v>
      </c>
    </row>
    <row r="34" spans="8:13" x14ac:dyDescent="0.2">
      <c r="H34" s="450" t="str">
        <f t="shared" si="6"/>
        <v>PSE</v>
      </c>
      <c r="I34" s="451">
        <f t="shared" si="7"/>
        <v>5.2148687175625714E-2</v>
      </c>
      <c r="J34" s="450" t="str">
        <f t="shared" si="8"/>
        <v>PSE</v>
      </c>
      <c r="K34" s="379">
        <f t="shared" si="9"/>
        <v>25317.092000000015</v>
      </c>
      <c r="L34" s="379">
        <f t="shared" si="10"/>
        <v>22686.783000000003</v>
      </c>
      <c r="M34" s="379">
        <f t="shared" si="11"/>
        <v>25363.696</v>
      </c>
    </row>
    <row r="35" spans="8:13" ht="13.5" customHeight="1" x14ac:dyDescent="0.2">
      <c r="H35" s="450" t="str">
        <f t="shared" si="6"/>
        <v>VE</v>
      </c>
      <c r="I35" s="451">
        <f t="shared" si="7"/>
        <v>0.14329165433255561</v>
      </c>
      <c r="J35" s="450" t="str">
        <f t="shared" si="8"/>
        <v>VE</v>
      </c>
      <c r="K35" s="379">
        <f t="shared" si="9"/>
        <v>25635.59</v>
      </c>
      <c r="L35" s="379">
        <f t="shared" si="10"/>
        <v>27380.285999999996</v>
      </c>
      <c r="M35" s="379">
        <f t="shared" si="11"/>
        <v>20976.982999999993</v>
      </c>
    </row>
    <row r="36" spans="8:13" ht="12.75" customHeight="1" x14ac:dyDescent="0.2">
      <c r="H36" s="450" t="str">
        <f t="shared" si="6"/>
        <v>PVE</v>
      </c>
      <c r="I36" s="451">
        <f t="shared" si="7"/>
        <v>0</v>
      </c>
      <c r="J36" s="450" t="str">
        <f t="shared" si="8"/>
        <v>PVE</v>
      </c>
      <c r="K36" s="379">
        <f t="shared" si="9"/>
        <v>0</v>
      </c>
      <c r="L36" s="379">
        <f t="shared" si="10"/>
        <v>0</v>
      </c>
      <c r="M36" s="379">
        <f t="shared" si="11"/>
        <v>0</v>
      </c>
    </row>
    <row r="37" spans="8:13" ht="12.75" customHeight="1" x14ac:dyDescent="0.2">
      <c r="H37" s="450" t="str">
        <f t="shared" si="6"/>
        <v>VTE</v>
      </c>
      <c r="I37" s="451">
        <f t="shared" si="7"/>
        <v>0</v>
      </c>
      <c r="J37" s="450" t="str">
        <f t="shared" si="8"/>
        <v>VTE</v>
      </c>
      <c r="K37" s="379">
        <f t="shared" si="9"/>
        <v>0</v>
      </c>
      <c r="L37" s="379">
        <f t="shared" si="10"/>
        <v>0</v>
      </c>
      <c r="M37" s="379">
        <f t="shared" si="11"/>
        <v>0</v>
      </c>
    </row>
    <row r="38" spans="8:13" ht="12.75" customHeight="1" x14ac:dyDescent="0.2">
      <c r="H38" s="450" t="str">
        <f t="shared" si="6"/>
        <v>FVE</v>
      </c>
      <c r="I38" s="451">
        <f t="shared" si="7"/>
        <v>0.11728234765101254</v>
      </c>
      <c r="J38" s="450" t="str">
        <f t="shared" si="8"/>
        <v>FVE</v>
      </c>
      <c r="K38" s="379">
        <f t="shared" si="9"/>
        <v>6594.00900000001</v>
      </c>
      <c r="L38" s="379">
        <f t="shared" si="10"/>
        <v>12387.860000000011</v>
      </c>
      <c r="M38" s="379">
        <f t="shared" si="11"/>
        <v>17652.807000000019</v>
      </c>
    </row>
    <row r="39" spans="8:13" ht="12.75" customHeight="1" x14ac:dyDescent="0.2"/>
  </sheetData>
  <mergeCells count="20">
    <mergeCell ref="B22:G22"/>
    <mergeCell ref="A22:A23"/>
    <mergeCell ref="B5:C5"/>
    <mergeCell ref="B3:G3"/>
    <mergeCell ref="B4:G4"/>
    <mergeCell ref="D5:E5"/>
    <mergeCell ref="F5:G5"/>
    <mergeCell ref="B7:G7"/>
    <mergeCell ref="B20:C20"/>
    <mergeCell ref="D20:E20"/>
    <mergeCell ref="F20:G20"/>
    <mergeCell ref="B18:G18"/>
    <mergeCell ref="B19:G19"/>
    <mergeCell ref="H5:I5"/>
    <mergeCell ref="J5:K5"/>
    <mergeCell ref="L5:M5"/>
    <mergeCell ref="A7:A8"/>
    <mergeCell ref="H3:M3"/>
    <mergeCell ref="H4:M4"/>
    <mergeCell ref="H7:M7"/>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heetViews>
  <sheetFormatPr defaultRowHeight="12" x14ac:dyDescent="0.2"/>
  <cols>
    <col min="1" max="1" width="9.42578125" style="18" customWidth="1"/>
    <col min="2" max="2" width="14" style="18" customWidth="1"/>
    <col min="3" max="3" width="8" style="18" customWidth="1"/>
    <col min="4" max="4" width="14.140625" style="18" customWidth="1"/>
    <col min="5" max="5" width="8" style="18" customWidth="1"/>
    <col min="6" max="6" width="14" style="18" customWidth="1"/>
    <col min="7" max="7" width="8" style="18" customWidth="1"/>
    <col min="8" max="8" width="14.42578125" style="18" customWidth="1"/>
    <col min="9" max="9" width="8" style="18"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1" ht="18.75" x14ac:dyDescent="0.3">
      <c r="A1" s="331" t="s">
        <v>428</v>
      </c>
      <c r="B1" s="340"/>
      <c r="C1" s="340"/>
      <c r="D1" s="340"/>
      <c r="E1" s="340"/>
      <c r="F1" s="340"/>
      <c r="G1" s="340"/>
      <c r="H1" s="340"/>
      <c r="I1" s="340"/>
      <c r="J1" s="340"/>
      <c r="K1" s="340"/>
      <c r="L1" s="340"/>
      <c r="M1" s="332" t="str">
        <f>Obsah!$A$1</f>
        <v>I. čtvrtletí 2018</v>
      </c>
      <c r="N1" s="438"/>
      <c r="O1" s="340"/>
    </row>
    <row r="2" spans="1:21" ht="7.5" customHeight="1" x14ac:dyDescent="0.3">
      <c r="A2" s="331"/>
      <c r="B2" s="340"/>
      <c r="C2" s="340"/>
      <c r="D2" s="340"/>
      <c r="E2" s="340"/>
      <c r="F2" s="340"/>
      <c r="G2" s="340"/>
      <c r="H2" s="340"/>
      <c r="I2" s="340"/>
      <c r="J2" s="340"/>
      <c r="K2" s="340"/>
      <c r="L2" s="340"/>
      <c r="M2" s="340"/>
      <c r="N2" s="438"/>
      <c r="O2" s="340"/>
    </row>
    <row r="3" spans="1:21" x14ac:dyDescent="0.2">
      <c r="A3" s="333"/>
      <c r="B3" s="712" t="s">
        <v>283</v>
      </c>
      <c r="C3" s="712"/>
      <c r="D3" s="712"/>
      <c r="E3" s="712"/>
      <c r="F3" s="712"/>
      <c r="G3" s="713"/>
      <c r="H3" s="714" t="s">
        <v>20</v>
      </c>
      <c r="I3" s="712"/>
      <c r="J3" s="712"/>
      <c r="K3" s="712"/>
      <c r="L3" s="712"/>
      <c r="M3" s="712"/>
      <c r="N3" s="439"/>
    </row>
    <row r="4" spans="1:21" ht="13.5" customHeight="1" x14ac:dyDescent="0.25">
      <c r="A4" s="333"/>
      <c r="B4" s="715" t="s">
        <v>256</v>
      </c>
      <c r="C4" s="716"/>
      <c r="D4" s="716"/>
      <c r="E4" s="716"/>
      <c r="F4" s="716"/>
      <c r="G4" s="717"/>
      <c r="H4" s="715" t="s">
        <v>5</v>
      </c>
      <c r="I4" s="716"/>
      <c r="J4" s="716"/>
      <c r="K4" s="716"/>
      <c r="L4" s="716"/>
      <c r="M4" s="716"/>
      <c r="N4" s="440"/>
    </row>
    <row r="5" spans="1:21" x14ac:dyDescent="0.2">
      <c r="A5" s="162"/>
      <c r="B5" s="710" t="s">
        <v>69</v>
      </c>
      <c r="C5" s="718"/>
      <c r="D5" s="710" t="s">
        <v>70</v>
      </c>
      <c r="E5" s="718"/>
      <c r="F5" s="710" t="s">
        <v>71</v>
      </c>
      <c r="G5" s="718"/>
      <c r="H5" s="710" t="s">
        <v>69</v>
      </c>
      <c r="I5" s="718"/>
      <c r="J5" s="710" t="s">
        <v>70</v>
      </c>
      <c r="K5" s="718"/>
      <c r="L5" s="710" t="s">
        <v>71</v>
      </c>
      <c r="M5" s="711"/>
      <c r="N5" s="441"/>
    </row>
    <row r="6" spans="1:21" x14ac:dyDescent="0.2">
      <c r="A6" s="150"/>
      <c r="B6" s="494" t="s">
        <v>318</v>
      </c>
      <c r="C6" s="341" t="s">
        <v>317</v>
      </c>
      <c r="D6" s="341" t="s">
        <v>318</v>
      </c>
      <c r="E6" s="341" t="s">
        <v>317</v>
      </c>
      <c r="F6" s="341" t="s">
        <v>318</v>
      </c>
      <c r="G6" s="341" t="s">
        <v>317</v>
      </c>
      <c r="H6" s="341" t="s">
        <v>318</v>
      </c>
      <c r="I6" s="341" t="s">
        <v>317</v>
      </c>
      <c r="J6" s="341" t="s">
        <v>318</v>
      </c>
      <c r="K6" s="341" t="s">
        <v>317</v>
      </c>
      <c r="L6" s="341" t="s">
        <v>318</v>
      </c>
      <c r="M6" s="434" t="s">
        <v>317</v>
      </c>
      <c r="N6" s="441"/>
    </row>
    <row r="7" spans="1:21" x14ac:dyDescent="0.2">
      <c r="A7" s="701" t="s">
        <v>58</v>
      </c>
      <c r="B7" s="658">
        <f>F8</f>
        <v>920.01984999999922</v>
      </c>
      <c r="C7" s="659"/>
      <c r="D7" s="659"/>
      <c r="E7" s="659"/>
      <c r="F7" s="659"/>
      <c r="G7" s="660"/>
      <c r="H7" s="658">
        <f>SUM(H8,J8,L8)</f>
        <v>494894.96400000021</v>
      </c>
      <c r="I7" s="659"/>
      <c r="J7" s="659"/>
      <c r="K7" s="659"/>
      <c r="L7" s="659"/>
      <c r="M7" s="659"/>
      <c r="N7" s="442"/>
    </row>
    <row r="8" spans="1:21" x14ac:dyDescent="0.2">
      <c r="A8" s="703"/>
      <c r="B8" s="343">
        <f>SUM(B9:B16)</f>
        <v>920.23785999999905</v>
      </c>
      <c r="C8" s="431">
        <v>4.1294088539453232E-2</v>
      </c>
      <c r="D8" s="344">
        <f>SUM(D9:D16)</f>
        <v>920.24561999999901</v>
      </c>
      <c r="E8" s="431">
        <v>4.1296957939230217E-2</v>
      </c>
      <c r="F8" s="344">
        <f>SUM(F9:F16)</f>
        <v>920.01984999999922</v>
      </c>
      <c r="G8" s="431">
        <v>4.1292287818910228E-2</v>
      </c>
      <c r="H8" s="343">
        <f t="shared" ref="H8" si="0">SUM(H9:H16)</f>
        <v>160020.74000000002</v>
      </c>
      <c r="I8" s="431">
        <v>2.1396408495063354E-2</v>
      </c>
      <c r="J8" s="344">
        <f t="shared" ref="J8" si="1">SUM(J9:J16)</f>
        <v>158061.65100000001</v>
      </c>
      <c r="K8" s="431">
        <v>2.2301275786760319E-2</v>
      </c>
      <c r="L8" s="344">
        <f t="shared" ref="L8" si="2">SUM(L9:L16)</f>
        <v>176812.57300000015</v>
      </c>
      <c r="M8" s="431">
        <v>2.0934075554386956E-2</v>
      </c>
      <c r="N8" s="443"/>
    </row>
    <row r="9" spans="1:21" x14ac:dyDescent="0.2">
      <c r="A9" s="347" t="s">
        <v>8</v>
      </c>
      <c r="B9" s="283">
        <v>0</v>
      </c>
      <c r="C9" s="387">
        <v>0</v>
      </c>
      <c r="D9" s="198">
        <v>0</v>
      </c>
      <c r="E9" s="387">
        <v>0</v>
      </c>
      <c r="F9" s="198">
        <v>0</v>
      </c>
      <c r="G9" s="387">
        <v>0</v>
      </c>
      <c r="H9" s="283">
        <v>0</v>
      </c>
      <c r="I9" s="387">
        <v>0</v>
      </c>
      <c r="J9" s="198">
        <v>0</v>
      </c>
      <c r="K9" s="387">
        <v>0</v>
      </c>
      <c r="L9" s="198">
        <v>0</v>
      </c>
      <c r="M9" s="387">
        <v>0</v>
      </c>
      <c r="N9" s="436"/>
      <c r="O9" s="448"/>
    </row>
    <row r="10" spans="1:21" x14ac:dyDescent="0.2">
      <c r="A10" s="347" t="s">
        <v>23</v>
      </c>
      <c r="B10" s="283">
        <v>244.29999999999998</v>
      </c>
      <c r="C10" s="387">
        <v>2.2022019856416067E-2</v>
      </c>
      <c r="D10" s="198">
        <v>244.29999999999998</v>
      </c>
      <c r="E10" s="387">
        <v>2.2022019856416067E-2</v>
      </c>
      <c r="F10" s="198">
        <v>244.29999999999998</v>
      </c>
      <c r="G10" s="387">
        <v>2.2022019856416067E-2</v>
      </c>
      <c r="H10" s="283">
        <v>60337.245999999999</v>
      </c>
      <c r="I10" s="387">
        <v>1.4690693394930782E-2</v>
      </c>
      <c r="J10" s="198">
        <v>54264.881000000001</v>
      </c>
      <c r="K10" s="387">
        <v>1.4001255228894276E-2</v>
      </c>
      <c r="L10" s="198">
        <v>53010.679999999993</v>
      </c>
      <c r="M10" s="387">
        <v>1.1707064267903236E-2</v>
      </c>
      <c r="N10" s="436"/>
      <c r="O10" s="448"/>
    </row>
    <row r="11" spans="1:21" x14ac:dyDescent="0.2">
      <c r="A11" s="328" t="s">
        <v>24</v>
      </c>
      <c r="B11" s="345">
        <v>118.5</v>
      </c>
      <c r="C11" s="387">
        <v>8.690869086908691E-2</v>
      </c>
      <c r="D11" s="346">
        <v>118.5</v>
      </c>
      <c r="E11" s="387">
        <v>8.690869086908691E-2</v>
      </c>
      <c r="F11" s="346">
        <v>118.5</v>
      </c>
      <c r="G11" s="387">
        <v>8.690869086908691E-2</v>
      </c>
      <c r="H11" s="345">
        <v>49305.9</v>
      </c>
      <c r="I11" s="387">
        <v>0.17477423412939438</v>
      </c>
      <c r="J11" s="346">
        <v>44548.932000000001</v>
      </c>
      <c r="K11" s="387">
        <v>0.12752096967312043</v>
      </c>
      <c r="L11" s="346">
        <v>49382</v>
      </c>
      <c r="M11" s="387">
        <v>0.18383080359062337</v>
      </c>
      <c r="N11" s="436"/>
      <c r="O11" s="448"/>
    </row>
    <row r="12" spans="1:21" x14ac:dyDescent="0.2">
      <c r="A12" s="328" t="s">
        <v>25</v>
      </c>
      <c r="B12" s="283">
        <v>68.977000000000032</v>
      </c>
      <c r="C12" s="387">
        <v>7.6626041322984492E-2</v>
      </c>
      <c r="D12" s="198">
        <v>69.18700000000004</v>
      </c>
      <c r="E12" s="387">
        <v>7.6841402641308926E-2</v>
      </c>
      <c r="F12" s="198">
        <v>69.18700000000004</v>
      </c>
      <c r="G12" s="387">
        <v>7.6841402641308926E-2</v>
      </c>
      <c r="H12" s="283">
        <v>32519.678</v>
      </c>
      <c r="I12" s="387">
        <v>9.3608585984266884E-2</v>
      </c>
      <c r="J12" s="198">
        <v>30063.182000000015</v>
      </c>
      <c r="K12" s="387">
        <v>9.4994965704917486E-2</v>
      </c>
      <c r="L12" s="198">
        <v>31411.660000000007</v>
      </c>
      <c r="M12" s="387">
        <v>9.3404680112195715E-2</v>
      </c>
      <c r="N12" s="436"/>
      <c r="O12" s="448"/>
    </row>
    <row r="13" spans="1:21" x14ac:dyDescent="0.2">
      <c r="A13" s="328" t="s">
        <v>46</v>
      </c>
      <c r="B13" s="345">
        <v>34.417700000000004</v>
      </c>
      <c r="C13" s="387">
        <v>3.1484808250924874E-2</v>
      </c>
      <c r="D13" s="346">
        <v>34.417700000000004</v>
      </c>
      <c r="E13" s="387">
        <v>3.148302551786495E-2</v>
      </c>
      <c r="F13" s="346">
        <v>34.417700000000004</v>
      </c>
      <c r="G13" s="387">
        <v>3.1493915146501766E-2</v>
      </c>
      <c r="H13" s="345">
        <v>5662.9449999999997</v>
      </c>
      <c r="I13" s="387">
        <v>2.1976138137222267E-2</v>
      </c>
      <c r="J13" s="346">
        <v>4530.4220000000014</v>
      </c>
      <c r="K13" s="387">
        <v>2.1724397936462671E-2</v>
      </c>
      <c r="L13" s="346">
        <v>4811.5759999999982</v>
      </c>
      <c r="M13" s="387">
        <v>2.716947222963538E-2</v>
      </c>
      <c r="N13" s="436"/>
      <c r="O13" s="448"/>
    </row>
    <row r="14" spans="1:21" x14ac:dyDescent="0.2">
      <c r="A14" s="328" t="s">
        <v>47</v>
      </c>
      <c r="B14" s="283">
        <v>0</v>
      </c>
      <c r="C14" s="387">
        <v>0</v>
      </c>
      <c r="D14" s="198">
        <v>0</v>
      </c>
      <c r="E14" s="387">
        <v>0</v>
      </c>
      <c r="F14" s="198">
        <v>0</v>
      </c>
      <c r="G14" s="387">
        <v>0</v>
      </c>
      <c r="H14" s="283">
        <v>0</v>
      </c>
      <c r="I14" s="387">
        <v>0</v>
      </c>
      <c r="J14" s="198">
        <v>0</v>
      </c>
      <c r="K14" s="387">
        <v>0</v>
      </c>
      <c r="L14" s="198">
        <v>0</v>
      </c>
      <c r="M14" s="387">
        <v>0</v>
      </c>
      <c r="N14" s="436"/>
      <c r="O14" s="448"/>
      <c r="P14" s="187"/>
      <c r="Q14" s="389"/>
      <c r="R14" s="149"/>
      <c r="S14" s="149"/>
      <c r="T14" s="149"/>
      <c r="U14" s="149"/>
    </row>
    <row r="15" spans="1:21" x14ac:dyDescent="0.2">
      <c r="A15" s="328" t="s">
        <v>48</v>
      </c>
      <c r="B15" s="283">
        <v>8.4111999999999991</v>
      </c>
      <c r="C15" s="387">
        <v>2.7292440747998203E-2</v>
      </c>
      <c r="D15" s="198">
        <v>8.4111999999999991</v>
      </c>
      <c r="E15" s="380">
        <v>2.7301299401891462E-2</v>
      </c>
      <c r="F15" s="198">
        <v>8.4111999999999991</v>
      </c>
      <c r="G15" s="380">
        <v>2.7301299401891462E-2</v>
      </c>
      <c r="H15" s="283">
        <v>1448.6009999999999</v>
      </c>
      <c r="I15" s="380">
        <v>1.9523673637450757E-2</v>
      </c>
      <c r="J15" s="198">
        <v>845.98900000000003</v>
      </c>
      <c r="K15" s="380">
        <v>2.2208183690843368E-2</v>
      </c>
      <c r="L15" s="198">
        <v>1307.5350000000001</v>
      </c>
      <c r="M15" s="380">
        <v>2.2728803611271206E-2</v>
      </c>
      <c r="N15" s="436"/>
      <c r="O15" s="448"/>
      <c r="P15" s="187"/>
      <c r="Q15" s="389"/>
      <c r="R15" s="149"/>
      <c r="S15" s="149"/>
      <c r="T15" s="149"/>
      <c r="U15" s="149"/>
    </row>
    <row r="16" spans="1:21" ht="12.75" thickBot="1" x14ac:dyDescent="0.25">
      <c r="A16" s="158" t="s">
        <v>49</v>
      </c>
      <c r="B16" s="384">
        <v>445.63195999999897</v>
      </c>
      <c r="C16" s="388">
        <v>0.21580045503027664</v>
      </c>
      <c r="D16" s="385">
        <v>445.42971999999907</v>
      </c>
      <c r="E16" s="381">
        <v>0.21586270532079033</v>
      </c>
      <c r="F16" s="385">
        <v>445.20394999999917</v>
      </c>
      <c r="G16" s="381">
        <v>0.21602227354263739</v>
      </c>
      <c r="H16" s="384">
        <v>10746.370000000006</v>
      </c>
      <c r="I16" s="386">
        <v>0.23272125808427338</v>
      </c>
      <c r="J16" s="385">
        <v>23808.244999999992</v>
      </c>
      <c r="K16" s="386">
        <v>0.20698889490098352</v>
      </c>
      <c r="L16" s="385">
        <v>36889.122000000134</v>
      </c>
      <c r="M16" s="386">
        <v>0.23414191100767029</v>
      </c>
      <c r="N16" s="436"/>
      <c r="O16" s="448"/>
      <c r="P16" s="187"/>
      <c r="Q16" s="389"/>
      <c r="R16" s="149"/>
      <c r="S16" s="149"/>
      <c r="T16" s="149"/>
      <c r="U16" s="149"/>
    </row>
    <row r="17" spans="1:20" x14ac:dyDescent="0.2">
      <c r="A17" s="179"/>
      <c r="B17" s="340"/>
      <c r="C17" s="340"/>
      <c r="D17" s="340"/>
      <c r="E17" s="340"/>
      <c r="F17" s="340"/>
      <c r="G17" s="340"/>
      <c r="H17" s="340"/>
      <c r="I17" s="340"/>
      <c r="J17" s="340"/>
      <c r="K17" s="340"/>
      <c r="L17" s="350"/>
      <c r="M17" s="350" t="s">
        <v>132</v>
      </c>
      <c r="N17" s="437"/>
      <c r="O17" s="350"/>
    </row>
    <row r="18" spans="1:20" x14ac:dyDescent="0.2">
      <c r="A18" s="435"/>
      <c r="B18" s="712" t="s">
        <v>393</v>
      </c>
      <c r="C18" s="712"/>
      <c r="D18" s="712"/>
      <c r="E18" s="712"/>
      <c r="F18" s="712"/>
      <c r="G18" s="713"/>
      <c r="H18" s="49"/>
      <c r="I18" s="49"/>
      <c r="J18" s="49"/>
      <c r="K18" s="49"/>
      <c r="L18" s="49"/>
      <c r="M18" s="49"/>
      <c r="N18" s="438"/>
      <c r="O18" s="340"/>
      <c r="P18" s="452"/>
      <c r="Q18" s="389"/>
      <c r="R18" s="50"/>
      <c r="S18" s="50"/>
      <c r="T18" s="50"/>
    </row>
    <row r="19" spans="1:20" x14ac:dyDescent="0.2">
      <c r="A19" s="382"/>
      <c r="B19" s="721" t="s">
        <v>5</v>
      </c>
      <c r="C19" s="722"/>
      <c r="D19" s="722"/>
      <c r="E19" s="722"/>
      <c r="F19" s="722"/>
      <c r="G19" s="722"/>
      <c r="H19" s="438" t="str">
        <f>A24</f>
        <v>VO z vvn</v>
      </c>
      <c r="I19" s="449">
        <f>(B24+D24+F24)/'12'!B24</f>
        <v>6.5551149400642855E-2</v>
      </c>
      <c r="J19" s="450" t="str">
        <f>A9</f>
        <v>JE</v>
      </c>
      <c r="K19" s="436">
        <f t="shared" ref="K19:K26" si="3">H9+J9+L9</f>
        <v>0</v>
      </c>
      <c r="L19" s="450" t="str">
        <f>A9</f>
        <v>JE</v>
      </c>
      <c r="M19" s="448">
        <f>K19/'12'!B4</f>
        <v>0</v>
      </c>
      <c r="N19" s="438"/>
      <c r="O19" s="340"/>
      <c r="P19" s="452"/>
      <c r="Q19" s="389"/>
      <c r="R19" s="50"/>
      <c r="S19" s="50"/>
      <c r="T19" s="50"/>
    </row>
    <row r="20" spans="1:20" x14ac:dyDescent="0.2">
      <c r="A20" s="383"/>
      <c r="B20" s="711" t="s">
        <v>69</v>
      </c>
      <c r="C20" s="718"/>
      <c r="D20" s="711" t="s">
        <v>70</v>
      </c>
      <c r="E20" s="718"/>
      <c r="F20" s="711" t="s">
        <v>71</v>
      </c>
      <c r="G20" s="718"/>
      <c r="H20" s="438" t="str">
        <f>A25</f>
        <v>VO z vn</v>
      </c>
      <c r="I20" s="449">
        <f>(B25+D25+F25)/'12'!C24</f>
        <v>0.11500618413825538</v>
      </c>
      <c r="J20" s="450" t="str">
        <f t="shared" ref="J20:J26" si="4">A10</f>
        <v>PE</v>
      </c>
      <c r="K20" s="436">
        <f t="shared" si="3"/>
        <v>167612.807</v>
      </c>
      <c r="L20" s="450" t="str">
        <f t="shared" ref="L20:L26" si="5">A10</f>
        <v>PE</v>
      </c>
      <c r="M20" s="448">
        <f>K20/'12'!C4</f>
        <v>1.339725253674273E-2</v>
      </c>
      <c r="N20" s="438"/>
      <c r="O20" s="340"/>
      <c r="P20" s="452"/>
      <c r="Q20" s="389"/>
      <c r="R20" s="397"/>
      <c r="S20" s="397"/>
      <c r="T20" s="397"/>
    </row>
    <row r="21" spans="1:20" x14ac:dyDescent="0.2">
      <c r="A21" s="493"/>
      <c r="B21" s="494" t="s">
        <v>318</v>
      </c>
      <c r="C21" s="341" t="s">
        <v>317</v>
      </c>
      <c r="D21" s="341" t="s">
        <v>318</v>
      </c>
      <c r="E21" s="341" t="s">
        <v>317</v>
      </c>
      <c r="F21" s="341" t="s">
        <v>318</v>
      </c>
      <c r="G21" s="434" t="s">
        <v>317</v>
      </c>
      <c r="H21" s="438" t="str">
        <f>A26</f>
        <v>MOP</v>
      </c>
      <c r="I21" s="449">
        <f>(B26+D26+F26)/'12'!D24</f>
        <v>8.4768992143210889E-2</v>
      </c>
      <c r="J21" s="450" t="str">
        <f t="shared" si="4"/>
        <v>PPE</v>
      </c>
      <c r="K21" s="436">
        <f t="shared" si="3"/>
        <v>143236.83199999999</v>
      </c>
      <c r="L21" s="450" t="str">
        <f t="shared" si="5"/>
        <v>PPE</v>
      </c>
      <c r="M21" s="448">
        <f>K21/'12'!D4</f>
        <v>0.15913694725113017</v>
      </c>
      <c r="N21" s="438"/>
      <c r="O21" s="340"/>
      <c r="P21" s="452"/>
      <c r="Q21" s="389"/>
      <c r="R21" s="50"/>
      <c r="S21" s="50"/>
      <c r="T21" s="50"/>
    </row>
    <row r="22" spans="1:20" x14ac:dyDescent="0.2">
      <c r="A22" s="719" t="s">
        <v>58</v>
      </c>
      <c r="B22" s="658">
        <f>SUM(B23,D23,F23)</f>
        <v>1483261.8518751059</v>
      </c>
      <c r="C22" s="659"/>
      <c r="D22" s="659"/>
      <c r="E22" s="659"/>
      <c r="F22" s="659"/>
      <c r="G22" s="659"/>
      <c r="H22" s="438" t="str">
        <f>A27</f>
        <v>MOO</v>
      </c>
      <c r="I22" s="449">
        <f>(B27+D27+F27)/'12'!E24</f>
        <v>8.6029007803358037E-2</v>
      </c>
      <c r="J22" s="450" t="str">
        <f t="shared" si="4"/>
        <v>PSE</v>
      </c>
      <c r="K22" s="436">
        <f t="shared" si="3"/>
        <v>93994.520000000019</v>
      </c>
      <c r="L22" s="450" t="str">
        <f t="shared" si="5"/>
        <v>PSE</v>
      </c>
      <c r="M22" s="448">
        <f>K22/'12'!E4</f>
        <v>9.3978700283445182E-2</v>
      </c>
      <c r="N22" s="438"/>
      <c r="O22" s="340"/>
      <c r="P22" s="452"/>
      <c r="Q22" s="389"/>
      <c r="R22" s="50"/>
      <c r="S22" s="50"/>
      <c r="T22" s="50"/>
    </row>
    <row r="23" spans="1:20" x14ac:dyDescent="0.2">
      <c r="A23" s="720"/>
      <c r="B23" s="343">
        <f>SUM(B24:B27)</f>
        <v>498666.06371044938</v>
      </c>
      <c r="C23" s="432">
        <v>9.5593975864053229E-2</v>
      </c>
      <c r="D23" s="344">
        <f>SUM(D24:D27)</f>
        <v>476935.91466909519</v>
      </c>
      <c r="E23" s="432">
        <v>9.5467366394910533E-2</v>
      </c>
      <c r="F23" s="344">
        <f>SUM(F24:F27)</f>
        <v>507659.8734955613</v>
      </c>
      <c r="G23" s="432">
        <v>9.4896917618171747E-2</v>
      </c>
      <c r="H23" s="340"/>
      <c r="I23" s="340"/>
      <c r="J23" s="450" t="str">
        <f t="shared" si="4"/>
        <v>VE</v>
      </c>
      <c r="K23" s="436">
        <f t="shared" si="3"/>
        <v>15004.942999999999</v>
      </c>
      <c r="L23" s="450" t="str">
        <f t="shared" si="5"/>
        <v>VE</v>
      </c>
      <c r="M23" s="448">
        <f>K23/'12'!F4</f>
        <v>2.3324165116615475E-2</v>
      </c>
      <c r="N23" s="438"/>
      <c r="O23" s="340"/>
      <c r="P23" s="452"/>
      <c r="Q23" s="389"/>
      <c r="R23" s="392"/>
      <c r="S23" s="397"/>
      <c r="T23" s="397"/>
    </row>
    <row r="24" spans="1:20" x14ac:dyDescent="0.2">
      <c r="A24" s="335" t="s">
        <v>9</v>
      </c>
      <c r="B24" s="445">
        <v>38810.906999999999</v>
      </c>
      <c r="C24" s="393">
        <v>6.4289754243986211E-2</v>
      </c>
      <c r="D24" s="395">
        <v>37646.152000000002</v>
      </c>
      <c r="E24" s="393">
        <v>6.5913671060341558E-2</v>
      </c>
      <c r="F24" s="395">
        <v>44463.021000000001</v>
      </c>
      <c r="G24" s="393">
        <v>6.6378867789908105E-2</v>
      </c>
      <c r="H24" s="340"/>
      <c r="I24" s="340"/>
      <c r="J24" s="450" t="str">
        <f t="shared" si="4"/>
        <v>PVE</v>
      </c>
      <c r="K24" s="436">
        <f t="shared" si="3"/>
        <v>0</v>
      </c>
      <c r="L24" s="450" t="str">
        <f t="shared" si="5"/>
        <v>PVE</v>
      </c>
      <c r="M24" s="448">
        <f>K24/'12'!G4</f>
        <v>0</v>
      </c>
      <c r="N24" s="438"/>
      <c r="O24" s="449"/>
      <c r="T24" s="350"/>
    </row>
    <row r="25" spans="1:20" x14ac:dyDescent="0.2">
      <c r="A25" s="335" t="s">
        <v>10</v>
      </c>
      <c r="B25" s="445">
        <v>248808.429158532</v>
      </c>
      <c r="C25" s="393">
        <v>0.11494949482897673</v>
      </c>
      <c r="D25" s="395">
        <v>235895.34422773501</v>
      </c>
      <c r="E25" s="393">
        <v>0.11560791723447086</v>
      </c>
      <c r="F25" s="395">
        <v>250888.52189715501</v>
      </c>
      <c r="G25" s="393">
        <v>0.11450182426644215</v>
      </c>
      <c r="H25" s="340"/>
      <c r="I25" s="340"/>
      <c r="J25" s="450" t="str">
        <f t="shared" si="4"/>
        <v>VTE</v>
      </c>
      <c r="K25" s="436">
        <f t="shared" si="3"/>
        <v>3602.125</v>
      </c>
      <c r="L25" s="450" t="str">
        <f t="shared" si="5"/>
        <v>VTE</v>
      </c>
      <c r="M25" s="448">
        <f>K25/'12'!H4</f>
        <v>2.1211631098512134E-2</v>
      </c>
      <c r="N25" s="438"/>
      <c r="O25" s="449"/>
    </row>
    <row r="26" spans="1:20" x14ac:dyDescent="0.2">
      <c r="A26" s="335" t="s">
        <v>182</v>
      </c>
      <c r="B26" s="445">
        <v>72429.287746239395</v>
      </c>
      <c r="C26" s="393">
        <v>8.5889766489169531E-2</v>
      </c>
      <c r="D26" s="395">
        <v>67244.861354128196</v>
      </c>
      <c r="E26" s="393">
        <v>8.5162840611603105E-2</v>
      </c>
      <c r="F26" s="395">
        <v>67459.710107584295</v>
      </c>
      <c r="G26" s="393">
        <v>8.3219430308863071E-2</v>
      </c>
      <c r="H26" s="340"/>
      <c r="I26" s="340"/>
      <c r="J26" s="450" t="str">
        <f t="shared" si="4"/>
        <v>FVE</v>
      </c>
      <c r="K26" s="436">
        <f t="shared" si="3"/>
        <v>71443.737000000139</v>
      </c>
      <c r="L26" s="450" t="str">
        <f t="shared" si="5"/>
        <v>FVE</v>
      </c>
      <c r="M26" s="448">
        <f>K26/'12'!I4</f>
        <v>0.22413783150750191</v>
      </c>
      <c r="N26" s="438"/>
      <c r="O26" s="449"/>
    </row>
    <row r="27" spans="1:20" ht="12.75" thickBot="1" x14ac:dyDescent="0.25">
      <c r="A27" s="336" t="s">
        <v>180</v>
      </c>
      <c r="B27" s="446">
        <v>138617.439805678</v>
      </c>
      <c r="C27" s="394">
        <v>8.6364415252031715E-2</v>
      </c>
      <c r="D27" s="396">
        <v>136149.55708723201</v>
      </c>
      <c r="E27" s="394">
        <v>8.5382897727046311E-2</v>
      </c>
      <c r="F27" s="396">
        <v>144848.62049082201</v>
      </c>
      <c r="G27" s="394">
        <v>8.6322174067871349E-2</v>
      </c>
      <c r="H27" s="340"/>
      <c r="I27" s="340"/>
      <c r="J27" s="340"/>
      <c r="K27" s="340"/>
      <c r="L27" s="340"/>
      <c r="M27" s="340"/>
      <c r="N27" s="438"/>
      <c r="O27" s="449"/>
    </row>
    <row r="28" spans="1:20" x14ac:dyDescent="0.2">
      <c r="A28" s="187"/>
      <c r="B28" s="187"/>
      <c r="C28" s="389"/>
      <c r="D28" s="149"/>
      <c r="E28" s="149"/>
      <c r="F28" s="149"/>
      <c r="G28" s="350" t="s">
        <v>131</v>
      </c>
      <c r="H28" s="340"/>
      <c r="I28" s="340"/>
      <c r="J28" s="340"/>
      <c r="K28" s="340"/>
      <c r="L28" s="340"/>
      <c r="M28" s="340"/>
    </row>
    <row r="29" spans="1:20" x14ac:dyDescent="0.2">
      <c r="H29" s="340"/>
      <c r="I29" s="340"/>
      <c r="J29" s="340"/>
      <c r="K29" s="340"/>
      <c r="L29" s="340"/>
      <c r="M29" s="340"/>
    </row>
    <row r="30" spans="1:20" x14ac:dyDescent="0.2">
      <c r="J30" s="450"/>
      <c r="K30" s="450" t="str">
        <f>H5</f>
        <v>Leden</v>
      </c>
      <c r="L30" s="450" t="str">
        <f>J5</f>
        <v>Únor</v>
      </c>
      <c r="M30" s="450" t="str">
        <f>L5</f>
        <v>Březen</v>
      </c>
    </row>
    <row r="31" spans="1:20"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20" ht="12.75" customHeight="1" x14ac:dyDescent="0.2">
      <c r="H32" s="450" t="str">
        <f t="shared" si="6"/>
        <v>PE</v>
      </c>
      <c r="I32" s="451">
        <f t="shared" si="7"/>
        <v>2.2022019856416067E-2</v>
      </c>
      <c r="J32" s="450" t="str">
        <f t="shared" si="8"/>
        <v>PE</v>
      </c>
      <c r="K32" s="379">
        <f t="shared" si="9"/>
        <v>60337.245999999999</v>
      </c>
      <c r="L32" s="379">
        <f t="shared" si="10"/>
        <v>54264.881000000001</v>
      </c>
      <c r="M32" s="379">
        <f t="shared" si="11"/>
        <v>53010.679999999993</v>
      </c>
    </row>
    <row r="33" spans="8:13" x14ac:dyDescent="0.2">
      <c r="H33" s="450" t="str">
        <f t="shared" si="6"/>
        <v>PPE</v>
      </c>
      <c r="I33" s="451">
        <f t="shared" si="7"/>
        <v>8.690869086908691E-2</v>
      </c>
      <c r="J33" s="450" t="str">
        <f t="shared" si="8"/>
        <v>PPE</v>
      </c>
      <c r="K33" s="379">
        <f t="shared" si="9"/>
        <v>49305.9</v>
      </c>
      <c r="L33" s="379">
        <f t="shared" si="10"/>
        <v>44548.932000000001</v>
      </c>
      <c r="M33" s="379">
        <f t="shared" si="11"/>
        <v>49382</v>
      </c>
    </row>
    <row r="34" spans="8:13" ht="13.5" customHeight="1" x14ac:dyDescent="0.2">
      <c r="H34" s="450" t="str">
        <f t="shared" si="6"/>
        <v>PSE</v>
      </c>
      <c r="I34" s="451">
        <f t="shared" si="7"/>
        <v>7.6841402641308926E-2</v>
      </c>
      <c r="J34" s="450" t="str">
        <f t="shared" si="8"/>
        <v>PSE</v>
      </c>
      <c r="K34" s="379">
        <f t="shared" si="9"/>
        <v>32519.678</v>
      </c>
      <c r="L34" s="379">
        <f t="shared" si="10"/>
        <v>30063.182000000015</v>
      </c>
      <c r="M34" s="379">
        <f t="shared" si="11"/>
        <v>31411.660000000007</v>
      </c>
    </row>
    <row r="35" spans="8:13" ht="12.75" customHeight="1" x14ac:dyDescent="0.2">
      <c r="H35" s="450" t="str">
        <f t="shared" si="6"/>
        <v>VE</v>
      </c>
      <c r="I35" s="451">
        <f t="shared" si="7"/>
        <v>3.1493915146501766E-2</v>
      </c>
      <c r="J35" s="450" t="str">
        <f t="shared" si="8"/>
        <v>VE</v>
      </c>
      <c r="K35" s="379">
        <f t="shared" si="9"/>
        <v>5662.9449999999997</v>
      </c>
      <c r="L35" s="379">
        <f t="shared" si="10"/>
        <v>4530.4220000000014</v>
      </c>
      <c r="M35" s="379">
        <f t="shared" si="11"/>
        <v>4811.5759999999982</v>
      </c>
    </row>
    <row r="36" spans="8:13" ht="12.75" customHeight="1" x14ac:dyDescent="0.2">
      <c r="H36" s="450" t="str">
        <f t="shared" si="6"/>
        <v>PVE</v>
      </c>
      <c r="I36" s="451">
        <f t="shared" si="7"/>
        <v>0</v>
      </c>
      <c r="J36" s="450" t="str">
        <f t="shared" si="8"/>
        <v>PVE</v>
      </c>
      <c r="K36" s="379">
        <f t="shared" si="9"/>
        <v>0</v>
      </c>
      <c r="L36" s="379">
        <f t="shared" si="10"/>
        <v>0</v>
      </c>
      <c r="M36" s="379">
        <f t="shared" si="11"/>
        <v>0</v>
      </c>
    </row>
    <row r="37" spans="8:13" ht="12.75" customHeight="1" x14ac:dyDescent="0.2">
      <c r="H37" s="450" t="str">
        <f t="shared" si="6"/>
        <v>VTE</v>
      </c>
      <c r="I37" s="451">
        <f t="shared" si="7"/>
        <v>2.7301299401891462E-2</v>
      </c>
      <c r="J37" s="450" t="str">
        <f t="shared" si="8"/>
        <v>VTE</v>
      </c>
      <c r="K37" s="379">
        <f t="shared" si="9"/>
        <v>1448.6009999999999</v>
      </c>
      <c r="L37" s="379">
        <f t="shared" si="10"/>
        <v>845.98900000000003</v>
      </c>
      <c r="M37" s="379">
        <f t="shared" si="11"/>
        <v>1307.5350000000001</v>
      </c>
    </row>
    <row r="38" spans="8:13" ht="12.75" customHeight="1" x14ac:dyDescent="0.2">
      <c r="H38" s="450" t="str">
        <f t="shared" si="6"/>
        <v>FVE</v>
      </c>
      <c r="I38" s="451">
        <f t="shared" si="7"/>
        <v>0.21602227354263739</v>
      </c>
      <c r="J38" s="450" t="str">
        <f t="shared" si="8"/>
        <v>FVE</v>
      </c>
      <c r="K38" s="379">
        <f t="shared" si="9"/>
        <v>10746.370000000006</v>
      </c>
      <c r="L38" s="379">
        <f t="shared" si="10"/>
        <v>23808.244999999992</v>
      </c>
      <c r="M38" s="379">
        <f t="shared" si="11"/>
        <v>36889.122000000134</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A2" sqref="A2"/>
    </sheetView>
  </sheetViews>
  <sheetFormatPr defaultRowHeight="12" x14ac:dyDescent="0.2"/>
  <cols>
    <col min="1" max="1" width="9.42578125" style="18" customWidth="1"/>
    <col min="2" max="2" width="14" style="18" customWidth="1"/>
    <col min="3" max="3" width="8" style="18" bestFit="1" customWidth="1"/>
    <col min="4" max="4" width="14.140625" style="18" customWidth="1"/>
    <col min="5" max="5" width="8" style="18" bestFit="1" customWidth="1"/>
    <col min="6" max="6" width="13.8554687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1" t="s">
        <v>427</v>
      </c>
      <c r="M1" s="332" t="str">
        <f>Obsah!$A$1</f>
        <v>I. čtvrtletí 2018</v>
      </c>
    </row>
    <row r="2" spans="1:24" ht="7.5" customHeight="1" x14ac:dyDescent="0.2"/>
    <row r="3" spans="1:24" x14ac:dyDescent="0.2">
      <c r="A3" s="333"/>
      <c r="B3" s="712" t="s">
        <v>283</v>
      </c>
      <c r="C3" s="712"/>
      <c r="D3" s="712"/>
      <c r="E3" s="712"/>
      <c r="F3" s="712"/>
      <c r="G3" s="713"/>
      <c r="H3" s="714" t="s">
        <v>20</v>
      </c>
      <c r="I3" s="712"/>
      <c r="J3" s="712"/>
      <c r="K3" s="712"/>
      <c r="L3" s="712"/>
      <c r="M3" s="712"/>
      <c r="N3" s="52"/>
    </row>
    <row r="4" spans="1:24" ht="13.5" x14ac:dyDescent="0.25">
      <c r="A4" s="333"/>
      <c r="B4" s="715" t="s">
        <v>256</v>
      </c>
      <c r="C4" s="716"/>
      <c r="D4" s="716"/>
      <c r="E4" s="716"/>
      <c r="F4" s="716"/>
      <c r="G4" s="717"/>
      <c r="H4" s="715" t="s">
        <v>5</v>
      </c>
      <c r="I4" s="716"/>
      <c r="J4" s="716"/>
      <c r="K4" s="716"/>
      <c r="L4" s="716"/>
      <c r="M4" s="716"/>
      <c r="N4" s="390"/>
    </row>
    <row r="5" spans="1:24" x14ac:dyDescent="0.2">
      <c r="A5" s="162"/>
      <c r="B5" s="710" t="s">
        <v>69</v>
      </c>
      <c r="C5" s="718"/>
      <c r="D5" s="710" t="s">
        <v>70</v>
      </c>
      <c r="E5" s="718"/>
      <c r="F5" s="710" t="s">
        <v>71</v>
      </c>
      <c r="G5" s="718"/>
      <c r="H5" s="710" t="s">
        <v>69</v>
      </c>
      <c r="I5" s="718"/>
      <c r="J5" s="710" t="s">
        <v>70</v>
      </c>
      <c r="K5" s="718"/>
      <c r="L5" s="710" t="s">
        <v>71</v>
      </c>
      <c r="M5" s="711"/>
      <c r="N5" s="330"/>
    </row>
    <row r="6" spans="1:24" x14ac:dyDescent="0.2">
      <c r="A6" s="150"/>
      <c r="B6" s="494" t="s">
        <v>318</v>
      </c>
      <c r="C6" s="341" t="s">
        <v>317</v>
      </c>
      <c r="D6" s="341" t="s">
        <v>318</v>
      </c>
      <c r="E6" s="341" t="s">
        <v>317</v>
      </c>
      <c r="F6" s="341" t="s">
        <v>318</v>
      </c>
      <c r="G6" s="341" t="s">
        <v>317</v>
      </c>
      <c r="H6" s="341" t="s">
        <v>318</v>
      </c>
      <c r="I6" s="341" t="s">
        <v>317</v>
      </c>
      <c r="J6" s="341" t="s">
        <v>318</v>
      </c>
      <c r="K6" s="341" t="s">
        <v>317</v>
      </c>
      <c r="L6" s="341" t="s">
        <v>318</v>
      </c>
      <c r="M6" s="342" t="s">
        <v>317</v>
      </c>
      <c r="N6" s="330"/>
    </row>
    <row r="7" spans="1:24" x14ac:dyDescent="0.2">
      <c r="A7" s="701" t="s">
        <v>58</v>
      </c>
      <c r="B7" s="658">
        <f>F8</f>
        <v>1031.1586500000001</v>
      </c>
      <c r="C7" s="659"/>
      <c r="D7" s="659"/>
      <c r="E7" s="659"/>
      <c r="F7" s="659"/>
      <c r="G7" s="660"/>
      <c r="H7" s="658">
        <f>SUM(H8,J8,L8)</f>
        <v>1406385.1409999998</v>
      </c>
      <c r="I7" s="659"/>
      <c r="J7" s="659"/>
      <c r="K7" s="659"/>
      <c r="L7" s="659"/>
      <c r="M7" s="659"/>
      <c r="N7" s="391"/>
    </row>
    <row r="8" spans="1:24" x14ac:dyDescent="0.2">
      <c r="A8" s="703"/>
      <c r="B8" s="343">
        <f>SUM(B9:B16)</f>
        <v>1031.2183299999999</v>
      </c>
      <c r="C8" s="431">
        <v>4.6274145928452824E-2</v>
      </c>
      <c r="D8" s="344">
        <f>SUM(D9:D16)</f>
        <v>1031.21965</v>
      </c>
      <c r="E8" s="431">
        <v>4.6277030378213325E-2</v>
      </c>
      <c r="F8" s="344">
        <f>SUM(F9:F16)</f>
        <v>1031.1586500000001</v>
      </c>
      <c r="G8" s="431">
        <v>4.6280414235365636E-2</v>
      </c>
      <c r="H8" s="343">
        <f t="shared" ref="H8" si="0">SUM(H9:H16)</f>
        <v>480934.31399999995</v>
      </c>
      <c r="I8" s="431">
        <v>6.4305833366581508E-2</v>
      </c>
      <c r="J8" s="344">
        <f t="shared" ref="J8" si="1">SUM(J9:J16)</f>
        <v>447364.44399999996</v>
      </c>
      <c r="K8" s="431">
        <v>6.3119661092459992E-2</v>
      </c>
      <c r="L8" s="344">
        <f t="shared" ref="L8" si="2">SUM(L9:L16)</f>
        <v>478086.38299999997</v>
      </c>
      <c r="M8" s="431">
        <v>5.6603986319714777E-2</v>
      </c>
      <c r="N8" s="20"/>
    </row>
    <row r="9" spans="1:24" x14ac:dyDescent="0.2">
      <c r="A9" s="347" t="s">
        <v>8</v>
      </c>
      <c r="B9" s="283">
        <v>0</v>
      </c>
      <c r="C9" s="387">
        <v>0</v>
      </c>
      <c r="D9" s="198">
        <v>0</v>
      </c>
      <c r="E9" s="387">
        <v>0</v>
      </c>
      <c r="F9" s="198">
        <v>0</v>
      </c>
      <c r="G9" s="387">
        <v>0</v>
      </c>
      <c r="H9" s="283">
        <v>0</v>
      </c>
      <c r="I9" s="387">
        <v>0</v>
      </c>
      <c r="J9" s="198">
        <v>0</v>
      </c>
      <c r="K9" s="387">
        <v>0</v>
      </c>
      <c r="L9" s="198">
        <v>0</v>
      </c>
      <c r="M9" s="387">
        <v>0</v>
      </c>
      <c r="N9" s="436"/>
      <c r="O9" s="448"/>
      <c r="X9" s="379"/>
    </row>
    <row r="10" spans="1:24" x14ac:dyDescent="0.2">
      <c r="A10" s="328" t="s">
        <v>23</v>
      </c>
      <c r="B10" s="283">
        <v>543.84</v>
      </c>
      <c r="C10" s="387">
        <v>4.9023558242788846E-2</v>
      </c>
      <c r="D10" s="198">
        <v>543.84</v>
      </c>
      <c r="E10" s="387">
        <v>4.9023558242788846E-2</v>
      </c>
      <c r="F10" s="198">
        <v>543.84</v>
      </c>
      <c r="G10" s="387">
        <v>4.9023558242788846E-2</v>
      </c>
      <c r="H10" s="283">
        <v>300475.77400000003</v>
      </c>
      <c r="I10" s="387">
        <v>7.3158749546482701E-2</v>
      </c>
      <c r="J10" s="198">
        <v>284209.96099999995</v>
      </c>
      <c r="K10" s="387">
        <v>7.3330967086338725E-2</v>
      </c>
      <c r="L10" s="198">
        <v>309571.842</v>
      </c>
      <c r="M10" s="387">
        <v>6.8366930019143055E-2</v>
      </c>
      <c r="N10" s="436"/>
      <c r="O10" s="448"/>
      <c r="X10" s="379"/>
    </row>
    <row r="11" spans="1:24" x14ac:dyDescent="0.2">
      <c r="A11" s="328" t="s">
        <v>24</v>
      </c>
      <c r="B11" s="345">
        <v>400</v>
      </c>
      <c r="C11" s="387">
        <v>0.29336266960029334</v>
      </c>
      <c r="D11" s="346">
        <v>400</v>
      </c>
      <c r="E11" s="387">
        <v>0.29336266960029334</v>
      </c>
      <c r="F11" s="346">
        <v>400</v>
      </c>
      <c r="G11" s="387">
        <v>0.29336266960029334</v>
      </c>
      <c r="H11" s="345">
        <v>156657.42000000001</v>
      </c>
      <c r="I11" s="387">
        <v>0.55530231881350656</v>
      </c>
      <c r="J11" s="346">
        <v>147795.87</v>
      </c>
      <c r="K11" s="387">
        <v>0.42306452276078022</v>
      </c>
      <c r="L11" s="346">
        <v>149146.82</v>
      </c>
      <c r="M11" s="387">
        <v>0.55521809107743825</v>
      </c>
      <c r="N11" s="436"/>
      <c r="O11" s="448"/>
      <c r="X11" s="379"/>
    </row>
    <row r="12" spans="1:24" x14ac:dyDescent="0.2">
      <c r="A12" s="328" t="s">
        <v>25</v>
      </c>
      <c r="B12" s="283">
        <v>14.396000000000003</v>
      </c>
      <c r="C12" s="387">
        <v>1.5992410381513902E-2</v>
      </c>
      <c r="D12" s="198">
        <v>14.396000000000003</v>
      </c>
      <c r="E12" s="387">
        <v>1.598868042297372E-2</v>
      </c>
      <c r="F12" s="198">
        <v>14.396000000000003</v>
      </c>
      <c r="G12" s="387">
        <v>1.598868042297372E-2</v>
      </c>
      <c r="H12" s="283">
        <v>6073.652000000001</v>
      </c>
      <c r="I12" s="387">
        <v>1.7483136686670595E-2</v>
      </c>
      <c r="J12" s="198">
        <v>5544.9039999999995</v>
      </c>
      <c r="K12" s="387">
        <v>1.7521031716371854E-2</v>
      </c>
      <c r="L12" s="198">
        <v>5743.5509999999986</v>
      </c>
      <c r="M12" s="387">
        <v>1.7078834543067179E-2</v>
      </c>
      <c r="N12" s="436"/>
      <c r="O12" s="448"/>
      <c r="X12" s="379"/>
    </row>
    <row r="13" spans="1:24" x14ac:dyDescent="0.2">
      <c r="A13" s="328" t="s">
        <v>46</v>
      </c>
      <c r="B13" s="345">
        <v>7.9379999999999971</v>
      </c>
      <c r="C13" s="387">
        <v>7.2615662259779574E-3</v>
      </c>
      <c r="D13" s="346">
        <v>7.9379999999999971</v>
      </c>
      <c r="E13" s="387">
        <v>7.2611550615181101E-3</v>
      </c>
      <c r="F13" s="346">
        <v>7.9169999999999963</v>
      </c>
      <c r="G13" s="387">
        <v>7.2444505651119732E-3</v>
      </c>
      <c r="H13" s="345">
        <v>3733.6429999999991</v>
      </c>
      <c r="I13" s="387">
        <v>1.4489113760256005E-2</v>
      </c>
      <c r="J13" s="346">
        <v>2822.6679999999997</v>
      </c>
      <c r="K13" s="387">
        <v>1.3535331338784595E-2</v>
      </c>
      <c r="L13" s="346">
        <v>2643.2500000000005</v>
      </c>
      <c r="M13" s="387">
        <v>1.4925610126699391E-2</v>
      </c>
      <c r="N13" s="436"/>
      <c r="O13" s="448"/>
      <c r="X13" s="379"/>
    </row>
    <row r="14" spans="1:24" x14ac:dyDescent="0.2">
      <c r="A14" s="328" t="s">
        <v>47</v>
      </c>
      <c r="B14" s="283">
        <v>0</v>
      </c>
      <c r="C14" s="387">
        <v>0</v>
      </c>
      <c r="D14" s="198">
        <v>0</v>
      </c>
      <c r="E14" s="387">
        <v>0</v>
      </c>
      <c r="F14" s="198">
        <v>0</v>
      </c>
      <c r="G14" s="387">
        <v>0</v>
      </c>
      <c r="H14" s="283">
        <v>0</v>
      </c>
      <c r="I14" s="387">
        <v>0</v>
      </c>
      <c r="J14" s="198">
        <v>0</v>
      </c>
      <c r="K14" s="387">
        <v>0</v>
      </c>
      <c r="L14" s="198">
        <v>0</v>
      </c>
      <c r="M14" s="387">
        <v>0</v>
      </c>
      <c r="N14" s="436"/>
      <c r="O14" s="448"/>
      <c r="P14" s="187"/>
      <c r="Q14" s="389"/>
      <c r="R14" s="149"/>
      <c r="S14" s="149"/>
      <c r="T14" s="149"/>
      <c r="U14" s="149"/>
      <c r="X14" s="379"/>
    </row>
    <row r="15" spans="1:24" x14ac:dyDescent="0.2">
      <c r="A15" s="328" t="s">
        <v>48</v>
      </c>
      <c r="B15" s="283">
        <v>52.09</v>
      </c>
      <c r="C15" s="387">
        <v>0.16902026328742947</v>
      </c>
      <c r="D15" s="198">
        <v>52.09</v>
      </c>
      <c r="E15" s="380">
        <v>0.16907512433951474</v>
      </c>
      <c r="F15" s="198">
        <v>52.09</v>
      </c>
      <c r="G15" s="380">
        <v>0.16907512433951474</v>
      </c>
      <c r="H15" s="283">
        <v>13807.425999999999</v>
      </c>
      <c r="I15" s="380">
        <v>0.1860910485338973</v>
      </c>
      <c r="J15" s="198">
        <v>6243.89</v>
      </c>
      <c r="K15" s="380">
        <v>0.16390928967802182</v>
      </c>
      <c r="L15" s="198">
        <v>10046.676000000001</v>
      </c>
      <c r="M15" s="380">
        <v>0.17464077500798966</v>
      </c>
      <c r="N15" s="436"/>
      <c r="O15" s="448"/>
      <c r="P15" s="187"/>
      <c r="Q15" s="389"/>
      <c r="R15" s="149"/>
      <c r="S15" s="149"/>
      <c r="T15" s="149"/>
      <c r="U15" s="149"/>
      <c r="X15" s="379"/>
    </row>
    <row r="16" spans="1:24" ht="12.75" thickBot="1" x14ac:dyDescent="0.25">
      <c r="A16" s="158" t="s">
        <v>49</v>
      </c>
      <c r="B16" s="384">
        <v>12.954329999999988</v>
      </c>
      <c r="C16" s="388">
        <v>6.2732266972332223E-3</v>
      </c>
      <c r="D16" s="385">
        <v>12.955649999999988</v>
      </c>
      <c r="E16" s="381">
        <v>6.2785250570826312E-3</v>
      </c>
      <c r="F16" s="385">
        <v>12.915649999999989</v>
      </c>
      <c r="G16" s="381">
        <v>6.2669436721775884E-3</v>
      </c>
      <c r="H16" s="384">
        <v>186.39899999999994</v>
      </c>
      <c r="I16" s="386">
        <v>4.0366197874864198E-3</v>
      </c>
      <c r="J16" s="385">
        <v>747.1509999999995</v>
      </c>
      <c r="K16" s="386">
        <v>6.4957311979175567E-3</v>
      </c>
      <c r="L16" s="385">
        <v>934.2439999999998</v>
      </c>
      <c r="M16" s="386">
        <v>5.9298151771530116E-3</v>
      </c>
      <c r="N16" s="436"/>
      <c r="O16" s="448"/>
      <c r="P16" s="187"/>
      <c r="Q16" s="389"/>
      <c r="R16" s="149"/>
      <c r="S16" s="149"/>
      <c r="T16" s="149"/>
      <c r="U16" s="149"/>
      <c r="X16" s="379"/>
    </row>
    <row r="17" spans="1:15" x14ac:dyDescent="0.2">
      <c r="A17" s="179"/>
      <c r="B17" s="340"/>
      <c r="C17" s="340"/>
      <c r="D17" s="340"/>
      <c r="E17" s="340"/>
      <c r="F17" s="340"/>
      <c r="G17" s="340"/>
      <c r="H17" s="340"/>
      <c r="I17" s="340"/>
      <c r="J17" s="340"/>
      <c r="K17" s="340"/>
      <c r="L17" s="350"/>
      <c r="M17" s="350" t="s">
        <v>132</v>
      </c>
      <c r="N17" s="437"/>
      <c r="O17" s="350"/>
    </row>
    <row r="18" spans="1:15" x14ac:dyDescent="0.2">
      <c r="A18" s="334"/>
      <c r="B18" s="712" t="s">
        <v>393</v>
      </c>
      <c r="C18" s="712"/>
      <c r="D18" s="712"/>
      <c r="E18" s="712"/>
      <c r="F18" s="712"/>
      <c r="G18" s="713"/>
      <c r="H18" s="340"/>
      <c r="I18" s="340"/>
      <c r="J18" s="340"/>
      <c r="K18" s="340"/>
      <c r="L18" s="340"/>
      <c r="M18" s="340"/>
      <c r="N18" s="438"/>
      <c r="O18" s="340"/>
    </row>
    <row r="19" spans="1:15" x14ac:dyDescent="0.2">
      <c r="A19" s="382"/>
      <c r="B19" s="721" t="s">
        <v>5</v>
      </c>
      <c r="C19" s="722"/>
      <c r="D19" s="722"/>
      <c r="E19" s="722"/>
      <c r="F19" s="722"/>
      <c r="G19" s="722"/>
      <c r="H19" s="438" t="str">
        <f>A24</f>
        <v>VO z vvn</v>
      </c>
      <c r="I19" s="449">
        <f>(B24+D24+F24)/'12'!B24</f>
        <v>1.3199626474922519E-2</v>
      </c>
      <c r="J19" s="450" t="str">
        <f>A9</f>
        <v>JE</v>
      </c>
      <c r="K19" s="436">
        <f t="shared" ref="K19:K26" si="3">H9+J9+L9</f>
        <v>0</v>
      </c>
      <c r="L19" s="450" t="str">
        <f>A9</f>
        <v>JE</v>
      </c>
      <c r="M19" s="448">
        <f>K19/'12'!B4</f>
        <v>0</v>
      </c>
      <c r="N19" s="438"/>
      <c r="O19" s="340"/>
    </row>
    <row r="20" spans="1:15" x14ac:dyDescent="0.2">
      <c r="A20" s="383"/>
      <c r="B20" s="711" t="s">
        <v>69</v>
      </c>
      <c r="C20" s="718"/>
      <c r="D20" s="711" t="s">
        <v>70</v>
      </c>
      <c r="E20" s="718"/>
      <c r="F20" s="711" t="s">
        <v>71</v>
      </c>
      <c r="G20" s="718"/>
      <c r="H20" s="438" t="str">
        <f>A25</f>
        <v>VO z vn</v>
      </c>
      <c r="I20" s="449">
        <f>(B25+D25+F25)/'12'!C24</f>
        <v>2.1922240812217081E-2</v>
      </c>
      <c r="J20" s="450" t="str">
        <f t="shared" ref="J20:J26" si="4">A10</f>
        <v>PE</v>
      </c>
      <c r="K20" s="436">
        <f t="shared" si="3"/>
        <v>894257.57700000005</v>
      </c>
      <c r="L20" s="450" t="str">
        <f t="shared" ref="L20:L26" si="5">A10</f>
        <v>PE</v>
      </c>
      <c r="M20" s="448">
        <f>K20/'12'!C4</f>
        <v>7.1477799378210152E-2</v>
      </c>
      <c r="N20" s="438"/>
      <c r="O20" s="340"/>
    </row>
    <row r="21" spans="1:15" x14ac:dyDescent="0.2">
      <c r="A21" s="493"/>
      <c r="B21" s="494" t="s">
        <v>318</v>
      </c>
      <c r="C21" s="341" t="s">
        <v>317</v>
      </c>
      <c r="D21" s="341" t="s">
        <v>318</v>
      </c>
      <c r="E21" s="341" t="s">
        <v>317</v>
      </c>
      <c r="F21" s="341" t="s">
        <v>318</v>
      </c>
      <c r="G21" s="434" t="s">
        <v>317</v>
      </c>
      <c r="H21" s="438" t="str">
        <f>A26</f>
        <v>MOP</v>
      </c>
      <c r="I21" s="449">
        <f>(B26+D26+F26)/'12'!D24</f>
        <v>3.1990780002370142E-2</v>
      </c>
      <c r="J21" s="450" t="str">
        <f t="shared" si="4"/>
        <v>PPE</v>
      </c>
      <c r="K21" s="436">
        <f t="shared" si="3"/>
        <v>453600.11000000004</v>
      </c>
      <c r="L21" s="450" t="str">
        <f t="shared" si="5"/>
        <v>PPE</v>
      </c>
      <c r="M21" s="448">
        <f>K21/'12'!D4</f>
        <v>0.50395234082094786</v>
      </c>
      <c r="N21" s="438"/>
      <c r="O21" s="340"/>
    </row>
    <row r="22" spans="1:15" x14ac:dyDescent="0.2">
      <c r="A22" s="719" t="s">
        <v>58</v>
      </c>
      <c r="B22" s="658">
        <f>SUM(B23,D23,F23)</f>
        <v>361202.94000000006</v>
      </c>
      <c r="C22" s="659"/>
      <c r="D22" s="659"/>
      <c r="E22" s="659"/>
      <c r="F22" s="659"/>
      <c r="G22" s="659"/>
      <c r="H22" s="438" t="str">
        <f>A27</f>
        <v>MOO</v>
      </c>
      <c r="I22" s="449">
        <f>(B27+D27+F27)/'12'!E24</f>
        <v>2.4287970246251678E-2</v>
      </c>
      <c r="J22" s="450" t="str">
        <f t="shared" si="4"/>
        <v>PSE</v>
      </c>
      <c r="K22" s="436">
        <f t="shared" si="3"/>
        <v>17362.107</v>
      </c>
      <c r="L22" s="450" t="str">
        <f t="shared" si="5"/>
        <v>PSE</v>
      </c>
      <c r="M22" s="448">
        <f>K22/'12'!E4</f>
        <v>1.7359184876332208E-2</v>
      </c>
      <c r="N22" s="438"/>
      <c r="O22" s="340"/>
    </row>
    <row r="23" spans="1:15" x14ac:dyDescent="0.2">
      <c r="A23" s="720"/>
      <c r="B23" s="343">
        <f>SUM(B24:B27)</f>
        <v>120644.25100000002</v>
      </c>
      <c r="C23" s="432">
        <v>2.3127428268163327E-2</v>
      </c>
      <c r="D23" s="344">
        <f>SUM(D24:D27)</f>
        <v>117085.26800000001</v>
      </c>
      <c r="E23" s="432">
        <v>2.343673821955225E-2</v>
      </c>
      <c r="F23" s="344">
        <f>SUM(F24:F27)</f>
        <v>123473.421</v>
      </c>
      <c r="G23" s="432">
        <v>2.3080900564368293E-2</v>
      </c>
      <c r="H23" s="340"/>
      <c r="I23" s="340"/>
      <c r="J23" s="450" t="str">
        <f t="shared" si="4"/>
        <v>VE</v>
      </c>
      <c r="K23" s="436">
        <f t="shared" si="3"/>
        <v>9199.5609999999997</v>
      </c>
      <c r="L23" s="450" t="str">
        <f t="shared" si="5"/>
        <v>VE</v>
      </c>
      <c r="M23" s="448">
        <f>K23/'12'!F4</f>
        <v>1.4300092960324886E-2</v>
      </c>
      <c r="N23" s="438"/>
      <c r="O23" s="340"/>
    </row>
    <row r="24" spans="1:15" x14ac:dyDescent="0.2">
      <c r="A24" s="327" t="s">
        <v>9</v>
      </c>
      <c r="B24" s="445">
        <v>7979.076</v>
      </c>
      <c r="C24" s="393">
        <v>1.3217233885672615E-2</v>
      </c>
      <c r="D24" s="395">
        <v>7970.4210000000003</v>
      </c>
      <c r="E24" s="393">
        <v>1.3955203389882679E-2</v>
      </c>
      <c r="F24" s="395">
        <v>8399.4259999999995</v>
      </c>
      <c r="G24" s="393">
        <v>1.2539507559891548E-2</v>
      </c>
      <c r="H24" s="340"/>
      <c r="I24" s="340"/>
      <c r="J24" s="450" t="str">
        <f t="shared" si="4"/>
        <v>PVE</v>
      </c>
      <c r="K24" s="436">
        <f t="shared" si="3"/>
        <v>0</v>
      </c>
      <c r="L24" s="450" t="str">
        <f t="shared" si="5"/>
        <v>PVE</v>
      </c>
      <c r="M24" s="448">
        <f>K24/'12'!G4</f>
        <v>0</v>
      </c>
      <c r="N24" s="438"/>
      <c r="O24" s="449"/>
    </row>
    <row r="25" spans="1:15" x14ac:dyDescent="0.2">
      <c r="A25" s="327" t="s">
        <v>10</v>
      </c>
      <c r="B25" s="445">
        <v>46807.245000000003</v>
      </c>
      <c r="C25" s="393">
        <v>2.1624947294924243E-2</v>
      </c>
      <c r="D25" s="395">
        <v>45109.633000000002</v>
      </c>
      <c r="E25" s="393">
        <v>2.2107391459607311E-2</v>
      </c>
      <c r="F25" s="395">
        <v>48300.203000000001</v>
      </c>
      <c r="G25" s="393">
        <v>2.2043500890832086E-2</v>
      </c>
      <c r="H25" s="340"/>
      <c r="I25" s="340"/>
      <c r="J25" s="450" t="str">
        <f t="shared" si="4"/>
        <v>VTE</v>
      </c>
      <c r="K25" s="436">
        <f t="shared" si="3"/>
        <v>30097.991999999998</v>
      </c>
      <c r="L25" s="450" t="str">
        <f t="shared" si="5"/>
        <v>VTE</v>
      </c>
      <c r="M25" s="448">
        <f>K25/'12'!H4</f>
        <v>0.17723635440468319</v>
      </c>
      <c r="N25" s="438"/>
      <c r="O25" s="449"/>
    </row>
    <row r="26" spans="1:15" x14ac:dyDescent="0.2">
      <c r="A26" s="327" t="s">
        <v>182</v>
      </c>
      <c r="B26" s="445">
        <v>26787.417000000001</v>
      </c>
      <c r="C26" s="393">
        <v>3.1765671906631009E-2</v>
      </c>
      <c r="D26" s="395">
        <v>25217.397000000001</v>
      </c>
      <c r="E26" s="393">
        <v>3.1936792166776876E-2</v>
      </c>
      <c r="F26" s="395">
        <v>26164.969000000001</v>
      </c>
      <c r="G26" s="393">
        <v>3.2277544785717371E-2</v>
      </c>
      <c r="H26" s="340"/>
      <c r="I26" s="340"/>
      <c r="J26" s="450" t="str">
        <f t="shared" si="4"/>
        <v>FVE</v>
      </c>
      <c r="K26" s="436">
        <f t="shared" si="3"/>
        <v>1867.7939999999994</v>
      </c>
      <c r="L26" s="450" t="str">
        <f t="shared" si="5"/>
        <v>FVE</v>
      </c>
      <c r="M26" s="448">
        <f>K26/'12'!I4</f>
        <v>5.8597620231248832E-3</v>
      </c>
      <c r="N26" s="438"/>
      <c r="O26" s="449"/>
    </row>
    <row r="27" spans="1:15" ht="12.75" thickBot="1" x14ac:dyDescent="0.25">
      <c r="A27" s="329" t="s">
        <v>180</v>
      </c>
      <c r="B27" s="446">
        <v>39070.512999999999</v>
      </c>
      <c r="C27" s="394">
        <v>2.4342550357099341E-2</v>
      </c>
      <c r="D27" s="396">
        <v>38787.817000000003</v>
      </c>
      <c r="E27" s="394">
        <v>2.4324840145050812E-2</v>
      </c>
      <c r="F27" s="396">
        <v>40608.822999999997</v>
      </c>
      <c r="G27" s="394">
        <v>2.4200726771294943E-2</v>
      </c>
      <c r="H27" s="340"/>
      <c r="I27" s="340"/>
      <c r="J27" s="340"/>
      <c r="K27" s="340"/>
      <c r="L27" s="340"/>
      <c r="M27" s="340"/>
      <c r="N27" s="438"/>
      <c r="O27" s="449"/>
    </row>
    <row r="28" spans="1:15" x14ac:dyDescent="0.2">
      <c r="A28" s="187"/>
      <c r="B28" s="187"/>
      <c r="C28" s="389"/>
      <c r="D28" s="149"/>
      <c r="E28" s="149"/>
      <c r="F28" s="149"/>
      <c r="G28" s="350" t="s">
        <v>131</v>
      </c>
      <c r="H28" s="340"/>
      <c r="I28" s="340"/>
      <c r="J28" s="340"/>
      <c r="K28" s="340"/>
      <c r="L28" s="340"/>
      <c r="M28" s="340"/>
      <c r="N28" s="340"/>
      <c r="O28" s="340"/>
    </row>
    <row r="29" spans="1:15" x14ac:dyDescent="0.2">
      <c r="A29" s="187"/>
      <c r="B29" s="187"/>
      <c r="C29" s="389"/>
      <c r="D29" s="149"/>
      <c r="E29" s="149"/>
      <c r="F29" s="149"/>
      <c r="G29" s="350"/>
      <c r="H29" s="340"/>
      <c r="I29" s="340"/>
      <c r="J29" s="340"/>
      <c r="K29" s="340"/>
      <c r="L29" s="340"/>
      <c r="M29" s="340"/>
      <c r="N29" s="340"/>
      <c r="O29" s="340"/>
    </row>
    <row r="30" spans="1:15" x14ac:dyDescent="0.2">
      <c r="J30" s="450"/>
      <c r="K30" s="450" t="str">
        <f>H5</f>
        <v>Leden</v>
      </c>
      <c r="L30" s="450" t="str">
        <f>J5</f>
        <v>Únor</v>
      </c>
      <c r="M30" s="450" t="str">
        <f>L5</f>
        <v>Březen</v>
      </c>
    </row>
    <row r="31" spans="1:15"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15" x14ac:dyDescent="0.2">
      <c r="H32" s="450" t="str">
        <f t="shared" si="6"/>
        <v>PE</v>
      </c>
      <c r="I32" s="451">
        <f t="shared" si="7"/>
        <v>4.9023558242788846E-2</v>
      </c>
      <c r="J32" s="450" t="str">
        <f t="shared" si="8"/>
        <v>PE</v>
      </c>
      <c r="K32" s="379">
        <f t="shared" si="9"/>
        <v>300475.77400000003</v>
      </c>
      <c r="L32" s="379">
        <f t="shared" si="10"/>
        <v>284209.96099999995</v>
      </c>
      <c r="M32" s="379">
        <f t="shared" si="11"/>
        <v>309571.842</v>
      </c>
    </row>
    <row r="33" spans="8:13" ht="12.75" customHeight="1" x14ac:dyDescent="0.2">
      <c r="H33" s="450" t="str">
        <f t="shared" si="6"/>
        <v>PPE</v>
      </c>
      <c r="I33" s="451">
        <f t="shared" si="7"/>
        <v>0.29336266960029334</v>
      </c>
      <c r="J33" s="450" t="str">
        <f t="shared" si="8"/>
        <v>PPE</v>
      </c>
      <c r="K33" s="379">
        <f t="shared" si="9"/>
        <v>156657.42000000001</v>
      </c>
      <c r="L33" s="379">
        <f t="shared" si="10"/>
        <v>147795.87</v>
      </c>
      <c r="M33" s="379">
        <f t="shared" si="11"/>
        <v>149146.82</v>
      </c>
    </row>
    <row r="34" spans="8:13" x14ac:dyDescent="0.2">
      <c r="H34" s="450" t="str">
        <f t="shared" si="6"/>
        <v>PSE</v>
      </c>
      <c r="I34" s="451">
        <f t="shared" si="7"/>
        <v>1.598868042297372E-2</v>
      </c>
      <c r="J34" s="450" t="str">
        <f t="shared" si="8"/>
        <v>PSE</v>
      </c>
      <c r="K34" s="379">
        <f t="shared" si="9"/>
        <v>6073.652000000001</v>
      </c>
      <c r="L34" s="379">
        <f t="shared" si="10"/>
        <v>5544.9039999999995</v>
      </c>
      <c r="M34" s="379">
        <f t="shared" si="11"/>
        <v>5743.5509999999986</v>
      </c>
    </row>
    <row r="35" spans="8:13" ht="13.5" customHeight="1" x14ac:dyDescent="0.2">
      <c r="H35" s="450" t="str">
        <f t="shared" si="6"/>
        <v>VE</v>
      </c>
      <c r="I35" s="451">
        <f t="shared" si="7"/>
        <v>7.2444505651119732E-3</v>
      </c>
      <c r="J35" s="450" t="str">
        <f t="shared" si="8"/>
        <v>VE</v>
      </c>
      <c r="K35" s="379">
        <f t="shared" si="9"/>
        <v>3733.6429999999991</v>
      </c>
      <c r="L35" s="379">
        <f t="shared" si="10"/>
        <v>2822.6679999999997</v>
      </c>
      <c r="M35" s="379">
        <f t="shared" si="11"/>
        <v>2643.2500000000005</v>
      </c>
    </row>
    <row r="36" spans="8:13" ht="12.75" customHeight="1" x14ac:dyDescent="0.2">
      <c r="H36" s="450" t="str">
        <f t="shared" si="6"/>
        <v>PVE</v>
      </c>
      <c r="I36" s="451">
        <f t="shared" si="7"/>
        <v>0</v>
      </c>
      <c r="J36" s="450" t="str">
        <f t="shared" si="8"/>
        <v>PVE</v>
      </c>
      <c r="K36" s="379">
        <f t="shared" si="9"/>
        <v>0</v>
      </c>
      <c r="L36" s="379">
        <f t="shared" si="10"/>
        <v>0</v>
      </c>
      <c r="M36" s="379">
        <f t="shared" si="11"/>
        <v>0</v>
      </c>
    </row>
    <row r="37" spans="8:13" ht="12.75" customHeight="1" x14ac:dyDescent="0.2">
      <c r="H37" s="450" t="str">
        <f t="shared" si="6"/>
        <v>VTE</v>
      </c>
      <c r="I37" s="451">
        <f t="shared" si="7"/>
        <v>0.16907512433951474</v>
      </c>
      <c r="J37" s="450" t="str">
        <f t="shared" si="8"/>
        <v>VTE</v>
      </c>
      <c r="K37" s="379">
        <f t="shared" si="9"/>
        <v>13807.425999999999</v>
      </c>
      <c r="L37" s="379">
        <f t="shared" si="10"/>
        <v>6243.89</v>
      </c>
      <c r="M37" s="379">
        <f t="shared" si="11"/>
        <v>10046.676000000001</v>
      </c>
    </row>
    <row r="38" spans="8:13" ht="12.75" customHeight="1" x14ac:dyDescent="0.2">
      <c r="H38" s="450" t="str">
        <f t="shared" si="6"/>
        <v>FVE</v>
      </c>
      <c r="I38" s="451">
        <f t="shared" si="7"/>
        <v>6.2669436721775884E-3</v>
      </c>
      <c r="J38" s="450" t="str">
        <f t="shared" si="8"/>
        <v>FVE</v>
      </c>
      <c r="K38" s="379">
        <f t="shared" si="9"/>
        <v>186.39899999999994</v>
      </c>
      <c r="L38" s="379">
        <f t="shared" si="10"/>
        <v>747.1509999999995</v>
      </c>
      <c r="M38" s="379">
        <f t="shared" si="11"/>
        <v>934.2439999999998</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heetViews>
  <sheetFormatPr defaultRowHeight="12" x14ac:dyDescent="0.2"/>
  <cols>
    <col min="1" max="1" width="9.42578125" style="18" customWidth="1"/>
    <col min="2" max="2" width="14" style="18" customWidth="1"/>
    <col min="3" max="3" width="8" style="18" bestFit="1" customWidth="1"/>
    <col min="4" max="4" width="13.5703125" style="18" customWidth="1"/>
    <col min="5" max="5" width="8" style="18" bestFit="1" customWidth="1"/>
    <col min="6" max="6" width="14.140625" style="18" customWidth="1"/>
    <col min="7" max="7" width="8" style="18" customWidth="1"/>
    <col min="8" max="8" width="14.42578125" style="18" customWidth="1"/>
    <col min="9" max="9" width="8" style="18" bestFit="1" customWidth="1"/>
    <col min="10" max="10" width="14.42578125" style="18" customWidth="1"/>
    <col min="11" max="11" width="8" style="18" customWidth="1"/>
    <col min="12" max="12" width="14.42578125" style="18" customWidth="1"/>
    <col min="13" max="13" width="8" style="18" customWidth="1"/>
    <col min="14" max="26" width="9.140625" style="18" customWidth="1"/>
    <col min="27" max="16384" width="9.140625" style="18"/>
  </cols>
  <sheetData>
    <row r="1" spans="1:24" ht="18.75" x14ac:dyDescent="0.3">
      <c r="A1" s="331" t="s">
        <v>418</v>
      </c>
      <c r="M1" s="332" t="str">
        <f>Obsah!$A$1</f>
        <v>I. čtvrtletí 2018</v>
      </c>
    </row>
    <row r="2" spans="1:24" ht="7.5" customHeight="1" x14ac:dyDescent="0.2"/>
    <row r="3" spans="1:24" x14ac:dyDescent="0.2">
      <c r="A3" s="333"/>
      <c r="B3" s="712" t="s">
        <v>283</v>
      </c>
      <c r="C3" s="712"/>
      <c r="D3" s="712"/>
      <c r="E3" s="712"/>
      <c r="F3" s="712"/>
      <c r="G3" s="713"/>
      <c r="H3" s="714" t="s">
        <v>20</v>
      </c>
      <c r="I3" s="712"/>
      <c r="J3" s="712"/>
      <c r="K3" s="712"/>
      <c r="L3" s="712"/>
      <c r="M3" s="712"/>
      <c r="N3" s="52"/>
    </row>
    <row r="4" spans="1:24" ht="13.5" x14ac:dyDescent="0.25">
      <c r="A4" s="333"/>
      <c r="B4" s="715" t="s">
        <v>256</v>
      </c>
      <c r="C4" s="716"/>
      <c r="D4" s="716"/>
      <c r="E4" s="716"/>
      <c r="F4" s="716"/>
      <c r="G4" s="717"/>
      <c r="H4" s="715" t="s">
        <v>5</v>
      </c>
      <c r="I4" s="716"/>
      <c r="J4" s="716"/>
      <c r="K4" s="716"/>
      <c r="L4" s="716"/>
      <c r="M4" s="716"/>
      <c r="N4" s="390"/>
    </row>
    <row r="5" spans="1:24" x14ac:dyDescent="0.2">
      <c r="A5" s="162"/>
      <c r="B5" s="710" t="s">
        <v>69</v>
      </c>
      <c r="C5" s="718"/>
      <c r="D5" s="710" t="s">
        <v>70</v>
      </c>
      <c r="E5" s="718"/>
      <c r="F5" s="710" t="s">
        <v>71</v>
      </c>
      <c r="G5" s="718"/>
      <c r="H5" s="710" t="s">
        <v>69</v>
      </c>
      <c r="I5" s="718"/>
      <c r="J5" s="710" t="s">
        <v>70</v>
      </c>
      <c r="K5" s="718"/>
      <c r="L5" s="710" t="s">
        <v>71</v>
      </c>
      <c r="M5" s="711"/>
      <c r="N5" s="330"/>
    </row>
    <row r="6" spans="1:24" x14ac:dyDescent="0.2">
      <c r="A6" s="150"/>
      <c r="B6" s="494" t="s">
        <v>318</v>
      </c>
      <c r="C6" s="341" t="s">
        <v>317</v>
      </c>
      <c r="D6" s="341" t="s">
        <v>318</v>
      </c>
      <c r="E6" s="341" t="s">
        <v>317</v>
      </c>
      <c r="F6" s="341" t="s">
        <v>318</v>
      </c>
      <c r="G6" s="341" t="s">
        <v>317</v>
      </c>
      <c r="H6" s="341" t="s">
        <v>318</v>
      </c>
      <c r="I6" s="341" t="s">
        <v>317</v>
      </c>
      <c r="J6" s="341" t="s">
        <v>318</v>
      </c>
      <c r="K6" s="341" t="s">
        <v>317</v>
      </c>
      <c r="L6" s="341" t="s">
        <v>318</v>
      </c>
      <c r="M6" s="342" t="s">
        <v>317</v>
      </c>
      <c r="N6" s="330"/>
    </row>
    <row r="7" spans="1:24" x14ac:dyDescent="0.2">
      <c r="A7" s="701" t="s">
        <v>58</v>
      </c>
      <c r="B7" s="658">
        <f>F8</f>
        <v>2724.2147800000002</v>
      </c>
      <c r="C7" s="659"/>
      <c r="D7" s="659"/>
      <c r="E7" s="659"/>
      <c r="F7" s="659"/>
      <c r="G7" s="660"/>
      <c r="H7" s="658">
        <f>SUM(H8,J8,L8)</f>
        <v>4307247.3010000009</v>
      </c>
      <c r="I7" s="659"/>
      <c r="J7" s="659"/>
      <c r="K7" s="659"/>
      <c r="L7" s="659"/>
      <c r="M7" s="659"/>
      <c r="N7" s="391"/>
    </row>
    <row r="8" spans="1:24" x14ac:dyDescent="0.2">
      <c r="A8" s="703"/>
      <c r="B8" s="343">
        <f>SUM(B9:B16)</f>
        <v>2724.5569</v>
      </c>
      <c r="C8" s="431">
        <v>0.1222597968957486</v>
      </c>
      <c r="D8" s="344">
        <f>SUM(D9:D16)</f>
        <v>2724.5763400000001</v>
      </c>
      <c r="E8" s="431">
        <v>0.12226813371326009</v>
      </c>
      <c r="F8" s="344">
        <f>SUM(F9:F16)</f>
        <v>2724.2147800000002</v>
      </c>
      <c r="G8" s="431">
        <v>0.12226808016836736</v>
      </c>
      <c r="H8" s="343">
        <f t="shared" ref="H8" si="0">SUM(H9:H16)</f>
        <v>1534771.4780000004</v>
      </c>
      <c r="I8" s="431">
        <v>0.20521463336477597</v>
      </c>
      <c r="J8" s="344">
        <f t="shared" ref="J8" si="1">SUM(J9:J16)</f>
        <v>1445658.3589999999</v>
      </c>
      <c r="K8" s="431">
        <v>0.20397120714305553</v>
      </c>
      <c r="L8" s="344">
        <f t="shared" ref="L8" si="2">SUM(L9:L16)</f>
        <v>1326817.4640000002</v>
      </c>
      <c r="M8" s="431">
        <v>0.15709118739115954</v>
      </c>
      <c r="N8" s="20"/>
    </row>
    <row r="9" spans="1:24" x14ac:dyDescent="0.2">
      <c r="A9" s="347" t="s">
        <v>8</v>
      </c>
      <c r="B9" s="283">
        <v>2040</v>
      </c>
      <c r="C9" s="387">
        <v>0.47552447552447552</v>
      </c>
      <c r="D9" s="198">
        <v>2040</v>
      </c>
      <c r="E9" s="387">
        <v>0.47552447552447552</v>
      </c>
      <c r="F9" s="198">
        <v>2040</v>
      </c>
      <c r="G9" s="387">
        <v>0.47552447552447552</v>
      </c>
      <c r="H9" s="283">
        <v>1422825.11</v>
      </c>
      <c r="I9" s="387">
        <v>0.63731656067106046</v>
      </c>
      <c r="J9" s="198">
        <v>1349012.7</v>
      </c>
      <c r="K9" s="387">
        <v>0.6476615836945333</v>
      </c>
      <c r="L9" s="198">
        <v>1216395.1100000001</v>
      </c>
      <c r="M9" s="387">
        <v>0.43413132421136152</v>
      </c>
      <c r="N9" s="436"/>
      <c r="O9" s="448"/>
      <c r="X9" s="379"/>
    </row>
    <row r="10" spans="1:24" x14ac:dyDescent="0.2">
      <c r="A10" s="328" t="s">
        <v>23</v>
      </c>
      <c r="B10" s="283">
        <v>15.260000000000002</v>
      </c>
      <c r="C10" s="387">
        <v>1.3755874867331529E-3</v>
      </c>
      <c r="D10" s="198">
        <v>15.260000000000002</v>
      </c>
      <c r="E10" s="387">
        <v>1.3755874867331529E-3</v>
      </c>
      <c r="F10" s="198">
        <v>15.260000000000002</v>
      </c>
      <c r="G10" s="387">
        <v>1.3755874867331529E-3</v>
      </c>
      <c r="H10" s="283">
        <v>8026.8279999999995</v>
      </c>
      <c r="I10" s="387">
        <v>1.9543429125327572E-3</v>
      </c>
      <c r="J10" s="198">
        <v>7212.4459999999999</v>
      </c>
      <c r="K10" s="387">
        <v>1.8609328060742931E-3</v>
      </c>
      <c r="L10" s="198">
        <v>7583.4709999999995</v>
      </c>
      <c r="M10" s="387">
        <v>1.6747603005805702E-3</v>
      </c>
      <c r="N10" s="436"/>
      <c r="O10" s="448"/>
      <c r="X10" s="379"/>
    </row>
    <row r="11" spans="1:24" x14ac:dyDescent="0.2">
      <c r="A11" s="328" t="s">
        <v>24</v>
      </c>
      <c r="B11" s="345">
        <v>0</v>
      </c>
      <c r="C11" s="387">
        <v>0</v>
      </c>
      <c r="D11" s="346">
        <v>0</v>
      </c>
      <c r="E11" s="387">
        <v>0</v>
      </c>
      <c r="F11" s="346">
        <v>0</v>
      </c>
      <c r="G11" s="387">
        <v>0</v>
      </c>
      <c r="H11" s="345">
        <v>0</v>
      </c>
      <c r="I11" s="387">
        <v>0</v>
      </c>
      <c r="J11" s="346">
        <v>0</v>
      </c>
      <c r="K11" s="387">
        <v>0</v>
      </c>
      <c r="L11" s="346">
        <v>0</v>
      </c>
      <c r="M11" s="387">
        <v>0</v>
      </c>
      <c r="N11" s="436"/>
      <c r="O11" s="448"/>
      <c r="X11" s="379"/>
    </row>
    <row r="12" spans="1:24" x14ac:dyDescent="0.2">
      <c r="A12" s="328" t="s">
        <v>25</v>
      </c>
      <c r="B12" s="283">
        <v>76.385000000000005</v>
      </c>
      <c r="C12" s="387">
        <v>8.4855533967208893E-2</v>
      </c>
      <c r="D12" s="198">
        <v>76.385000000000005</v>
      </c>
      <c r="E12" s="387">
        <v>8.4835742852795742E-2</v>
      </c>
      <c r="F12" s="198">
        <v>76.385000000000005</v>
      </c>
      <c r="G12" s="387">
        <v>8.4835742852795742E-2</v>
      </c>
      <c r="H12" s="283">
        <v>44624.664000000004</v>
      </c>
      <c r="I12" s="387">
        <v>0.12845304609298466</v>
      </c>
      <c r="J12" s="198">
        <v>39736.472999999976</v>
      </c>
      <c r="K12" s="387">
        <v>0.12556105637351944</v>
      </c>
      <c r="L12" s="198">
        <v>43242.334000000003</v>
      </c>
      <c r="M12" s="387">
        <v>0.12858398360910325</v>
      </c>
      <c r="N12" s="436"/>
      <c r="O12" s="448"/>
      <c r="X12" s="379"/>
    </row>
    <row r="13" spans="1:24" x14ac:dyDescent="0.2">
      <c r="A13" s="328" t="s">
        <v>46</v>
      </c>
      <c r="B13" s="345">
        <v>16.447099999999992</v>
      </c>
      <c r="C13" s="387">
        <v>1.5045566373807261E-2</v>
      </c>
      <c r="D13" s="346">
        <v>16.447099999999992</v>
      </c>
      <c r="E13" s="387">
        <v>1.5044714463629944E-2</v>
      </c>
      <c r="F13" s="346">
        <v>16.365099999999991</v>
      </c>
      <c r="G13" s="387">
        <v>1.4974884166112661E-2</v>
      </c>
      <c r="H13" s="345">
        <v>4782.6090000000004</v>
      </c>
      <c r="I13" s="387">
        <v>1.8559826387210626E-2</v>
      </c>
      <c r="J13" s="346">
        <v>5140.9499999999989</v>
      </c>
      <c r="K13" s="387">
        <v>2.4652017752751887E-2</v>
      </c>
      <c r="L13" s="346">
        <v>3984.7990000000009</v>
      </c>
      <c r="M13" s="387">
        <v>2.2500919817369378E-2</v>
      </c>
      <c r="N13" s="436"/>
      <c r="O13" s="448"/>
      <c r="X13" s="379"/>
    </row>
    <row r="14" spans="1:24" x14ac:dyDescent="0.2">
      <c r="A14" s="328" t="s">
        <v>47</v>
      </c>
      <c r="B14" s="283">
        <v>475</v>
      </c>
      <c r="C14" s="387">
        <v>0.40546308151941957</v>
      </c>
      <c r="D14" s="198">
        <v>475</v>
      </c>
      <c r="E14" s="387">
        <v>0.40546308151941957</v>
      </c>
      <c r="F14" s="198">
        <v>475</v>
      </c>
      <c r="G14" s="387">
        <v>0.40546308151941957</v>
      </c>
      <c r="H14" s="283">
        <v>50093.31</v>
      </c>
      <c r="I14" s="387">
        <v>0.38068499011682738</v>
      </c>
      <c r="J14" s="198">
        <v>38667.89</v>
      </c>
      <c r="K14" s="387">
        <v>0.38105986365196221</v>
      </c>
      <c r="L14" s="198">
        <v>46523.24</v>
      </c>
      <c r="M14" s="387">
        <v>0.39073806977581915</v>
      </c>
      <c r="N14" s="436"/>
      <c r="O14" s="448"/>
      <c r="P14" s="187"/>
      <c r="Q14" s="389"/>
      <c r="R14" s="149"/>
      <c r="S14" s="149"/>
      <c r="T14" s="149"/>
      <c r="U14" s="149"/>
      <c r="X14" s="379"/>
    </row>
    <row r="15" spans="1:24" x14ac:dyDescent="0.2">
      <c r="A15" s="328" t="s">
        <v>48</v>
      </c>
      <c r="B15" s="283">
        <v>10.91</v>
      </c>
      <c r="C15" s="387">
        <v>3.5400481329734217E-2</v>
      </c>
      <c r="D15" s="198">
        <v>10.91</v>
      </c>
      <c r="E15" s="380">
        <v>3.5411971713267536E-2</v>
      </c>
      <c r="F15" s="198">
        <v>10.91</v>
      </c>
      <c r="G15" s="380">
        <v>3.5411971713267536E-2</v>
      </c>
      <c r="H15" s="283">
        <v>2582.3230000000003</v>
      </c>
      <c r="I15" s="380">
        <v>3.480353215169861E-2</v>
      </c>
      <c r="J15" s="198">
        <v>1004.8810000000001</v>
      </c>
      <c r="K15" s="380">
        <v>2.6379281332781366E-2</v>
      </c>
      <c r="L15" s="198">
        <v>2059.8179999999998</v>
      </c>
      <c r="M15" s="380">
        <v>3.5805694529753643E-2</v>
      </c>
      <c r="N15" s="436"/>
      <c r="O15" s="448"/>
      <c r="P15" s="187"/>
      <c r="Q15" s="389"/>
      <c r="R15" s="149"/>
      <c r="S15" s="149"/>
      <c r="T15" s="149"/>
      <c r="U15" s="149"/>
      <c r="X15" s="379"/>
    </row>
    <row r="16" spans="1:24" ht="12.75" thickBot="1" x14ac:dyDescent="0.25">
      <c r="A16" s="158" t="s">
        <v>49</v>
      </c>
      <c r="B16" s="384">
        <v>90.554799999999929</v>
      </c>
      <c r="C16" s="388">
        <v>4.3851807767952111E-2</v>
      </c>
      <c r="D16" s="385">
        <v>90.574239999999918</v>
      </c>
      <c r="E16" s="381">
        <v>4.3893794241602384E-2</v>
      </c>
      <c r="F16" s="385">
        <v>90.294679999999929</v>
      </c>
      <c r="G16" s="381">
        <v>4.3812868377301979E-2</v>
      </c>
      <c r="H16" s="384">
        <v>1836.6340000000018</v>
      </c>
      <c r="I16" s="386">
        <v>3.9773781762618587E-2</v>
      </c>
      <c r="J16" s="385">
        <v>4883.0190000000075</v>
      </c>
      <c r="K16" s="386">
        <v>4.2452969825810656E-2</v>
      </c>
      <c r="L16" s="385">
        <v>7028.6919999999918</v>
      </c>
      <c r="M16" s="386">
        <v>4.4612375885886256E-2</v>
      </c>
      <c r="N16" s="436"/>
      <c r="O16" s="448"/>
      <c r="P16" s="187"/>
      <c r="Q16" s="389"/>
      <c r="R16" s="149"/>
      <c r="S16" s="149"/>
      <c r="T16" s="149"/>
      <c r="U16" s="149"/>
      <c r="X16" s="379"/>
    </row>
    <row r="17" spans="1:15" x14ac:dyDescent="0.2">
      <c r="A17" s="179"/>
      <c r="B17" s="340"/>
      <c r="C17" s="340"/>
      <c r="D17" s="340"/>
      <c r="E17" s="340"/>
      <c r="F17" s="340"/>
      <c r="G17" s="340"/>
      <c r="H17" s="340"/>
      <c r="I17" s="340"/>
      <c r="J17" s="340"/>
      <c r="K17" s="340"/>
      <c r="L17" s="350"/>
      <c r="M17" s="350" t="s">
        <v>132</v>
      </c>
      <c r="N17" s="437"/>
      <c r="O17" s="350"/>
    </row>
    <row r="18" spans="1:15" x14ac:dyDescent="0.2">
      <c r="A18" s="334"/>
      <c r="B18" s="712" t="s">
        <v>393</v>
      </c>
      <c r="C18" s="712"/>
      <c r="D18" s="712"/>
      <c r="E18" s="712"/>
      <c r="F18" s="712"/>
      <c r="G18" s="713"/>
      <c r="H18" s="340"/>
      <c r="I18" s="340"/>
      <c r="J18" s="340"/>
      <c r="K18" s="340"/>
      <c r="L18" s="340"/>
      <c r="M18" s="340"/>
      <c r="N18" s="438"/>
      <c r="O18" s="340"/>
    </row>
    <row r="19" spans="1:15" x14ac:dyDescent="0.2">
      <c r="A19" s="382"/>
      <c r="B19" s="721" t="s">
        <v>5</v>
      </c>
      <c r="C19" s="722"/>
      <c r="D19" s="722"/>
      <c r="E19" s="722"/>
      <c r="F19" s="722"/>
      <c r="G19" s="722"/>
      <c r="H19" s="438" t="str">
        <f>A24</f>
        <v>VO z vvn</v>
      </c>
      <c r="I19" s="449">
        <f>(B24+D24+F24)/'12'!B24</f>
        <v>1.1604971679076152E-2</v>
      </c>
      <c r="J19" s="450" t="str">
        <f>A9</f>
        <v>JE</v>
      </c>
      <c r="K19" s="436">
        <f t="shared" ref="K19:K26" si="3">H9+J9+L9</f>
        <v>3988232.92</v>
      </c>
      <c r="L19" s="450" t="str">
        <f>A9</f>
        <v>JE</v>
      </c>
      <c r="M19" s="448">
        <f>K19/'12'!B4</f>
        <v>0.56035533850432229</v>
      </c>
      <c r="N19" s="438"/>
      <c r="O19" s="340"/>
    </row>
    <row r="20" spans="1:15" x14ac:dyDescent="0.2">
      <c r="A20" s="383"/>
      <c r="B20" s="711" t="s">
        <v>69</v>
      </c>
      <c r="C20" s="718"/>
      <c r="D20" s="711" t="s">
        <v>70</v>
      </c>
      <c r="E20" s="718"/>
      <c r="F20" s="711" t="s">
        <v>71</v>
      </c>
      <c r="G20" s="718"/>
      <c r="H20" s="438" t="str">
        <f>A25</f>
        <v>VO z vn</v>
      </c>
      <c r="I20" s="449">
        <f>(B25+D25+F25)/'12'!C24</f>
        <v>6.3931161474126544E-2</v>
      </c>
      <c r="J20" s="450" t="str">
        <f t="shared" ref="J20:J26" si="4">A10</f>
        <v>PE</v>
      </c>
      <c r="K20" s="436">
        <f t="shared" si="3"/>
        <v>22822.744999999999</v>
      </c>
      <c r="L20" s="450" t="str">
        <f t="shared" ref="L20:L26" si="5">A10</f>
        <v>PE</v>
      </c>
      <c r="M20" s="448">
        <f>K20/'12'!C4</f>
        <v>1.8242166802127625E-3</v>
      </c>
      <c r="N20" s="438"/>
      <c r="O20" s="340"/>
    </row>
    <row r="21" spans="1:15" x14ac:dyDescent="0.2">
      <c r="A21" s="493"/>
      <c r="B21" s="494" t="s">
        <v>318</v>
      </c>
      <c r="C21" s="341" t="s">
        <v>317</v>
      </c>
      <c r="D21" s="341" t="s">
        <v>318</v>
      </c>
      <c r="E21" s="341" t="s">
        <v>317</v>
      </c>
      <c r="F21" s="341" t="s">
        <v>318</v>
      </c>
      <c r="G21" s="434" t="s">
        <v>317</v>
      </c>
      <c r="H21" s="438" t="str">
        <f>A26</f>
        <v>MOP</v>
      </c>
      <c r="I21" s="449">
        <f>(B26+D26+F26)/'12'!D24</f>
        <v>4.6766380932616244E-2</v>
      </c>
      <c r="J21" s="450" t="str">
        <f t="shared" si="4"/>
        <v>PPE</v>
      </c>
      <c r="K21" s="436">
        <f t="shared" si="3"/>
        <v>0</v>
      </c>
      <c r="L21" s="450" t="str">
        <f t="shared" si="5"/>
        <v>PPE</v>
      </c>
      <c r="M21" s="448">
        <f>K21/'12'!D4</f>
        <v>0</v>
      </c>
      <c r="N21" s="438"/>
      <c r="O21" s="340"/>
    </row>
    <row r="22" spans="1:15" x14ac:dyDescent="0.2">
      <c r="A22" s="719" t="s">
        <v>58</v>
      </c>
      <c r="B22" s="658">
        <f>SUM(B23,D23,F23)</f>
        <v>782244.04381489963</v>
      </c>
      <c r="C22" s="659"/>
      <c r="D22" s="659"/>
      <c r="E22" s="659"/>
      <c r="F22" s="659"/>
      <c r="G22" s="659"/>
      <c r="H22" s="438" t="str">
        <f>A27</f>
        <v>MOO</v>
      </c>
      <c r="I22" s="449">
        <f>(B27+D27+F27)/'12'!E24</f>
        <v>4.8723046073574659E-2</v>
      </c>
      <c r="J22" s="450" t="str">
        <f t="shared" si="4"/>
        <v>PSE</v>
      </c>
      <c r="K22" s="436">
        <f t="shared" si="3"/>
        <v>127603.47099999999</v>
      </c>
      <c r="L22" s="450" t="str">
        <f t="shared" si="5"/>
        <v>PSE</v>
      </c>
      <c r="M22" s="448">
        <f>K22/'12'!E4</f>
        <v>0.12758199474007939</v>
      </c>
      <c r="N22" s="438"/>
      <c r="O22" s="340"/>
    </row>
    <row r="23" spans="1:15" x14ac:dyDescent="0.2">
      <c r="A23" s="720"/>
      <c r="B23" s="343">
        <f>SUM(B24:B27)</f>
        <v>263635.77261456312</v>
      </c>
      <c r="C23" s="432">
        <v>5.0538814485782041E-2</v>
      </c>
      <c r="D23" s="344">
        <f>SUM(D24:D27)</f>
        <v>251293.21213729377</v>
      </c>
      <c r="E23" s="432">
        <v>5.0300890366601576E-2</v>
      </c>
      <c r="F23" s="344">
        <f>SUM(F24:F27)</f>
        <v>267315.05906304281</v>
      </c>
      <c r="G23" s="432">
        <v>4.996923424995512E-2</v>
      </c>
      <c r="H23" s="340"/>
      <c r="I23" s="340"/>
      <c r="J23" s="450" t="str">
        <f t="shared" si="4"/>
        <v>VE</v>
      </c>
      <c r="K23" s="436">
        <f t="shared" si="3"/>
        <v>13908.358</v>
      </c>
      <c r="L23" s="450" t="str">
        <f t="shared" si="5"/>
        <v>VE</v>
      </c>
      <c r="M23" s="448">
        <f>K23/'12'!F4</f>
        <v>2.1619598187943786E-2</v>
      </c>
      <c r="N23" s="438"/>
      <c r="O23" s="340"/>
    </row>
    <row r="24" spans="1:15" x14ac:dyDescent="0.2">
      <c r="A24" s="327" t="s">
        <v>9</v>
      </c>
      <c r="B24" s="445">
        <v>6932.357</v>
      </c>
      <c r="C24" s="393">
        <v>1.1483357703069848E-2</v>
      </c>
      <c r="D24" s="395">
        <v>6125.6379999999999</v>
      </c>
      <c r="E24" s="393">
        <v>1.0725220685681993E-2</v>
      </c>
      <c r="F24" s="395">
        <v>8349.32</v>
      </c>
      <c r="G24" s="393">
        <v>1.2464704285739729E-2</v>
      </c>
      <c r="H24" s="340"/>
      <c r="I24" s="340"/>
      <c r="J24" s="450" t="str">
        <f t="shared" si="4"/>
        <v>PVE</v>
      </c>
      <c r="K24" s="436">
        <f t="shared" si="3"/>
        <v>135284.44</v>
      </c>
      <c r="L24" s="450" t="str">
        <f t="shared" si="5"/>
        <v>PVE</v>
      </c>
      <c r="M24" s="448">
        <f>K24/'12'!G4</f>
        <v>0.3841922777665806</v>
      </c>
      <c r="N24" s="438"/>
      <c r="O24" s="449"/>
    </row>
    <row r="25" spans="1:15" x14ac:dyDescent="0.2">
      <c r="A25" s="327" t="s">
        <v>10</v>
      </c>
      <c r="B25" s="445">
        <v>138809.70566976399</v>
      </c>
      <c r="C25" s="393">
        <v>6.4130084330590129E-2</v>
      </c>
      <c r="D25" s="395">
        <v>130193.70303656199</v>
      </c>
      <c r="E25" s="393">
        <v>6.380551042401833E-2</v>
      </c>
      <c r="F25" s="395">
        <v>139907.383015567</v>
      </c>
      <c r="G25" s="393">
        <v>6.385166791405901E-2</v>
      </c>
      <c r="H25" s="340"/>
      <c r="I25" s="340"/>
      <c r="J25" s="450" t="str">
        <f t="shared" si="4"/>
        <v>VTE</v>
      </c>
      <c r="K25" s="436">
        <f t="shared" si="3"/>
        <v>5647.0220000000008</v>
      </c>
      <c r="L25" s="450" t="str">
        <f t="shared" si="5"/>
        <v>VTE</v>
      </c>
      <c r="M25" s="448">
        <f>K25/'12'!H4</f>
        <v>3.3253301167833489E-2</v>
      </c>
      <c r="N25" s="438"/>
      <c r="O25" s="449"/>
    </row>
    <row r="26" spans="1:15" x14ac:dyDescent="0.2">
      <c r="A26" s="327" t="s">
        <v>182</v>
      </c>
      <c r="B26" s="445">
        <v>39412.552850459499</v>
      </c>
      <c r="C26" s="393">
        <v>4.6737101335692463E-2</v>
      </c>
      <c r="D26" s="395">
        <v>37725.369587488596</v>
      </c>
      <c r="E26" s="393">
        <v>4.7777623040572675E-2</v>
      </c>
      <c r="F26" s="395">
        <v>37136.185568393201</v>
      </c>
      <c r="G26" s="393">
        <v>4.5811821632753422E-2</v>
      </c>
      <c r="H26" s="340"/>
      <c r="I26" s="340"/>
      <c r="J26" s="450" t="str">
        <f t="shared" si="4"/>
        <v>FVE</v>
      </c>
      <c r="K26" s="436">
        <f t="shared" si="3"/>
        <v>13748.345000000001</v>
      </c>
      <c r="L26" s="450" t="str">
        <f t="shared" si="5"/>
        <v>FVE</v>
      </c>
      <c r="M26" s="448">
        <f>K26/'12'!I4</f>
        <v>4.3132181553115018E-2</v>
      </c>
      <c r="N26" s="438"/>
      <c r="O26" s="449"/>
    </row>
    <row r="27" spans="1:15" ht="12.75" thickBot="1" x14ac:dyDescent="0.25">
      <c r="A27" s="329" t="s">
        <v>180</v>
      </c>
      <c r="B27" s="446">
        <v>78481.157094339607</v>
      </c>
      <c r="C27" s="394">
        <v>4.8897016495595698E-2</v>
      </c>
      <c r="D27" s="396">
        <v>77248.501513243202</v>
      </c>
      <c r="E27" s="394">
        <v>4.8444527072878489E-2</v>
      </c>
      <c r="F27" s="396">
        <v>81922.170479082604</v>
      </c>
      <c r="G27" s="394">
        <v>4.8821313148517571E-2</v>
      </c>
      <c r="H27" s="340"/>
      <c r="I27" s="340"/>
      <c r="J27" s="340"/>
      <c r="K27" s="340"/>
      <c r="L27" s="340"/>
      <c r="M27" s="340"/>
      <c r="N27" s="438"/>
      <c r="O27" s="449"/>
    </row>
    <row r="28" spans="1:15" x14ac:dyDescent="0.2">
      <c r="A28" s="187"/>
      <c r="B28" s="187"/>
      <c r="C28" s="389"/>
      <c r="D28" s="149"/>
      <c r="E28" s="149"/>
      <c r="F28" s="149"/>
      <c r="G28" s="350" t="s">
        <v>131</v>
      </c>
      <c r="H28" s="340"/>
      <c r="I28" s="340"/>
      <c r="J28" s="340"/>
      <c r="K28" s="340"/>
      <c r="L28" s="340"/>
      <c r="M28" s="340"/>
      <c r="N28" s="340"/>
      <c r="O28" s="340"/>
    </row>
    <row r="29" spans="1:15" x14ac:dyDescent="0.2">
      <c r="A29" s="187"/>
      <c r="B29" s="187"/>
      <c r="C29" s="389"/>
      <c r="D29" s="149"/>
      <c r="E29" s="149"/>
      <c r="F29" s="149"/>
      <c r="G29" s="350"/>
      <c r="H29" s="340"/>
      <c r="I29" s="340"/>
      <c r="J29" s="340"/>
      <c r="K29" s="340"/>
      <c r="L29" s="340"/>
      <c r="M29" s="340"/>
      <c r="N29" s="340"/>
      <c r="O29" s="340"/>
    </row>
    <row r="30" spans="1:15" x14ac:dyDescent="0.2">
      <c r="J30" s="450"/>
      <c r="K30" s="450" t="str">
        <f>H5</f>
        <v>Leden</v>
      </c>
      <c r="L30" s="450" t="str">
        <f>J5</f>
        <v>Únor</v>
      </c>
      <c r="M30" s="450" t="str">
        <f>L5</f>
        <v>Březen</v>
      </c>
    </row>
    <row r="31" spans="1:15" x14ac:dyDescent="0.2">
      <c r="H31" s="450" t="str">
        <f t="shared" ref="H31:H38" si="6">A9</f>
        <v>JE</v>
      </c>
      <c r="I31" s="451">
        <f t="shared" ref="I31:I38" si="7">G9</f>
        <v>0.47552447552447552</v>
      </c>
      <c r="J31" s="450" t="str">
        <f t="shared" ref="J31:J38" si="8">A9</f>
        <v>JE</v>
      </c>
      <c r="K31" s="379">
        <f t="shared" ref="K31:K38" si="9">H9</f>
        <v>1422825.11</v>
      </c>
      <c r="L31" s="379">
        <f t="shared" ref="L31:L38" si="10">J9</f>
        <v>1349012.7</v>
      </c>
      <c r="M31" s="379">
        <f t="shared" ref="M31:M38" si="11">L9</f>
        <v>1216395.1100000001</v>
      </c>
    </row>
    <row r="32" spans="1:15" x14ac:dyDescent="0.2">
      <c r="H32" s="450" t="str">
        <f t="shared" si="6"/>
        <v>PE</v>
      </c>
      <c r="I32" s="451">
        <f t="shared" si="7"/>
        <v>1.3755874867331529E-3</v>
      </c>
      <c r="J32" s="450" t="str">
        <f t="shared" si="8"/>
        <v>PE</v>
      </c>
      <c r="K32" s="379">
        <f t="shared" si="9"/>
        <v>8026.8279999999995</v>
      </c>
      <c r="L32" s="379">
        <f t="shared" si="10"/>
        <v>7212.4459999999999</v>
      </c>
      <c r="M32" s="379">
        <f t="shared" si="11"/>
        <v>7583.4709999999995</v>
      </c>
    </row>
    <row r="33" spans="8:13" ht="12.75" customHeight="1" x14ac:dyDescent="0.2">
      <c r="H33" s="450" t="str">
        <f t="shared" si="6"/>
        <v>PPE</v>
      </c>
      <c r="I33" s="451">
        <f t="shared" si="7"/>
        <v>0</v>
      </c>
      <c r="J33" s="450" t="str">
        <f t="shared" si="8"/>
        <v>PPE</v>
      </c>
      <c r="K33" s="379">
        <f t="shared" si="9"/>
        <v>0</v>
      </c>
      <c r="L33" s="379">
        <f t="shared" si="10"/>
        <v>0</v>
      </c>
      <c r="M33" s="379">
        <f t="shared" si="11"/>
        <v>0</v>
      </c>
    </row>
    <row r="34" spans="8:13" x14ac:dyDescent="0.2">
      <c r="H34" s="450" t="str">
        <f t="shared" si="6"/>
        <v>PSE</v>
      </c>
      <c r="I34" s="451">
        <f t="shared" si="7"/>
        <v>8.4835742852795742E-2</v>
      </c>
      <c r="J34" s="450" t="str">
        <f t="shared" si="8"/>
        <v>PSE</v>
      </c>
      <c r="K34" s="379">
        <f t="shared" si="9"/>
        <v>44624.664000000004</v>
      </c>
      <c r="L34" s="379">
        <f t="shared" si="10"/>
        <v>39736.472999999976</v>
      </c>
      <c r="M34" s="379">
        <f t="shared" si="11"/>
        <v>43242.334000000003</v>
      </c>
    </row>
    <row r="35" spans="8:13" ht="13.5" customHeight="1" x14ac:dyDescent="0.2">
      <c r="H35" s="450" t="str">
        <f t="shared" si="6"/>
        <v>VE</v>
      </c>
      <c r="I35" s="451">
        <f t="shared" si="7"/>
        <v>1.4974884166112661E-2</v>
      </c>
      <c r="J35" s="450" t="str">
        <f t="shared" si="8"/>
        <v>VE</v>
      </c>
      <c r="K35" s="379">
        <f t="shared" si="9"/>
        <v>4782.6090000000004</v>
      </c>
      <c r="L35" s="379">
        <f t="shared" si="10"/>
        <v>5140.9499999999989</v>
      </c>
      <c r="M35" s="379">
        <f t="shared" si="11"/>
        <v>3984.7990000000009</v>
      </c>
    </row>
    <row r="36" spans="8:13" ht="12.75" customHeight="1" x14ac:dyDescent="0.2">
      <c r="H36" s="450" t="str">
        <f t="shared" si="6"/>
        <v>PVE</v>
      </c>
      <c r="I36" s="451">
        <f t="shared" si="7"/>
        <v>0.40546308151941957</v>
      </c>
      <c r="J36" s="450" t="str">
        <f t="shared" si="8"/>
        <v>PVE</v>
      </c>
      <c r="K36" s="379">
        <f t="shared" si="9"/>
        <v>50093.31</v>
      </c>
      <c r="L36" s="379">
        <f t="shared" si="10"/>
        <v>38667.89</v>
      </c>
      <c r="M36" s="379">
        <f t="shared" si="11"/>
        <v>46523.24</v>
      </c>
    </row>
    <row r="37" spans="8:13" ht="12.75" customHeight="1" x14ac:dyDescent="0.2">
      <c r="H37" s="450" t="str">
        <f t="shared" si="6"/>
        <v>VTE</v>
      </c>
      <c r="I37" s="451">
        <f t="shared" si="7"/>
        <v>3.5411971713267536E-2</v>
      </c>
      <c r="J37" s="450" t="str">
        <f t="shared" si="8"/>
        <v>VTE</v>
      </c>
      <c r="K37" s="379">
        <f t="shared" si="9"/>
        <v>2582.3230000000003</v>
      </c>
      <c r="L37" s="379">
        <f t="shared" si="10"/>
        <v>1004.8810000000001</v>
      </c>
      <c r="M37" s="379">
        <f t="shared" si="11"/>
        <v>2059.8179999999998</v>
      </c>
    </row>
    <row r="38" spans="8:13" ht="12.75" customHeight="1" x14ac:dyDescent="0.2">
      <c r="H38" s="450" t="str">
        <f t="shared" si="6"/>
        <v>FVE</v>
      </c>
      <c r="I38" s="451">
        <f t="shared" si="7"/>
        <v>4.3812868377301979E-2</v>
      </c>
      <c r="J38" s="450" t="str">
        <f t="shared" si="8"/>
        <v>FVE</v>
      </c>
      <c r="K38" s="379">
        <f t="shared" si="9"/>
        <v>1836.6340000000018</v>
      </c>
      <c r="L38" s="379">
        <f t="shared" si="10"/>
        <v>4883.0190000000075</v>
      </c>
      <c r="M38" s="379">
        <f t="shared" si="11"/>
        <v>7028.6919999999918</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46"/>
  <sheetViews>
    <sheetView showGridLines="0" workbookViewId="0"/>
  </sheetViews>
  <sheetFormatPr defaultRowHeight="12" x14ac:dyDescent="0.2"/>
  <cols>
    <col min="1" max="1" width="8" style="18" customWidth="1"/>
    <col min="2" max="6" width="9.140625" style="18"/>
    <col min="7" max="7" width="9.140625" style="18" customWidth="1"/>
    <col min="8" max="8" width="9.140625" style="77" customWidth="1"/>
    <col min="9" max="9" width="9.140625" style="18" customWidth="1"/>
    <col min="10" max="10" width="9" style="18" customWidth="1"/>
    <col min="11" max="11" width="9.140625" style="18" customWidth="1"/>
    <col min="12" max="16384" width="9.140625" style="18"/>
  </cols>
  <sheetData>
    <row r="1" spans="1:11" ht="12.75" x14ac:dyDescent="0.2">
      <c r="A1" s="105" t="str">
        <f>Titulní!A30</f>
        <v>I. čtvrtletí 2018</v>
      </c>
    </row>
    <row r="3" spans="1:11" x14ac:dyDescent="0.2">
      <c r="A3" s="72"/>
      <c r="B3" s="72"/>
      <c r="C3" s="72"/>
      <c r="D3" s="72"/>
      <c r="E3" s="72"/>
      <c r="F3" s="72"/>
      <c r="G3" s="72"/>
      <c r="H3" s="78"/>
      <c r="I3" s="72"/>
    </row>
    <row r="4" spans="1:11" x14ac:dyDescent="0.2">
      <c r="C4" s="73"/>
      <c r="D4" s="74"/>
      <c r="E4" s="74"/>
      <c r="F4" s="74"/>
      <c r="I4" s="75"/>
      <c r="J4" s="75"/>
      <c r="K4" s="75"/>
    </row>
    <row r="5" spans="1:11" x14ac:dyDescent="0.2">
      <c r="J5" s="75"/>
      <c r="K5" s="75"/>
    </row>
    <row r="6" spans="1:11" x14ac:dyDescent="0.2">
      <c r="J6" s="75"/>
      <c r="K6" s="75"/>
    </row>
    <row r="7" spans="1:11" ht="18.75" x14ac:dyDescent="0.2">
      <c r="A7" s="104" t="s">
        <v>224</v>
      </c>
      <c r="J7" s="75"/>
      <c r="K7" s="75"/>
    </row>
    <row r="8" spans="1:11" ht="12.75" x14ac:dyDescent="0.2">
      <c r="A8" s="123"/>
      <c r="B8" s="7"/>
      <c r="C8" s="7"/>
      <c r="D8" s="7"/>
      <c r="E8" s="7"/>
      <c r="F8" s="7"/>
      <c r="G8" s="7"/>
      <c r="H8" s="124"/>
      <c r="I8" s="7"/>
      <c r="J8" s="118"/>
      <c r="K8" s="118"/>
    </row>
    <row r="9" spans="1:11" s="7" customFormat="1" ht="15.95" customHeight="1" x14ac:dyDescent="0.2">
      <c r="A9" s="125">
        <v>1</v>
      </c>
      <c r="B9" s="126" t="s">
        <v>145</v>
      </c>
      <c r="C9" s="127"/>
      <c r="D9" s="127"/>
      <c r="E9" s="127"/>
      <c r="F9" s="127"/>
      <c r="G9" s="127"/>
      <c r="H9" s="128"/>
      <c r="I9" s="129"/>
      <c r="J9" s="130"/>
      <c r="K9" s="131" t="s">
        <v>110</v>
      </c>
    </row>
    <row r="10" spans="1:11" s="7" customFormat="1" ht="15.95" customHeight="1" x14ac:dyDescent="0.2">
      <c r="A10" s="125">
        <v>2</v>
      </c>
      <c r="B10" s="126" t="s">
        <v>346</v>
      </c>
      <c r="C10" s="127"/>
      <c r="D10" s="127"/>
      <c r="E10" s="127"/>
      <c r="F10" s="127"/>
      <c r="G10" s="127"/>
      <c r="H10" s="128"/>
      <c r="I10" s="129"/>
      <c r="J10" s="130"/>
      <c r="K10" s="131" t="s">
        <v>111</v>
      </c>
    </row>
    <row r="11" spans="1:11" s="7" customFormat="1" ht="15.95" customHeight="1" x14ac:dyDescent="0.2">
      <c r="A11" s="125" t="s">
        <v>225</v>
      </c>
      <c r="B11" s="132" t="s">
        <v>220</v>
      </c>
      <c r="C11" s="133"/>
      <c r="D11" s="136"/>
      <c r="E11" s="134"/>
      <c r="F11" s="134"/>
      <c r="G11" s="134"/>
      <c r="H11" s="136"/>
      <c r="I11" s="134"/>
      <c r="J11" s="136"/>
      <c r="K11" s="131" t="s">
        <v>112</v>
      </c>
    </row>
    <row r="12" spans="1:11" s="7" customFormat="1" ht="15.95" customHeight="1" x14ac:dyDescent="0.2">
      <c r="A12" s="125" t="s">
        <v>226</v>
      </c>
      <c r="B12" s="132" t="s">
        <v>219</v>
      </c>
      <c r="C12" s="133"/>
      <c r="D12" s="136"/>
      <c r="E12" s="134"/>
      <c r="F12" s="134"/>
      <c r="G12" s="134"/>
      <c r="H12" s="136"/>
      <c r="I12" s="134"/>
      <c r="J12" s="136"/>
      <c r="K12" s="131" t="s">
        <v>310</v>
      </c>
    </row>
    <row r="13" spans="1:11" s="7" customFormat="1" ht="15.95" customHeight="1" x14ac:dyDescent="0.2">
      <c r="A13" s="137">
        <v>4</v>
      </c>
      <c r="B13" s="132" t="s">
        <v>221</v>
      </c>
      <c r="C13" s="133"/>
      <c r="D13" s="136"/>
      <c r="E13" s="134"/>
      <c r="F13" s="134"/>
      <c r="G13" s="134"/>
      <c r="H13" s="136"/>
      <c r="I13" s="134"/>
      <c r="J13" s="136"/>
      <c r="K13" s="135" t="s">
        <v>113</v>
      </c>
    </row>
    <row r="14" spans="1:11" s="7" customFormat="1" ht="15.95" customHeight="1" x14ac:dyDescent="0.2">
      <c r="A14" s="137" t="s">
        <v>325</v>
      </c>
      <c r="B14" s="132" t="s">
        <v>251</v>
      </c>
      <c r="C14" s="133"/>
      <c r="D14" s="133"/>
      <c r="E14" s="134"/>
      <c r="F14" s="134"/>
      <c r="G14" s="134"/>
      <c r="H14" s="136"/>
      <c r="I14" s="134"/>
      <c r="J14" s="136"/>
      <c r="K14" s="135" t="s">
        <v>114</v>
      </c>
    </row>
    <row r="15" spans="1:11" s="7" customFormat="1" ht="15.95" customHeight="1" x14ac:dyDescent="0.2">
      <c r="A15" s="137" t="s">
        <v>326</v>
      </c>
      <c r="B15" s="132" t="s">
        <v>81</v>
      </c>
      <c r="C15" s="133"/>
      <c r="D15" s="133"/>
      <c r="E15" s="134"/>
      <c r="F15" s="134"/>
      <c r="G15" s="134"/>
      <c r="H15" s="136"/>
      <c r="I15" s="134"/>
      <c r="J15" s="136"/>
      <c r="K15" s="135" t="s">
        <v>115</v>
      </c>
    </row>
    <row r="16" spans="1:11" s="7" customFormat="1" ht="15.95" customHeight="1" x14ac:dyDescent="0.2">
      <c r="A16" s="137" t="s">
        <v>327</v>
      </c>
      <c r="B16" s="132" t="s">
        <v>62</v>
      </c>
      <c r="C16" s="133"/>
      <c r="D16" s="133"/>
      <c r="E16" s="134"/>
      <c r="F16" s="134"/>
      <c r="G16" s="134"/>
      <c r="H16" s="136"/>
      <c r="I16" s="134"/>
      <c r="J16" s="136"/>
      <c r="K16" s="135" t="s">
        <v>115</v>
      </c>
    </row>
    <row r="17" spans="1:11" s="7" customFormat="1" ht="15.95" customHeight="1" x14ac:dyDescent="0.2">
      <c r="A17" s="137" t="s">
        <v>328</v>
      </c>
      <c r="B17" s="132" t="s">
        <v>232</v>
      </c>
      <c r="C17" s="133"/>
      <c r="D17" s="138"/>
      <c r="E17" s="134"/>
      <c r="F17" s="134"/>
      <c r="G17" s="134"/>
      <c r="H17" s="136"/>
      <c r="I17" s="134"/>
      <c r="J17" s="136"/>
      <c r="K17" s="135" t="s">
        <v>116</v>
      </c>
    </row>
    <row r="18" spans="1:11" s="7" customFormat="1" ht="15.95" customHeight="1" x14ac:dyDescent="0.2">
      <c r="A18" s="137" t="s">
        <v>329</v>
      </c>
      <c r="B18" s="132" t="s">
        <v>233</v>
      </c>
      <c r="C18" s="133"/>
      <c r="D18" s="133"/>
      <c r="E18" s="134"/>
      <c r="F18" s="134"/>
      <c r="G18" s="134"/>
      <c r="H18" s="136"/>
      <c r="I18" s="134"/>
      <c r="J18" s="136"/>
      <c r="K18" s="135" t="s">
        <v>116</v>
      </c>
    </row>
    <row r="19" spans="1:11" s="7" customFormat="1" ht="15.95" customHeight="1" x14ac:dyDescent="0.2">
      <c r="A19" s="137">
        <v>10</v>
      </c>
      <c r="B19" s="132" t="s">
        <v>236</v>
      </c>
      <c r="C19" s="133"/>
      <c r="D19" s="133"/>
      <c r="E19" s="134"/>
      <c r="F19" s="134"/>
      <c r="G19" s="134"/>
      <c r="H19" s="136"/>
      <c r="I19" s="134"/>
      <c r="J19" s="136"/>
      <c r="K19" s="135" t="s">
        <v>117</v>
      </c>
    </row>
    <row r="20" spans="1:11" s="7" customFormat="1" ht="15.95" customHeight="1" x14ac:dyDescent="0.2">
      <c r="A20" s="137" t="s">
        <v>229</v>
      </c>
      <c r="B20" s="132" t="s">
        <v>252</v>
      </c>
      <c r="C20" s="133"/>
      <c r="D20" s="133"/>
      <c r="E20" s="134"/>
      <c r="F20" s="134"/>
      <c r="G20" s="134"/>
      <c r="H20" s="136"/>
      <c r="I20" s="134"/>
      <c r="J20" s="136"/>
      <c r="K20" s="135" t="s">
        <v>347</v>
      </c>
    </row>
    <row r="21" spans="1:11" s="7" customFormat="1" ht="15.95" customHeight="1" x14ac:dyDescent="0.2">
      <c r="A21" s="137" t="s">
        <v>227</v>
      </c>
      <c r="B21" s="132" t="s">
        <v>106</v>
      </c>
      <c r="C21" s="133"/>
      <c r="D21" s="133"/>
      <c r="E21" s="134"/>
      <c r="F21" s="134"/>
      <c r="G21" s="134"/>
      <c r="H21" s="136"/>
      <c r="I21" s="134"/>
      <c r="J21" s="136"/>
      <c r="K21" s="135" t="s">
        <v>118</v>
      </c>
    </row>
    <row r="22" spans="1:11" s="7" customFormat="1" ht="15.95" customHeight="1" x14ac:dyDescent="0.2">
      <c r="A22" s="137" t="s">
        <v>228</v>
      </c>
      <c r="B22" s="132" t="s">
        <v>108</v>
      </c>
      <c r="C22" s="133"/>
      <c r="D22" s="133"/>
      <c r="E22" s="134"/>
      <c r="F22" s="134"/>
      <c r="G22" s="134"/>
      <c r="H22" s="136"/>
      <c r="I22" s="134"/>
      <c r="J22" s="136"/>
      <c r="K22" s="135" t="s">
        <v>118</v>
      </c>
    </row>
    <row r="23" spans="1:11" s="7" customFormat="1" ht="15.95" customHeight="1" x14ac:dyDescent="0.2">
      <c r="A23" s="137" t="s">
        <v>367</v>
      </c>
      <c r="B23" s="132" t="s">
        <v>107</v>
      </c>
      <c r="C23" s="136"/>
      <c r="D23" s="133"/>
      <c r="E23" s="134"/>
      <c r="F23" s="134"/>
      <c r="G23" s="134"/>
      <c r="H23" s="136"/>
      <c r="I23" s="134"/>
      <c r="J23" s="136"/>
      <c r="K23" s="135" t="s">
        <v>119</v>
      </c>
    </row>
    <row r="24" spans="1:11" s="7" customFormat="1" ht="15.95" customHeight="1" x14ac:dyDescent="0.2">
      <c r="A24" s="137" t="s">
        <v>368</v>
      </c>
      <c r="B24" s="132" t="s">
        <v>430</v>
      </c>
      <c r="C24" s="133"/>
      <c r="D24" s="133"/>
      <c r="E24" s="134"/>
      <c r="F24" s="134"/>
      <c r="G24" s="134"/>
      <c r="H24" s="136"/>
      <c r="I24" s="134"/>
      <c r="J24" s="136"/>
      <c r="K24" s="135" t="s">
        <v>120</v>
      </c>
    </row>
    <row r="25" spans="1:11" s="7" customFormat="1" ht="15.95" customHeight="1" x14ac:dyDescent="0.2">
      <c r="A25" s="137" t="s">
        <v>369</v>
      </c>
      <c r="B25" s="132" t="s">
        <v>334</v>
      </c>
      <c r="C25" s="133"/>
      <c r="D25" s="133"/>
      <c r="E25" s="134"/>
      <c r="F25" s="134"/>
      <c r="G25" s="134"/>
      <c r="H25" s="136"/>
      <c r="I25" s="134"/>
      <c r="J25" s="136"/>
      <c r="K25" s="135" t="s">
        <v>121</v>
      </c>
    </row>
    <row r="26" spans="1:11" s="7" customFormat="1" ht="15.95" customHeight="1" x14ac:dyDescent="0.2">
      <c r="A26" s="137" t="s">
        <v>370</v>
      </c>
      <c r="B26" s="132" t="s">
        <v>335</v>
      </c>
      <c r="C26" s="133"/>
      <c r="D26" s="133"/>
      <c r="E26" s="134"/>
      <c r="F26" s="134"/>
      <c r="G26" s="134"/>
      <c r="H26" s="136"/>
      <c r="I26" s="134"/>
      <c r="J26" s="136"/>
      <c r="K26" s="135" t="s">
        <v>122</v>
      </c>
    </row>
    <row r="27" spans="1:11" s="7" customFormat="1" ht="15.95" customHeight="1" x14ac:dyDescent="0.2">
      <c r="A27" s="137" t="s">
        <v>371</v>
      </c>
      <c r="B27" s="132" t="s">
        <v>336</v>
      </c>
      <c r="C27" s="133"/>
      <c r="D27" s="133"/>
      <c r="E27" s="134"/>
      <c r="F27" s="134"/>
      <c r="G27" s="134"/>
      <c r="H27" s="136"/>
      <c r="I27" s="134"/>
      <c r="J27" s="136"/>
      <c r="K27" s="135" t="s">
        <v>123</v>
      </c>
    </row>
    <row r="28" spans="1:11" s="7" customFormat="1" ht="15.95" customHeight="1" x14ac:dyDescent="0.2">
      <c r="A28" s="137" t="s">
        <v>372</v>
      </c>
      <c r="B28" s="132" t="s">
        <v>431</v>
      </c>
      <c r="C28" s="133"/>
      <c r="D28" s="133"/>
      <c r="E28" s="134"/>
      <c r="F28" s="134"/>
      <c r="G28" s="134"/>
      <c r="H28" s="136"/>
      <c r="I28" s="134"/>
      <c r="J28" s="136"/>
      <c r="K28" s="135" t="s">
        <v>124</v>
      </c>
    </row>
    <row r="29" spans="1:11" s="7" customFormat="1" ht="15.95" customHeight="1" x14ac:dyDescent="0.2">
      <c r="A29" s="137" t="s">
        <v>373</v>
      </c>
      <c r="B29" s="132" t="s">
        <v>337</v>
      </c>
      <c r="C29" s="133"/>
      <c r="D29" s="133"/>
      <c r="E29" s="134"/>
      <c r="F29" s="134"/>
      <c r="G29" s="134"/>
      <c r="H29" s="136"/>
      <c r="I29" s="134"/>
      <c r="J29" s="136"/>
      <c r="K29" s="135" t="s">
        <v>260</v>
      </c>
    </row>
    <row r="30" spans="1:11" s="7" customFormat="1" ht="15.95" customHeight="1" x14ac:dyDescent="0.2">
      <c r="A30" s="137" t="s">
        <v>374</v>
      </c>
      <c r="B30" s="132" t="s">
        <v>338</v>
      </c>
      <c r="C30" s="133"/>
      <c r="D30" s="133"/>
      <c r="E30" s="134"/>
      <c r="F30" s="134"/>
      <c r="G30" s="134"/>
      <c r="H30" s="136"/>
      <c r="I30" s="134"/>
      <c r="J30" s="136"/>
      <c r="K30" s="135" t="s">
        <v>238</v>
      </c>
    </row>
    <row r="31" spans="1:11" s="7" customFormat="1" ht="15.95" customHeight="1" x14ac:dyDescent="0.2">
      <c r="A31" s="137" t="s">
        <v>375</v>
      </c>
      <c r="B31" s="132" t="s">
        <v>339</v>
      </c>
      <c r="C31" s="133"/>
      <c r="D31" s="133"/>
      <c r="E31" s="134"/>
      <c r="F31" s="134"/>
      <c r="G31" s="134"/>
      <c r="H31" s="136"/>
      <c r="I31" s="134"/>
      <c r="J31" s="136"/>
      <c r="K31" s="135" t="s">
        <v>239</v>
      </c>
    </row>
    <row r="32" spans="1:11" s="7" customFormat="1" ht="15.95" customHeight="1" x14ac:dyDescent="0.2">
      <c r="A32" s="137" t="s">
        <v>376</v>
      </c>
      <c r="B32" s="132" t="s">
        <v>340</v>
      </c>
      <c r="C32" s="133"/>
      <c r="D32" s="133"/>
      <c r="E32" s="134"/>
      <c r="F32" s="134"/>
      <c r="G32" s="134"/>
      <c r="H32" s="136"/>
      <c r="I32" s="134"/>
      <c r="J32" s="136"/>
      <c r="K32" s="135" t="s">
        <v>240</v>
      </c>
    </row>
    <row r="33" spans="1:11" s="7" customFormat="1" ht="15.95" customHeight="1" x14ac:dyDescent="0.2">
      <c r="A33" s="137" t="s">
        <v>377</v>
      </c>
      <c r="B33" s="132" t="s">
        <v>341</v>
      </c>
      <c r="C33" s="133"/>
      <c r="D33" s="133"/>
      <c r="E33" s="134"/>
      <c r="F33" s="134"/>
      <c r="G33" s="134"/>
      <c r="H33" s="136"/>
      <c r="I33" s="134"/>
      <c r="J33" s="136"/>
      <c r="K33" s="135" t="s">
        <v>242</v>
      </c>
    </row>
    <row r="34" spans="1:11" s="7" customFormat="1" ht="15.95" customHeight="1" x14ac:dyDescent="0.2">
      <c r="A34" s="137" t="s">
        <v>378</v>
      </c>
      <c r="B34" s="132" t="s">
        <v>342</v>
      </c>
      <c r="C34" s="133"/>
      <c r="D34" s="133"/>
      <c r="E34" s="134"/>
      <c r="F34" s="134"/>
      <c r="G34" s="134"/>
      <c r="H34" s="136"/>
      <c r="I34" s="134"/>
      <c r="J34" s="136"/>
      <c r="K34" s="135" t="s">
        <v>348</v>
      </c>
    </row>
    <row r="35" spans="1:11" s="7" customFormat="1" ht="15.95" customHeight="1" x14ac:dyDescent="0.2">
      <c r="A35" s="137" t="s">
        <v>379</v>
      </c>
      <c r="B35" s="132" t="s">
        <v>343</v>
      </c>
      <c r="C35" s="133"/>
      <c r="D35" s="133"/>
      <c r="E35" s="134"/>
      <c r="F35" s="134"/>
      <c r="G35" s="134"/>
      <c r="H35" s="136"/>
      <c r="I35" s="134"/>
      <c r="J35" s="136"/>
      <c r="K35" s="135" t="s">
        <v>349</v>
      </c>
    </row>
    <row r="36" spans="1:11" s="7" customFormat="1" ht="15.95" customHeight="1" x14ac:dyDescent="0.2">
      <c r="A36" s="137" t="s">
        <v>380</v>
      </c>
      <c r="B36" s="132" t="s">
        <v>344</v>
      </c>
      <c r="C36" s="133"/>
      <c r="D36" s="133"/>
      <c r="E36" s="134"/>
      <c r="F36" s="134"/>
      <c r="G36" s="134"/>
      <c r="H36" s="136"/>
      <c r="I36" s="134"/>
      <c r="J36" s="136"/>
      <c r="K36" s="135" t="s">
        <v>350</v>
      </c>
    </row>
    <row r="37" spans="1:11" s="7" customFormat="1" ht="15.95" customHeight="1" x14ac:dyDescent="0.2">
      <c r="A37" s="137" t="s">
        <v>381</v>
      </c>
      <c r="B37" s="132" t="s">
        <v>345</v>
      </c>
      <c r="C37" s="133"/>
      <c r="D37" s="133"/>
      <c r="E37" s="134"/>
      <c r="F37" s="134"/>
      <c r="G37" s="134"/>
      <c r="H37" s="136"/>
      <c r="I37" s="134"/>
      <c r="J37" s="136"/>
      <c r="K37" s="135" t="s">
        <v>351</v>
      </c>
    </row>
    <row r="38" spans="1:11" s="7" customFormat="1" ht="15.95" customHeight="1" x14ac:dyDescent="0.2">
      <c r="A38" s="137" t="s">
        <v>230</v>
      </c>
      <c r="B38" s="132" t="s">
        <v>237</v>
      </c>
      <c r="C38" s="136"/>
      <c r="D38" s="133"/>
      <c r="E38" s="134"/>
      <c r="F38" s="134"/>
      <c r="G38" s="134"/>
      <c r="H38" s="136"/>
      <c r="I38" s="134"/>
      <c r="J38" s="136"/>
      <c r="K38" s="135" t="s">
        <v>352</v>
      </c>
    </row>
    <row r="39" spans="1:11" s="7" customFormat="1" ht="15.95" customHeight="1" x14ac:dyDescent="0.2">
      <c r="A39" s="137" t="s">
        <v>231</v>
      </c>
      <c r="B39" s="132" t="s">
        <v>401</v>
      </c>
      <c r="C39" s="136"/>
      <c r="D39" s="133"/>
      <c r="E39" s="134"/>
      <c r="F39" s="134"/>
      <c r="G39" s="134"/>
      <c r="H39" s="136"/>
      <c r="I39" s="134"/>
      <c r="J39" s="136"/>
      <c r="K39" s="135" t="s">
        <v>353</v>
      </c>
    </row>
    <row r="40" spans="1:11" s="7" customFormat="1" ht="15.95" customHeight="1" x14ac:dyDescent="0.2">
      <c r="A40" s="137" t="s">
        <v>330</v>
      </c>
      <c r="B40" s="132" t="s">
        <v>402</v>
      </c>
      <c r="C40" s="136"/>
      <c r="D40" s="133"/>
      <c r="E40" s="134"/>
      <c r="F40" s="134"/>
      <c r="G40" s="134"/>
      <c r="H40" s="136"/>
      <c r="I40" s="134"/>
      <c r="J40" s="136"/>
      <c r="K40" s="135" t="s">
        <v>354</v>
      </c>
    </row>
    <row r="41" spans="1:11" s="7" customFormat="1" ht="15.95" customHeight="1" x14ac:dyDescent="0.2">
      <c r="A41" s="137" t="s">
        <v>360</v>
      </c>
      <c r="B41" s="132" t="s">
        <v>361</v>
      </c>
      <c r="C41" s="136"/>
      <c r="D41" s="133"/>
      <c r="E41" s="134"/>
      <c r="F41" s="134"/>
      <c r="G41" s="134"/>
      <c r="H41" s="136"/>
      <c r="I41" s="134"/>
      <c r="J41" s="136"/>
      <c r="K41" s="135" t="s">
        <v>355</v>
      </c>
    </row>
    <row r="42" spans="1:11" s="7" customFormat="1" ht="15.95" customHeight="1" x14ac:dyDescent="0.2">
      <c r="A42" s="137" t="s">
        <v>331</v>
      </c>
      <c r="B42" s="132" t="s">
        <v>109</v>
      </c>
      <c r="C42" s="136"/>
      <c r="D42" s="133"/>
      <c r="E42" s="134"/>
      <c r="F42" s="134"/>
      <c r="G42" s="134"/>
      <c r="H42" s="136"/>
      <c r="I42" s="134"/>
      <c r="J42" s="136"/>
      <c r="K42" s="135" t="s">
        <v>356</v>
      </c>
    </row>
    <row r="43" spans="1:11" s="7" customFormat="1" ht="15.95" customHeight="1" x14ac:dyDescent="0.2">
      <c r="A43" s="137" t="s">
        <v>332</v>
      </c>
      <c r="B43" s="132" t="s">
        <v>241</v>
      </c>
      <c r="C43" s="136"/>
      <c r="D43" s="133"/>
      <c r="E43" s="134"/>
      <c r="F43" s="134"/>
      <c r="G43" s="134"/>
      <c r="H43" s="136"/>
      <c r="I43" s="134"/>
      <c r="J43" s="136"/>
      <c r="K43" s="135" t="s">
        <v>357</v>
      </c>
    </row>
    <row r="44" spans="1:11" s="7" customFormat="1" ht="15.95" customHeight="1" x14ac:dyDescent="0.2">
      <c r="A44" s="137" t="s">
        <v>333</v>
      </c>
      <c r="B44" s="132" t="s">
        <v>253</v>
      </c>
      <c r="C44" s="136"/>
      <c r="D44" s="133"/>
      <c r="E44" s="134"/>
      <c r="F44" s="134"/>
      <c r="G44" s="134"/>
      <c r="H44" s="136"/>
      <c r="I44" s="134"/>
      <c r="J44" s="136"/>
      <c r="K44" s="135" t="s">
        <v>358</v>
      </c>
    </row>
    <row r="45" spans="1:11" s="7" customFormat="1" ht="15.95" customHeight="1" x14ac:dyDescent="0.2">
      <c r="A45" s="137" t="s">
        <v>243</v>
      </c>
      <c r="B45" s="132" t="s">
        <v>125</v>
      </c>
      <c r="C45" s="136"/>
      <c r="D45" s="133"/>
      <c r="E45" s="134"/>
      <c r="F45" s="134"/>
      <c r="G45" s="134"/>
      <c r="H45" s="136"/>
      <c r="I45" s="134"/>
      <c r="J45" s="136"/>
      <c r="K45" s="135" t="s">
        <v>359</v>
      </c>
    </row>
    <row r="46" spans="1:11" ht="12.75" x14ac:dyDescent="0.2">
      <c r="A46" s="7"/>
      <c r="B46" s="7"/>
      <c r="C46" s="7"/>
      <c r="D46" s="7"/>
      <c r="E46" s="7"/>
      <c r="F46" s="7"/>
      <c r="G46" s="7"/>
      <c r="H46" s="124"/>
      <c r="I46" s="7"/>
      <c r="J46" s="7"/>
      <c r="K46" s="7"/>
    </row>
  </sheetData>
  <sortState ref="B24:B37">
    <sortCondition ref="B37"/>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ignoredErrors>
    <ignoredError sqref="A14:A18 A20 A38:A45 A23"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A2" sqref="A2"/>
    </sheetView>
  </sheetViews>
  <sheetFormatPr defaultRowHeight="12" x14ac:dyDescent="0.2"/>
  <cols>
    <col min="1" max="1" width="9.42578125" style="18" customWidth="1"/>
    <col min="2" max="2" width="14" style="18" customWidth="1"/>
    <col min="3" max="3" width="8" style="18" bestFit="1" customWidth="1"/>
    <col min="4" max="4" width="14.140625" style="18" customWidth="1"/>
    <col min="5" max="5" width="8" style="18" bestFit="1" customWidth="1"/>
    <col min="6" max="6" width="13.8554687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1" t="s">
        <v>426</v>
      </c>
      <c r="B1" s="340"/>
      <c r="C1" s="340"/>
      <c r="D1" s="340"/>
      <c r="E1" s="340"/>
      <c r="F1" s="340"/>
      <c r="G1" s="340"/>
      <c r="H1" s="340"/>
      <c r="I1" s="340"/>
      <c r="J1" s="340"/>
      <c r="K1" s="340"/>
      <c r="L1" s="340"/>
      <c r="M1" s="332" t="str">
        <f>Obsah!$A$1</f>
        <v>I. čtvrtletí 2018</v>
      </c>
      <c r="N1" s="340"/>
      <c r="O1" s="340"/>
    </row>
    <row r="2" spans="1:21" ht="7.5" customHeight="1" x14ac:dyDescent="0.3">
      <c r="A2" s="331"/>
      <c r="B2" s="340"/>
      <c r="C2" s="340"/>
      <c r="D2" s="340"/>
      <c r="E2" s="340"/>
      <c r="F2" s="340"/>
      <c r="G2" s="340"/>
      <c r="H2" s="340"/>
      <c r="I2" s="340"/>
      <c r="J2" s="340"/>
      <c r="K2" s="340"/>
      <c r="L2" s="340"/>
      <c r="M2" s="340"/>
      <c r="N2" s="340"/>
      <c r="O2" s="340"/>
    </row>
    <row r="3" spans="1:21" x14ac:dyDescent="0.2">
      <c r="A3" s="333"/>
      <c r="B3" s="712" t="s">
        <v>283</v>
      </c>
      <c r="C3" s="712"/>
      <c r="D3" s="712"/>
      <c r="E3" s="712"/>
      <c r="F3" s="712"/>
      <c r="G3" s="713"/>
      <c r="H3" s="714" t="s">
        <v>20</v>
      </c>
      <c r="I3" s="712"/>
      <c r="J3" s="712"/>
      <c r="K3" s="712"/>
      <c r="L3" s="712"/>
      <c r="M3" s="712"/>
      <c r="N3" s="52"/>
    </row>
    <row r="4" spans="1:21" ht="13.5" customHeight="1" x14ac:dyDescent="0.25">
      <c r="A4" s="333"/>
      <c r="B4" s="715" t="s">
        <v>256</v>
      </c>
      <c r="C4" s="716"/>
      <c r="D4" s="716"/>
      <c r="E4" s="716"/>
      <c r="F4" s="716"/>
      <c r="G4" s="717"/>
      <c r="H4" s="715" t="s">
        <v>5</v>
      </c>
      <c r="I4" s="716"/>
      <c r="J4" s="716"/>
      <c r="K4" s="716"/>
      <c r="L4" s="716"/>
      <c r="M4" s="716"/>
      <c r="N4" s="390"/>
    </row>
    <row r="5" spans="1:21" x14ac:dyDescent="0.2">
      <c r="A5" s="162"/>
      <c r="B5" s="710" t="s">
        <v>69</v>
      </c>
      <c r="C5" s="718"/>
      <c r="D5" s="710" t="s">
        <v>70</v>
      </c>
      <c r="E5" s="718"/>
      <c r="F5" s="710" t="s">
        <v>71</v>
      </c>
      <c r="G5" s="718"/>
      <c r="H5" s="710" t="s">
        <v>69</v>
      </c>
      <c r="I5" s="718"/>
      <c r="J5" s="710" t="s">
        <v>70</v>
      </c>
      <c r="K5" s="718"/>
      <c r="L5" s="710" t="s">
        <v>71</v>
      </c>
      <c r="M5" s="711"/>
      <c r="N5" s="447"/>
    </row>
    <row r="6" spans="1:21" x14ac:dyDescent="0.2">
      <c r="A6" s="150"/>
      <c r="B6" s="494" t="s">
        <v>318</v>
      </c>
      <c r="C6" s="341" t="s">
        <v>317</v>
      </c>
      <c r="D6" s="341" t="s">
        <v>318</v>
      </c>
      <c r="E6" s="341" t="s">
        <v>317</v>
      </c>
      <c r="F6" s="341" t="s">
        <v>318</v>
      </c>
      <c r="G6" s="341" t="s">
        <v>317</v>
      </c>
      <c r="H6" s="341" t="s">
        <v>318</v>
      </c>
      <c r="I6" s="341" t="s">
        <v>317</v>
      </c>
      <c r="J6" s="341" t="s">
        <v>318</v>
      </c>
      <c r="K6" s="341" t="s">
        <v>317</v>
      </c>
      <c r="L6" s="341" t="s">
        <v>318</v>
      </c>
      <c r="M6" s="434" t="s">
        <v>317</v>
      </c>
      <c r="N6" s="447"/>
    </row>
    <row r="7" spans="1:21" x14ac:dyDescent="0.2">
      <c r="A7" s="701" t="s">
        <v>58</v>
      </c>
      <c r="B7" s="658">
        <f>F8</f>
        <v>382.80784999999969</v>
      </c>
      <c r="C7" s="659"/>
      <c r="D7" s="659"/>
      <c r="E7" s="659"/>
      <c r="F7" s="659"/>
      <c r="G7" s="660"/>
      <c r="H7" s="658">
        <f>SUM(H8,J8,L8)</f>
        <v>322148.50699999998</v>
      </c>
      <c r="I7" s="659"/>
      <c r="J7" s="659"/>
      <c r="K7" s="659"/>
      <c r="L7" s="659"/>
      <c r="M7" s="659"/>
      <c r="N7" s="391"/>
    </row>
    <row r="8" spans="1:21" x14ac:dyDescent="0.2">
      <c r="A8" s="703"/>
      <c r="B8" s="343">
        <f>SUM(B9:B16)</f>
        <v>383.15024999999969</v>
      </c>
      <c r="C8" s="431">
        <v>1.7193207359903279E-2</v>
      </c>
      <c r="D8" s="344">
        <f>SUM(D9:D16)</f>
        <v>382.99130999999966</v>
      </c>
      <c r="E8" s="431">
        <v>1.7187124476789887E-2</v>
      </c>
      <c r="F8" s="344">
        <f>SUM(F9:F16)</f>
        <v>382.80784999999969</v>
      </c>
      <c r="G8" s="431">
        <v>1.7181163995035775E-2</v>
      </c>
      <c r="H8" s="343">
        <f t="shared" ref="H8" si="0">SUM(H9:H16)</f>
        <v>110259.602</v>
      </c>
      <c r="I8" s="431">
        <v>1.4742835740511535E-2</v>
      </c>
      <c r="J8" s="344">
        <f t="shared" ref="J8" si="1">SUM(J9:J16)</f>
        <v>104099.249</v>
      </c>
      <c r="K8" s="431">
        <v>1.4687598455767319E-2</v>
      </c>
      <c r="L8" s="344">
        <f t="shared" ref="L8" si="2">SUM(L9:L16)</f>
        <v>107789.656</v>
      </c>
      <c r="M8" s="431">
        <v>1.2761970285254417E-2</v>
      </c>
      <c r="N8" s="20"/>
    </row>
    <row r="9" spans="1:21" x14ac:dyDescent="0.2">
      <c r="A9" s="347" t="s">
        <v>8</v>
      </c>
      <c r="B9" s="283">
        <v>0</v>
      </c>
      <c r="C9" s="387">
        <v>0</v>
      </c>
      <c r="D9" s="198">
        <v>0</v>
      </c>
      <c r="E9" s="387">
        <v>0</v>
      </c>
      <c r="F9" s="198">
        <v>0</v>
      </c>
      <c r="G9" s="387">
        <v>0</v>
      </c>
      <c r="H9" s="283">
        <v>0</v>
      </c>
      <c r="I9" s="387">
        <v>0</v>
      </c>
      <c r="J9" s="198">
        <v>0</v>
      </c>
      <c r="K9" s="387">
        <v>0</v>
      </c>
      <c r="L9" s="198">
        <v>0</v>
      </c>
      <c r="M9" s="387">
        <v>0</v>
      </c>
      <c r="N9" s="436"/>
      <c r="O9" s="448"/>
    </row>
    <row r="10" spans="1:21" x14ac:dyDescent="0.2">
      <c r="A10" s="347" t="s">
        <v>23</v>
      </c>
      <c r="B10" s="283">
        <v>199.59900000000002</v>
      </c>
      <c r="C10" s="387">
        <v>1.7992522068443682E-2</v>
      </c>
      <c r="D10" s="198">
        <v>199.59900000000002</v>
      </c>
      <c r="E10" s="387">
        <v>1.7992522068443682E-2</v>
      </c>
      <c r="F10" s="198">
        <v>199.59900000000002</v>
      </c>
      <c r="G10" s="387">
        <v>1.7992522068443682E-2</v>
      </c>
      <c r="H10" s="283">
        <v>61261.023999999998</v>
      </c>
      <c r="I10" s="387">
        <v>1.4915611505428937E-2</v>
      </c>
      <c r="J10" s="198">
        <v>58962.770000000004</v>
      </c>
      <c r="K10" s="387">
        <v>1.5213389886040487E-2</v>
      </c>
      <c r="L10" s="198">
        <v>60447.875</v>
      </c>
      <c r="M10" s="387">
        <v>1.3349520464238176E-2</v>
      </c>
      <c r="N10" s="436"/>
      <c r="O10" s="448"/>
    </row>
    <row r="11" spans="1:21" x14ac:dyDescent="0.2">
      <c r="A11" s="328" t="s">
        <v>24</v>
      </c>
      <c r="B11" s="345">
        <v>0</v>
      </c>
      <c r="C11" s="387">
        <v>0</v>
      </c>
      <c r="D11" s="346">
        <v>0</v>
      </c>
      <c r="E11" s="387">
        <v>0</v>
      </c>
      <c r="F11" s="346">
        <v>0</v>
      </c>
      <c r="G11" s="387">
        <v>0</v>
      </c>
      <c r="H11" s="345">
        <v>0</v>
      </c>
      <c r="I11" s="387">
        <v>0</v>
      </c>
      <c r="J11" s="346">
        <v>0</v>
      </c>
      <c r="K11" s="387">
        <v>0</v>
      </c>
      <c r="L11" s="346">
        <v>0</v>
      </c>
      <c r="M11" s="387">
        <v>0</v>
      </c>
      <c r="N11" s="436"/>
      <c r="O11" s="448"/>
    </row>
    <row r="12" spans="1:21" x14ac:dyDescent="0.2">
      <c r="A12" s="328" t="s">
        <v>25</v>
      </c>
      <c r="B12" s="283">
        <v>53.723000000000006</v>
      </c>
      <c r="C12" s="387">
        <v>5.9680485060160555E-2</v>
      </c>
      <c r="D12" s="198">
        <v>53.723000000000006</v>
      </c>
      <c r="E12" s="387">
        <v>5.9666565599014808E-2</v>
      </c>
      <c r="F12" s="198">
        <v>53.723000000000006</v>
      </c>
      <c r="G12" s="387">
        <v>5.9666565599014808E-2</v>
      </c>
      <c r="H12" s="283">
        <v>31180.548999999995</v>
      </c>
      <c r="I12" s="387">
        <v>8.9753874626407631E-2</v>
      </c>
      <c r="J12" s="198">
        <v>28286.890999999996</v>
      </c>
      <c r="K12" s="387">
        <v>8.9382163220238536E-2</v>
      </c>
      <c r="L12" s="198">
        <v>30343.168999999991</v>
      </c>
      <c r="M12" s="387">
        <v>9.0227450381014318E-2</v>
      </c>
      <c r="N12" s="436"/>
      <c r="O12" s="448"/>
    </row>
    <row r="13" spans="1:21" x14ac:dyDescent="0.2">
      <c r="A13" s="328" t="s">
        <v>46</v>
      </c>
      <c r="B13" s="345">
        <v>30.862899999999996</v>
      </c>
      <c r="C13" s="387">
        <v>2.8232929236046252E-2</v>
      </c>
      <c r="D13" s="346">
        <v>30.862899999999996</v>
      </c>
      <c r="E13" s="387">
        <v>2.8231330630905434E-2</v>
      </c>
      <c r="F13" s="346">
        <v>30.832899999999995</v>
      </c>
      <c r="G13" s="387">
        <v>2.8213644035498423E-2</v>
      </c>
      <c r="H13" s="345">
        <v>14209.033000000003</v>
      </c>
      <c r="I13" s="387">
        <v>5.5140862573157576E-2</v>
      </c>
      <c r="J13" s="346">
        <v>9862.8259999999973</v>
      </c>
      <c r="K13" s="387">
        <v>4.7294480911952624E-2</v>
      </c>
      <c r="L13" s="346">
        <v>8850.2979999999952</v>
      </c>
      <c r="M13" s="387">
        <v>4.9974878446271555E-2</v>
      </c>
      <c r="N13" s="436"/>
      <c r="O13" s="448"/>
    </row>
    <row r="14" spans="1:21" x14ac:dyDescent="0.2">
      <c r="A14" s="328" t="s">
        <v>47</v>
      </c>
      <c r="B14" s="283">
        <v>0</v>
      </c>
      <c r="C14" s="387">
        <v>0</v>
      </c>
      <c r="D14" s="198">
        <v>0</v>
      </c>
      <c r="E14" s="387">
        <v>0</v>
      </c>
      <c r="F14" s="198">
        <v>0</v>
      </c>
      <c r="G14" s="387">
        <v>0</v>
      </c>
      <c r="H14" s="283">
        <v>0</v>
      </c>
      <c r="I14" s="387">
        <v>0</v>
      </c>
      <c r="J14" s="198">
        <v>0</v>
      </c>
      <c r="K14" s="387">
        <v>0</v>
      </c>
      <c r="L14" s="198">
        <v>0</v>
      </c>
      <c r="M14" s="387">
        <v>0</v>
      </c>
      <c r="N14" s="436"/>
      <c r="O14" s="448"/>
      <c r="P14" s="187"/>
      <c r="Q14" s="389"/>
      <c r="R14" s="149"/>
      <c r="S14" s="149"/>
      <c r="T14" s="149"/>
      <c r="U14" s="149"/>
    </row>
    <row r="15" spans="1:21" x14ac:dyDescent="0.2">
      <c r="A15" s="328" t="s">
        <v>48</v>
      </c>
      <c r="B15" s="283">
        <v>8.0044999999999984</v>
      </c>
      <c r="C15" s="387">
        <v>2.5972791274414066E-2</v>
      </c>
      <c r="D15" s="198">
        <v>8.0044999999999984</v>
      </c>
      <c r="E15" s="380">
        <v>2.5981221592928497E-2</v>
      </c>
      <c r="F15" s="198">
        <v>8.0044999999999984</v>
      </c>
      <c r="G15" s="380">
        <v>2.5981221592928497E-2</v>
      </c>
      <c r="H15" s="283">
        <v>1896.2160000000001</v>
      </c>
      <c r="I15" s="380">
        <v>2.5556452280588188E-2</v>
      </c>
      <c r="J15" s="198">
        <v>1395.6479999999999</v>
      </c>
      <c r="K15" s="380">
        <v>3.6637364258587476E-2</v>
      </c>
      <c r="L15" s="198">
        <v>1427.1420000000001</v>
      </c>
      <c r="M15" s="380">
        <v>2.4807925021813421E-2</v>
      </c>
      <c r="N15" s="436"/>
      <c r="O15" s="448"/>
      <c r="P15" s="187"/>
      <c r="Q15" s="389"/>
      <c r="R15" s="149"/>
      <c r="S15" s="149"/>
      <c r="T15" s="149"/>
      <c r="U15" s="149"/>
    </row>
    <row r="16" spans="1:21" ht="12.75" thickBot="1" x14ac:dyDescent="0.25">
      <c r="A16" s="158" t="s">
        <v>49</v>
      </c>
      <c r="B16" s="384">
        <v>90.960849999999652</v>
      </c>
      <c r="C16" s="388">
        <v>4.4048440376540113E-2</v>
      </c>
      <c r="D16" s="385">
        <v>90.801909999999651</v>
      </c>
      <c r="E16" s="381">
        <v>4.4004126938128177E-2</v>
      </c>
      <c r="F16" s="385">
        <v>90.648449999999656</v>
      </c>
      <c r="G16" s="381">
        <v>4.3984524984821118E-2</v>
      </c>
      <c r="H16" s="384">
        <v>1712.7800000000007</v>
      </c>
      <c r="I16" s="386">
        <v>3.7091624094608845E-2</v>
      </c>
      <c r="J16" s="385">
        <v>5591.114000000005</v>
      </c>
      <c r="K16" s="386">
        <v>4.8609148138614118E-2</v>
      </c>
      <c r="L16" s="385">
        <v>6721.1720000000105</v>
      </c>
      <c r="M16" s="386">
        <v>4.2660490978647908E-2</v>
      </c>
      <c r="N16" s="436"/>
      <c r="O16" s="448"/>
      <c r="P16" s="187"/>
      <c r="Q16" s="389"/>
      <c r="R16" s="149"/>
      <c r="S16" s="149"/>
      <c r="T16" s="149"/>
      <c r="U16" s="149"/>
    </row>
    <row r="17" spans="1:20" x14ac:dyDescent="0.2">
      <c r="A17" s="179"/>
      <c r="B17" s="340"/>
      <c r="C17" s="340"/>
      <c r="D17" s="340"/>
      <c r="E17" s="340"/>
      <c r="F17" s="340"/>
      <c r="G17" s="340"/>
      <c r="H17" s="340"/>
      <c r="I17" s="340"/>
      <c r="J17" s="340"/>
      <c r="K17" s="340"/>
      <c r="L17" s="350"/>
      <c r="M17" s="350" t="s">
        <v>132</v>
      </c>
      <c r="N17" s="437"/>
      <c r="O17" s="350"/>
    </row>
    <row r="18" spans="1:20" x14ac:dyDescent="0.2">
      <c r="A18" s="435"/>
      <c r="B18" s="712" t="s">
        <v>393</v>
      </c>
      <c r="C18" s="712"/>
      <c r="D18" s="712"/>
      <c r="E18" s="712"/>
      <c r="F18" s="712"/>
      <c r="G18" s="713"/>
      <c r="H18" s="49"/>
      <c r="I18" s="49"/>
      <c r="J18" s="49"/>
      <c r="K18" s="49"/>
      <c r="L18" s="49"/>
      <c r="M18" s="49"/>
      <c r="N18" s="438"/>
      <c r="O18" s="340"/>
      <c r="P18" s="452"/>
      <c r="Q18" s="389"/>
      <c r="R18" s="50"/>
      <c r="S18" s="50"/>
      <c r="T18" s="50"/>
    </row>
    <row r="19" spans="1:20" x14ac:dyDescent="0.2">
      <c r="A19" s="382"/>
      <c r="B19" s="721" t="s">
        <v>5</v>
      </c>
      <c r="C19" s="722"/>
      <c r="D19" s="722"/>
      <c r="E19" s="722"/>
      <c r="F19" s="722"/>
      <c r="G19" s="722"/>
      <c r="H19" s="438" t="str">
        <f>A24</f>
        <v>VO z vvn</v>
      </c>
      <c r="I19" s="449">
        <f>(B24+D24+F24)/'12'!B24</f>
        <v>7.0632210135803675E-2</v>
      </c>
      <c r="J19" s="450" t="str">
        <f>A9</f>
        <v>JE</v>
      </c>
      <c r="K19" s="436">
        <f t="shared" ref="K19:K26" si="3">H9+J9+L9</f>
        <v>0</v>
      </c>
      <c r="L19" s="450" t="str">
        <f>A9</f>
        <v>JE</v>
      </c>
      <c r="M19" s="448">
        <f>K19/'12'!B4</f>
        <v>0</v>
      </c>
      <c r="N19" s="438"/>
      <c r="O19" s="340"/>
      <c r="P19" s="452"/>
      <c r="Q19" s="389"/>
      <c r="R19" s="50"/>
      <c r="S19" s="50"/>
      <c r="T19" s="50"/>
    </row>
    <row r="20" spans="1:20" x14ac:dyDescent="0.2">
      <c r="A20" s="383"/>
      <c r="B20" s="711" t="s">
        <v>69</v>
      </c>
      <c r="C20" s="718"/>
      <c r="D20" s="711" t="s">
        <v>70</v>
      </c>
      <c r="E20" s="718"/>
      <c r="F20" s="711" t="s">
        <v>71</v>
      </c>
      <c r="G20" s="718"/>
      <c r="H20" s="438" t="str">
        <f>A25</f>
        <v>VO z vn</v>
      </c>
      <c r="I20" s="449">
        <f>(B25+D25+F25)/'12'!C24</f>
        <v>6.007596578857885E-2</v>
      </c>
      <c r="J20" s="450" t="str">
        <f t="shared" ref="J20:J26" si="4">A10</f>
        <v>PE</v>
      </c>
      <c r="K20" s="436">
        <f t="shared" si="3"/>
        <v>180671.66899999999</v>
      </c>
      <c r="L20" s="450" t="str">
        <f t="shared" ref="L20:L26" si="5">A10</f>
        <v>PE</v>
      </c>
      <c r="M20" s="448">
        <f>K20/'12'!C4</f>
        <v>1.4441044328001695E-2</v>
      </c>
      <c r="N20" s="438"/>
      <c r="O20" s="340"/>
      <c r="P20" s="452"/>
      <c r="Q20" s="389"/>
      <c r="R20" s="397"/>
      <c r="S20" s="397"/>
      <c r="T20" s="397"/>
    </row>
    <row r="21" spans="1:20" x14ac:dyDescent="0.2">
      <c r="A21" s="493"/>
      <c r="B21" s="494" t="s">
        <v>318</v>
      </c>
      <c r="C21" s="341" t="s">
        <v>317</v>
      </c>
      <c r="D21" s="341" t="s">
        <v>318</v>
      </c>
      <c r="E21" s="341" t="s">
        <v>317</v>
      </c>
      <c r="F21" s="341" t="s">
        <v>318</v>
      </c>
      <c r="G21" s="434" t="s">
        <v>317</v>
      </c>
      <c r="H21" s="438" t="str">
        <f>A26</f>
        <v>MOP</v>
      </c>
      <c r="I21" s="449">
        <f>(B26+D26+F26)/'12'!D24</f>
        <v>6.3019905566746914E-2</v>
      </c>
      <c r="J21" s="450" t="str">
        <f t="shared" si="4"/>
        <v>PPE</v>
      </c>
      <c r="K21" s="436">
        <f t="shared" si="3"/>
        <v>0</v>
      </c>
      <c r="L21" s="450" t="str">
        <f t="shared" si="5"/>
        <v>PPE</v>
      </c>
      <c r="M21" s="448">
        <f>K21/'12'!D4</f>
        <v>0</v>
      </c>
      <c r="N21" s="438"/>
      <c r="O21" s="340"/>
      <c r="P21" s="452"/>
      <c r="Q21" s="389"/>
      <c r="R21" s="50"/>
      <c r="S21" s="50"/>
      <c r="T21" s="50"/>
    </row>
    <row r="22" spans="1:20" x14ac:dyDescent="0.2">
      <c r="A22" s="719" t="s">
        <v>58</v>
      </c>
      <c r="B22" s="658">
        <f>SUM(B23,D23,F23)</f>
        <v>975877.82700000005</v>
      </c>
      <c r="C22" s="659"/>
      <c r="D22" s="659"/>
      <c r="E22" s="659"/>
      <c r="F22" s="659"/>
      <c r="G22" s="659"/>
      <c r="H22" s="438" t="str">
        <f>A27</f>
        <v>MOO</v>
      </c>
      <c r="I22" s="449">
        <f>(B27+D27+F27)/'12'!E24</f>
        <v>6.3010948949721687E-2</v>
      </c>
      <c r="J22" s="450" t="str">
        <f t="shared" si="4"/>
        <v>PSE</v>
      </c>
      <c r="K22" s="436">
        <f t="shared" si="3"/>
        <v>89810.608999999982</v>
      </c>
      <c r="L22" s="450" t="str">
        <f t="shared" si="5"/>
        <v>PSE</v>
      </c>
      <c r="M22" s="448">
        <f>K22/'12'!E4</f>
        <v>8.9795493455200173E-2</v>
      </c>
      <c r="N22" s="438"/>
      <c r="O22" s="340"/>
      <c r="P22" s="452"/>
      <c r="Q22" s="389"/>
      <c r="R22" s="50"/>
      <c r="S22" s="50"/>
      <c r="T22" s="50"/>
    </row>
    <row r="23" spans="1:20" x14ac:dyDescent="0.2">
      <c r="A23" s="720"/>
      <c r="B23" s="343">
        <f>SUM(B24:B27)</f>
        <v>327393.39199999999</v>
      </c>
      <c r="C23" s="432">
        <v>6.2761110671992776E-2</v>
      </c>
      <c r="D23" s="344">
        <f>SUM(D24:D27)</f>
        <v>314238.66600000003</v>
      </c>
      <c r="E23" s="432">
        <v>6.2900563660180667E-2</v>
      </c>
      <c r="F23" s="344">
        <f>SUM(F24:F27)</f>
        <v>334245.76900000003</v>
      </c>
      <c r="G23" s="432">
        <v>6.2480599434835568E-2</v>
      </c>
      <c r="H23" s="340"/>
      <c r="I23" s="340"/>
      <c r="J23" s="450" t="str">
        <f t="shared" si="4"/>
        <v>VE</v>
      </c>
      <c r="K23" s="436">
        <f t="shared" si="3"/>
        <v>32922.156999999992</v>
      </c>
      <c r="L23" s="450" t="str">
        <f t="shared" si="5"/>
        <v>VE</v>
      </c>
      <c r="M23" s="448">
        <f>K23/'12'!F4</f>
        <v>5.1175257770931737E-2</v>
      </c>
      <c r="N23" s="438"/>
      <c r="O23" s="340"/>
      <c r="P23" s="452"/>
      <c r="Q23" s="389"/>
      <c r="R23" s="392"/>
      <c r="S23" s="397"/>
      <c r="T23" s="397"/>
    </row>
    <row r="24" spans="1:20" x14ac:dyDescent="0.2">
      <c r="A24" s="335" t="s">
        <v>9</v>
      </c>
      <c r="B24" s="445">
        <v>42582.156999999999</v>
      </c>
      <c r="C24" s="393">
        <v>7.053678000127224E-2</v>
      </c>
      <c r="D24" s="395">
        <v>42007.224000000002</v>
      </c>
      <c r="E24" s="393">
        <v>7.35493589064318E-2</v>
      </c>
      <c r="F24" s="395">
        <v>45703.567000000003</v>
      </c>
      <c r="G24" s="393">
        <v>6.8230879575641237E-2</v>
      </c>
      <c r="H24" s="340"/>
      <c r="I24" s="340"/>
      <c r="J24" s="450" t="str">
        <f t="shared" si="4"/>
        <v>PVE</v>
      </c>
      <c r="K24" s="436">
        <f t="shared" si="3"/>
        <v>0</v>
      </c>
      <c r="L24" s="450" t="str">
        <f t="shared" si="5"/>
        <v>PVE</v>
      </c>
      <c r="M24" s="448">
        <f>K24/'12'!G4</f>
        <v>0</v>
      </c>
      <c r="N24" s="438"/>
      <c r="O24" s="449"/>
      <c r="T24" s="350"/>
    </row>
    <row r="25" spans="1:20" x14ac:dyDescent="0.2">
      <c r="A25" s="335" t="s">
        <v>10</v>
      </c>
      <c r="B25" s="445">
        <v>130679.933</v>
      </c>
      <c r="C25" s="393">
        <v>6.0374129338935274E-2</v>
      </c>
      <c r="D25" s="395">
        <v>121926.393</v>
      </c>
      <c r="E25" s="393">
        <v>5.9753855663355199E-2</v>
      </c>
      <c r="F25" s="395">
        <v>131646.20699999999</v>
      </c>
      <c r="G25" s="393">
        <v>6.0081388918368832E-2</v>
      </c>
      <c r="H25" s="340"/>
      <c r="I25" s="340"/>
      <c r="J25" s="450" t="str">
        <f t="shared" si="4"/>
        <v>VTE</v>
      </c>
      <c r="K25" s="436">
        <f t="shared" si="3"/>
        <v>4719.0060000000003</v>
      </c>
      <c r="L25" s="450" t="str">
        <f t="shared" si="5"/>
        <v>VTE</v>
      </c>
      <c r="M25" s="448">
        <f>K25/'12'!H4</f>
        <v>2.778854549013856E-2</v>
      </c>
      <c r="N25" s="438"/>
      <c r="O25" s="449"/>
    </row>
    <row r="26" spans="1:20" x14ac:dyDescent="0.2">
      <c r="A26" s="335" t="s">
        <v>182</v>
      </c>
      <c r="B26" s="445">
        <v>52769.595000000001</v>
      </c>
      <c r="C26" s="393">
        <v>6.2576456752653525E-2</v>
      </c>
      <c r="D26" s="395">
        <v>49676.749000000003</v>
      </c>
      <c r="E26" s="393">
        <v>6.2913551637948234E-2</v>
      </c>
      <c r="F26" s="395">
        <v>51543.41</v>
      </c>
      <c r="G26" s="393">
        <v>6.3584815433322034E-2</v>
      </c>
      <c r="H26" s="340"/>
      <c r="I26" s="340"/>
      <c r="J26" s="450" t="str">
        <f t="shared" si="4"/>
        <v>FVE</v>
      </c>
      <c r="K26" s="436">
        <f t="shared" si="3"/>
        <v>14025.066000000017</v>
      </c>
      <c r="L26" s="450" t="str">
        <f t="shared" si="5"/>
        <v>FVE</v>
      </c>
      <c r="M26" s="448">
        <f>K26/'12'!I4</f>
        <v>4.4000328258159166E-2</v>
      </c>
      <c r="N26" s="438"/>
      <c r="O26" s="449"/>
    </row>
    <row r="27" spans="1:20" ht="12.75" thickBot="1" x14ac:dyDescent="0.25">
      <c r="A27" s="336" t="s">
        <v>180</v>
      </c>
      <c r="B27" s="446">
        <v>101361.70699999999</v>
      </c>
      <c r="C27" s="394">
        <v>6.3152548238336381E-2</v>
      </c>
      <c r="D27" s="396">
        <v>100628.3</v>
      </c>
      <c r="E27" s="394">
        <v>6.3106601528212236E-2</v>
      </c>
      <c r="F27" s="396">
        <v>105352.58500000001</v>
      </c>
      <c r="G27" s="394">
        <v>6.2784610236909011E-2</v>
      </c>
      <c r="H27" s="340"/>
      <c r="I27" s="340"/>
      <c r="J27" s="340"/>
      <c r="K27" s="340"/>
      <c r="L27" s="340"/>
      <c r="M27" s="340"/>
      <c r="N27" s="438"/>
      <c r="O27" s="449"/>
    </row>
    <row r="28" spans="1:20" x14ac:dyDescent="0.2">
      <c r="A28" s="187"/>
      <c r="B28" s="187"/>
      <c r="C28" s="389"/>
      <c r="D28" s="149"/>
      <c r="E28" s="149"/>
      <c r="F28" s="149"/>
      <c r="G28" s="350" t="s">
        <v>131</v>
      </c>
      <c r="H28" s="340"/>
      <c r="I28" s="340"/>
      <c r="J28" s="340"/>
      <c r="K28" s="340"/>
      <c r="L28" s="340"/>
      <c r="M28" s="340"/>
    </row>
    <row r="29" spans="1:20" x14ac:dyDescent="0.2">
      <c r="H29" s="340"/>
      <c r="I29" s="340"/>
      <c r="J29" s="340"/>
      <c r="K29" s="340"/>
      <c r="L29" s="340"/>
      <c r="M29" s="340"/>
    </row>
    <row r="30" spans="1:20" x14ac:dyDescent="0.2">
      <c r="J30" s="450"/>
      <c r="K30" s="450" t="str">
        <f>H5</f>
        <v>Leden</v>
      </c>
      <c r="L30" s="450" t="str">
        <f>J5</f>
        <v>Únor</v>
      </c>
      <c r="M30" s="450" t="str">
        <f>L5</f>
        <v>Březen</v>
      </c>
    </row>
    <row r="31" spans="1:20"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20" ht="12.75" customHeight="1" x14ac:dyDescent="0.2">
      <c r="H32" s="450" t="str">
        <f t="shared" si="6"/>
        <v>PE</v>
      </c>
      <c r="I32" s="451">
        <f t="shared" si="7"/>
        <v>1.7992522068443682E-2</v>
      </c>
      <c r="J32" s="450" t="str">
        <f t="shared" si="8"/>
        <v>PE</v>
      </c>
      <c r="K32" s="379">
        <f t="shared" si="9"/>
        <v>61261.023999999998</v>
      </c>
      <c r="L32" s="379">
        <f t="shared" si="10"/>
        <v>58962.770000000004</v>
      </c>
      <c r="M32" s="379">
        <f t="shared" si="11"/>
        <v>60447.875</v>
      </c>
    </row>
    <row r="33" spans="8:13" x14ac:dyDescent="0.2">
      <c r="H33" s="450" t="str">
        <f t="shared" si="6"/>
        <v>PPE</v>
      </c>
      <c r="I33" s="451">
        <f t="shared" si="7"/>
        <v>0</v>
      </c>
      <c r="J33" s="450" t="str">
        <f t="shared" si="8"/>
        <v>PPE</v>
      </c>
      <c r="K33" s="379">
        <f t="shared" si="9"/>
        <v>0</v>
      </c>
      <c r="L33" s="379">
        <f t="shared" si="10"/>
        <v>0</v>
      </c>
      <c r="M33" s="379">
        <f t="shared" si="11"/>
        <v>0</v>
      </c>
    </row>
    <row r="34" spans="8:13" ht="13.5" customHeight="1" x14ac:dyDescent="0.2">
      <c r="H34" s="450" t="str">
        <f t="shared" si="6"/>
        <v>PSE</v>
      </c>
      <c r="I34" s="451">
        <f t="shared" si="7"/>
        <v>5.9666565599014808E-2</v>
      </c>
      <c r="J34" s="450" t="str">
        <f t="shared" si="8"/>
        <v>PSE</v>
      </c>
      <c r="K34" s="379">
        <f t="shared" si="9"/>
        <v>31180.548999999995</v>
      </c>
      <c r="L34" s="379">
        <f t="shared" si="10"/>
        <v>28286.890999999996</v>
      </c>
      <c r="M34" s="379">
        <f t="shared" si="11"/>
        <v>30343.168999999991</v>
      </c>
    </row>
    <row r="35" spans="8:13" ht="12.75" customHeight="1" x14ac:dyDescent="0.2">
      <c r="H35" s="450" t="str">
        <f t="shared" si="6"/>
        <v>VE</v>
      </c>
      <c r="I35" s="451">
        <f t="shared" si="7"/>
        <v>2.8213644035498423E-2</v>
      </c>
      <c r="J35" s="450" t="str">
        <f t="shared" si="8"/>
        <v>VE</v>
      </c>
      <c r="K35" s="379">
        <f t="shared" si="9"/>
        <v>14209.033000000003</v>
      </c>
      <c r="L35" s="379">
        <f t="shared" si="10"/>
        <v>9862.8259999999973</v>
      </c>
      <c r="M35" s="379">
        <f t="shared" si="11"/>
        <v>8850.2979999999952</v>
      </c>
    </row>
    <row r="36" spans="8:13" ht="12.75" customHeight="1" x14ac:dyDescent="0.2">
      <c r="H36" s="450" t="str">
        <f t="shared" si="6"/>
        <v>PVE</v>
      </c>
      <c r="I36" s="451">
        <f t="shared" si="7"/>
        <v>0</v>
      </c>
      <c r="J36" s="450" t="str">
        <f t="shared" si="8"/>
        <v>PVE</v>
      </c>
      <c r="K36" s="379">
        <f t="shared" si="9"/>
        <v>0</v>
      </c>
      <c r="L36" s="379">
        <f t="shared" si="10"/>
        <v>0</v>
      </c>
      <c r="M36" s="379">
        <f t="shared" si="11"/>
        <v>0</v>
      </c>
    </row>
    <row r="37" spans="8:13" ht="12.75" customHeight="1" x14ac:dyDescent="0.2">
      <c r="H37" s="450" t="str">
        <f t="shared" si="6"/>
        <v>VTE</v>
      </c>
      <c r="I37" s="451">
        <f t="shared" si="7"/>
        <v>2.5981221592928497E-2</v>
      </c>
      <c r="J37" s="450" t="str">
        <f t="shared" si="8"/>
        <v>VTE</v>
      </c>
      <c r="K37" s="379">
        <f t="shared" si="9"/>
        <v>1896.2160000000001</v>
      </c>
      <c r="L37" s="379">
        <f t="shared" si="10"/>
        <v>1395.6479999999999</v>
      </c>
      <c r="M37" s="379">
        <f t="shared" si="11"/>
        <v>1427.1420000000001</v>
      </c>
    </row>
    <row r="38" spans="8:13" ht="12.75" customHeight="1" x14ac:dyDescent="0.2">
      <c r="H38" s="450" t="str">
        <f t="shared" si="6"/>
        <v>FVE</v>
      </c>
      <c r="I38" s="451">
        <f t="shared" si="7"/>
        <v>4.3984524984821118E-2</v>
      </c>
      <c r="J38" s="450" t="str">
        <f t="shared" si="8"/>
        <v>FVE</v>
      </c>
      <c r="K38" s="379">
        <f t="shared" si="9"/>
        <v>1712.7800000000007</v>
      </c>
      <c r="L38" s="379">
        <f t="shared" si="10"/>
        <v>5591.114000000005</v>
      </c>
      <c r="M38" s="379">
        <f t="shared" si="11"/>
        <v>6721.1720000000105</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heetViews>
  <sheetFormatPr defaultRowHeight="12" x14ac:dyDescent="0.2"/>
  <cols>
    <col min="1" max="1" width="9.42578125" style="18" customWidth="1"/>
    <col min="2" max="2" width="14.140625" style="18" customWidth="1"/>
    <col min="3" max="3" width="8" style="18" bestFit="1" customWidth="1"/>
    <col min="4" max="4" width="14.140625" style="18" customWidth="1"/>
    <col min="5" max="5" width="8" style="18" bestFit="1" customWidth="1"/>
    <col min="6" max="6" width="13.710937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1" t="s">
        <v>425</v>
      </c>
      <c r="M1" s="332" t="str">
        <f>Obsah!$A$1</f>
        <v>I. čtvrtletí 2018</v>
      </c>
    </row>
    <row r="2" spans="1:24" ht="7.5" customHeight="1" x14ac:dyDescent="0.2"/>
    <row r="3" spans="1:24" x14ac:dyDescent="0.2">
      <c r="A3" s="333"/>
      <c r="B3" s="712" t="s">
        <v>283</v>
      </c>
      <c r="C3" s="712"/>
      <c r="D3" s="712"/>
      <c r="E3" s="712"/>
      <c r="F3" s="712"/>
      <c r="G3" s="713"/>
      <c r="H3" s="714" t="s">
        <v>20</v>
      </c>
      <c r="I3" s="712"/>
      <c r="J3" s="712"/>
      <c r="K3" s="712"/>
      <c r="L3" s="712"/>
      <c r="M3" s="712"/>
      <c r="N3" s="52"/>
    </row>
    <row r="4" spans="1:24" ht="13.5" x14ac:dyDescent="0.25">
      <c r="A4" s="333"/>
      <c r="B4" s="715" t="s">
        <v>256</v>
      </c>
      <c r="C4" s="716"/>
      <c r="D4" s="716"/>
      <c r="E4" s="716"/>
      <c r="F4" s="716"/>
      <c r="G4" s="717"/>
      <c r="H4" s="715" t="s">
        <v>5</v>
      </c>
      <c r="I4" s="716"/>
      <c r="J4" s="716"/>
      <c r="K4" s="716"/>
      <c r="L4" s="716"/>
      <c r="M4" s="716"/>
      <c r="N4" s="390"/>
    </row>
    <row r="5" spans="1:24" x14ac:dyDescent="0.2">
      <c r="A5" s="162"/>
      <c r="B5" s="710" t="s">
        <v>69</v>
      </c>
      <c r="C5" s="718"/>
      <c r="D5" s="710" t="s">
        <v>70</v>
      </c>
      <c r="E5" s="718"/>
      <c r="F5" s="710" t="s">
        <v>71</v>
      </c>
      <c r="G5" s="718"/>
      <c r="H5" s="710" t="s">
        <v>69</v>
      </c>
      <c r="I5" s="718"/>
      <c r="J5" s="710" t="s">
        <v>70</v>
      </c>
      <c r="K5" s="718"/>
      <c r="L5" s="710" t="s">
        <v>71</v>
      </c>
      <c r="M5" s="711"/>
      <c r="N5" s="330"/>
    </row>
    <row r="6" spans="1:24" x14ac:dyDescent="0.2">
      <c r="A6" s="150"/>
      <c r="B6" s="494" t="s">
        <v>318</v>
      </c>
      <c r="C6" s="341" t="s">
        <v>317</v>
      </c>
      <c r="D6" s="341" t="s">
        <v>318</v>
      </c>
      <c r="E6" s="341" t="s">
        <v>317</v>
      </c>
      <c r="F6" s="341" t="s">
        <v>318</v>
      </c>
      <c r="G6" s="341" t="s">
        <v>317</v>
      </c>
      <c r="H6" s="341" t="s">
        <v>318</v>
      </c>
      <c r="I6" s="341" t="s">
        <v>317</v>
      </c>
      <c r="J6" s="341" t="s">
        <v>318</v>
      </c>
      <c r="K6" s="341" t="s">
        <v>317</v>
      </c>
      <c r="L6" s="341" t="s">
        <v>318</v>
      </c>
      <c r="M6" s="342" t="s">
        <v>317</v>
      </c>
      <c r="N6" s="330"/>
    </row>
    <row r="7" spans="1:24" x14ac:dyDescent="0.2">
      <c r="A7" s="701" t="s">
        <v>58</v>
      </c>
      <c r="B7" s="658">
        <f>F8</f>
        <v>230.29310999999984</v>
      </c>
      <c r="C7" s="659"/>
      <c r="D7" s="659"/>
      <c r="E7" s="659"/>
      <c r="F7" s="659"/>
      <c r="G7" s="660"/>
      <c r="H7" s="658">
        <f>SUM(H8,J8,L8)</f>
        <v>117463.13899999998</v>
      </c>
      <c r="I7" s="659"/>
      <c r="J7" s="659"/>
      <c r="K7" s="659"/>
      <c r="L7" s="659"/>
      <c r="M7" s="659"/>
      <c r="N7" s="391"/>
    </row>
    <row r="8" spans="1:24" x14ac:dyDescent="0.2">
      <c r="A8" s="703"/>
      <c r="B8" s="343">
        <f>SUM(B9:B16)</f>
        <v>230.41172999999981</v>
      </c>
      <c r="C8" s="431">
        <v>1.033932941983999E-2</v>
      </c>
      <c r="D8" s="344">
        <f>SUM(D9:D16)</f>
        <v>230.3845799999998</v>
      </c>
      <c r="E8" s="431">
        <v>1.0338742291549534E-2</v>
      </c>
      <c r="F8" s="344">
        <f>SUM(F9:F16)</f>
        <v>230.29310999999984</v>
      </c>
      <c r="G8" s="431">
        <v>1.0336004577327277E-2</v>
      </c>
      <c r="H8" s="343">
        <f t="shared" ref="H8" si="0">SUM(H9:H16)</f>
        <v>43331.506999999998</v>
      </c>
      <c r="I8" s="431">
        <v>5.7938653731928556E-3</v>
      </c>
      <c r="J8" s="344">
        <f t="shared" ref="J8" si="1">SUM(J9:J16)</f>
        <v>34345.219000000005</v>
      </c>
      <c r="K8" s="431">
        <v>4.8458446184120934E-3</v>
      </c>
      <c r="L8" s="344">
        <f t="shared" ref="L8" si="2">SUM(L9:L16)</f>
        <v>39786.412999999986</v>
      </c>
      <c r="M8" s="431">
        <v>4.7105913434110957E-3</v>
      </c>
      <c r="N8" s="20"/>
    </row>
    <row r="9" spans="1:24" x14ac:dyDescent="0.2">
      <c r="A9" s="347" t="s">
        <v>8</v>
      </c>
      <c r="B9" s="283">
        <v>0</v>
      </c>
      <c r="C9" s="387">
        <v>0</v>
      </c>
      <c r="D9" s="198">
        <v>0</v>
      </c>
      <c r="E9" s="387">
        <v>0</v>
      </c>
      <c r="F9" s="198">
        <v>0</v>
      </c>
      <c r="G9" s="387">
        <v>0</v>
      </c>
      <c r="H9" s="283">
        <v>0</v>
      </c>
      <c r="I9" s="387">
        <v>0</v>
      </c>
      <c r="J9" s="198">
        <v>0</v>
      </c>
      <c r="K9" s="387">
        <v>0</v>
      </c>
      <c r="L9" s="198">
        <v>0</v>
      </c>
      <c r="M9" s="387">
        <v>0</v>
      </c>
      <c r="N9" s="436"/>
      <c r="O9" s="448"/>
      <c r="X9" s="379"/>
    </row>
    <row r="10" spans="1:24" x14ac:dyDescent="0.2">
      <c r="A10" s="328" t="s">
        <v>23</v>
      </c>
      <c r="B10" s="283">
        <v>9.8349999999999991</v>
      </c>
      <c r="C10" s="387">
        <v>8.8655982516517402E-4</v>
      </c>
      <c r="D10" s="198">
        <v>9.8349999999999991</v>
      </c>
      <c r="E10" s="387">
        <v>8.8655982516517402E-4</v>
      </c>
      <c r="F10" s="198">
        <v>9.8349999999999991</v>
      </c>
      <c r="G10" s="387">
        <v>8.8655982516517402E-4</v>
      </c>
      <c r="H10" s="283">
        <v>2329.4139999999998</v>
      </c>
      <c r="I10" s="387">
        <v>5.6715725579949887E-4</v>
      </c>
      <c r="J10" s="198">
        <v>2255.8289999999997</v>
      </c>
      <c r="K10" s="387">
        <v>5.8204195788693128E-4</v>
      </c>
      <c r="L10" s="198">
        <v>2385.3000000000002</v>
      </c>
      <c r="M10" s="387">
        <v>5.2677800771900294E-4</v>
      </c>
      <c r="N10" s="436"/>
      <c r="O10" s="448"/>
      <c r="X10" s="379"/>
    </row>
    <row r="11" spans="1:24" x14ac:dyDescent="0.2">
      <c r="A11" s="328" t="s">
        <v>24</v>
      </c>
      <c r="B11" s="345">
        <v>0</v>
      </c>
      <c r="C11" s="387">
        <v>0</v>
      </c>
      <c r="D11" s="346">
        <v>0</v>
      </c>
      <c r="E11" s="387">
        <v>0</v>
      </c>
      <c r="F11" s="346">
        <v>0</v>
      </c>
      <c r="G11" s="387">
        <v>0</v>
      </c>
      <c r="H11" s="345">
        <v>0</v>
      </c>
      <c r="I11" s="387">
        <v>0</v>
      </c>
      <c r="J11" s="346">
        <v>0</v>
      </c>
      <c r="K11" s="387">
        <v>0</v>
      </c>
      <c r="L11" s="346">
        <v>0</v>
      </c>
      <c r="M11" s="387">
        <v>0</v>
      </c>
      <c r="N11" s="436"/>
      <c r="O11" s="448"/>
      <c r="X11" s="379"/>
    </row>
    <row r="12" spans="1:24" x14ac:dyDescent="0.2">
      <c r="A12" s="328" t="s">
        <v>25</v>
      </c>
      <c r="B12" s="283">
        <v>33.871999999999993</v>
      </c>
      <c r="C12" s="387">
        <v>3.7628155351669815E-2</v>
      </c>
      <c r="D12" s="198">
        <v>33.871999999999993</v>
      </c>
      <c r="E12" s="387">
        <v>3.7619379222489972E-2</v>
      </c>
      <c r="F12" s="198">
        <v>33.871999999999993</v>
      </c>
      <c r="G12" s="387">
        <v>3.7619379222489972E-2</v>
      </c>
      <c r="H12" s="283">
        <v>12318.057999999999</v>
      </c>
      <c r="I12" s="387">
        <v>3.5457792400410193E-2</v>
      </c>
      <c r="J12" s="198">
        <v>11453.404999999999</v>
      </c>
      <c r="K12" s="387">
        <v>3.6190973236949094E-2</v>
      </c>
      <c r="L12" s="198">
        <v>11201.630999999999</v>
      </c>
      <c r="M12" s="387">
        <v>3.330880189999047E-2</v>
      </c>
      <c r="N12" s="436"/>
      <c r="O12" s="448"/>
      <c r="X12" s="379"/>
    </row>
    <row r="13" spans="1:24" x14ac:dyDescent="0.2">
      <c r="A13" s="328" t="s">
        <v>46</v>
      </c>
      <c r="B13" s="345">
        <v>25.904299999999999</v>
      </c>
      <c r="C13" s="387">
        <v>2.3696874526026816E-2</v>
      </c>
      <c r="D13" s="346">
        <v>25.904299999999999</v>
      </c>
      <c r="E13" s="387">
        <v>2.3695532761411394E-2</v>
      </c>
      <c r="F13" s="346">
        <v>25.904299999999999</v>
      </c>
      <c r="G13" s="387">
        <v>2.3703728782850847E-2</v>
      </c>
      <c r="H13" s="345">
        <v>12108.718000000003</v>
      </c>
      <c r="I13" s="387">
        <v>4.6990189633250863E-2</v>
      </c>
      <c r="J13" s="346">
        <v>7125.0380000000032</v>
      </c>
      <c r="K13" s="387">
        <v>3.4166168366747761E-2</v>
      </c>
      <c r="L13" s="346">
        <v>6382.5820000000003</v>
      </c>
      <c r="M13" s="387">
        <v>3.6040454188476026E-2</v>
      </c>
      <c r="N13" s="436"/>
      <c r="O13" s="448"/>
      <c r="X13" s="379"/>
    </row>
    <row r="14" spans="1:24" x14ac:dyDescent="0.2">
      <c r="A14" s="328" t="s">
        <v>47</v>
      </c>
      <c r="B14" s="283">
        <v>0</v>
      </c>
      <c r="C14" s="387">
        <v>0</v>
      </c>
      <c r="D14" s="198">
        <v>0</v>
      </c>
      <c r="E14" s="387">
        <v>0</v>
      </c>
      <c r="F14" s="198">
        <v>0</v>
      </c>
      <c r="G14" s="387">
        <v>0</v>
      </c>
      <c r="H14" s="283">
        <v>0</v>
      </c>
      <c r="I14" s="387">
        <v>0</v>
      </c>
      <c r="J14" s="198">
        <v>0</v>
      </c>
      <c r="K14" s="387">
        <v>0</v>
      </c>
      <c r="L14" s="198">
        <v>0</v>
      </c>
      <c r="M14" s="387">
        <v>0</v>
      </c>
      <c r="N14" s="436"/>
      <c r="O14" s="448"/>
      <c r="P14" s="187"/>
      <c r="Q14" s="389"/>
      <c r="R14" s="149"/>
      <c r="S14" s="149"/>
      <c r="T14" s="149"/>
      <c r="U14" s="149"/>
      <c r="X14" s="379"/>
    </row>
    <row r="15" spans="1:24" x14ac:dyDescent="0.2">
      <c r="A15" s="328" t="s">
        <v>48</v>
      </c>
      <c r="B15" s="283">
        <v>50.096199999999989</v>
      </c>
      <c r="C15" s="387">
        <v>0.16255083343635479</v>
      </c>
      <c r="D15" s="198">
        <v>50.096199999999989</v>
      </c>
      <c r="E15" s="380">
        <v>0.16260359462348237</v>
      </c>
      <c r="F15" s="198">
        <v>50.096199999999989</v>
      </c>
      <c r="G15" s="380">
        <v>0.16260359462348237</v>
      </c>
      <c r="H15" s="283">
        <v>14487.916999999996</v>
      </c>
      <c r="I15" s="380">
        <v>0.19526243816929204</v>
      </c>
      <c r="J15" s="198">
        <v>6003.9570000000012</v>
      </c>
      <c r="K15" s="380">
        <v>0.15761077263170667</v>
      </c>
      <c r="L15" s="198">
        <v>11677.068999999996</v>
      </c>
      <c r="M15" s="380">
        <v>0.20298180014780709</v>
      </c>
      <c r="N15" s="436"/>
      <c r="O15" s="448"/>
      <c r="P15" s="187"/>
      <c r="Q15" s="389"/>
      <c r="R15" s="149"/>
      <c r="S15" s="149"/>
      <c r="T15" s="149"/>
      <c r="U15" s="149"/>
      <c r="X15" s="379"/>
    </row>
    <row r="16" spans="1:24" ht="12.75" thickBot="1" x14ac:dyDescent="0.25">
      <c r="A16" s="158" t="s">
        <v>49</v>
      </c>
      <c r="B16" s="384">
        <v>110.70422999999984</v>
      </c>
      <c r="C16" s="388">
        <v>5.3609312958111041E-2</v>
      </c>
      <c r="D16" s="385">
        <v>110.67707999999983</v>
      </c>
      <c r="E16" s="381">
        <v>5.3635967321187167E-2</v>
      </c>
      <c r="F16" s="385">
        <v>110.58560999999986</v>
      </c>
      <c r="G16" s="381">
        <v>5.3658452251601617E-2</v>
      </c>
      <c r="H16" s="384">
        <v>2087.4000000000005</v>
      </c>
      <c r="I16" s="386">
        <v>4.5204320540341722E-2</v>
      </c>
      <c r="J16" s="385">
        <v>7506.9900000000043</v>
      </c>
      <c r="K16" s="386">
        <v>6.5265775118356503E-2</v>
      </c>
      <c r="L16" s="385">
        <v>8139.830999999991</v>
      </c>
      <c r="M16" s="386">
        <v>5.1664975534507621E-2</v>
      </c>
      <c r="N16" s="436"/>
      <c r="O16" s="448"/>
      <c r="P16" s="187"/>
      <c r="Q16" s="389"/>
      <c r="R16" s="149"/>
      <c r="S16" s="149"/>
      <c r="T16" s="149"/>
      <c r="U16" s="149"/>
      <c r="X16" s="379"/>
    </row>
    <row r="17" spans="1:15" x14ac:dyDescent="0.2">
      <c r="A17" s="179"/>
      <c r="B17" s="340"/>
      <c r="C17" s="340"/>
      <c r="D17" s="340"/>
      <c r="E17" s="340"/>
      <c r="F17" s="340"/>
      <c r="G17" s="340"/>
      <c r="H17" s="340"/>
      <c r="I17" s="340"/>
      <c r="J17" s="340"/>
      <c r="K17" s="340"/>
      <c r="L17" s="350"/>
      <c r="M17" s="350" t="s">
        <v>132</v>
      </c>
      <c r="N17" s="437"/>
      <c r="O17" s="350"/>
    </row>
    <row r="18" spans="1:15" x14ac:dyDescent="0.2">
      <c r="A18" s="334"/>
      <c r="B18" s="712" t="s">
        <v>393</v>
      </c>
      <c r="C18" s="712"/>
      <c r="D18" s="712"/>
      <c r="E18" s="712"/>
      <c r="F18" s="712"/>
      <c r="G18" s="713"/>
      <c r="H18" s="340"/>
      <c r="I18" s="340"/>
      <c r="J18" s="340"/>
      <c r="K18" s="340"/>
      <c r="L18" s="340"/>
      <c r="M18" s="340"/>
      <c r="N18" s="438"/>
      <c r="O18" s="340"/>
    </row>
    <row r="19" spans="1:15" x14ac:dyDescent="0.2">
      <c r="A19" s="382"/>
      <c r="B19" s="721" t="s">
        <v>5</v>
      </c>
      <c r="C19" s="722"/>
      <c r="D19" s="722"/>
      <c r="E19" s="722"/>
      <c r="F19" s="722"/>
      <c r="G19" s="722"/>
      <c r="H19" s="438" t="str">
        <f>A24</f>
        <v>VO z vvn</v>
      </c>
      <c r="I19" s="449">
        <f>(B24+D24+F24)/'12'!B24</f>
        <v>1.0985223701915143E-2</v>
      </c>
      <c r="J19" s="450" t="str">
        <f>A9</f>
        <v>JE</v>
      </c>
      <c r="K19" s="436">
        <f t="shared" ref="K19:K26" si="3">H9+J9+L9</f>
        <v>0</v>
      </c>
      <c r="L19" s="450" t="str">
        <f>A9</f>
        <v>JE</v>
      </c>
      <c r="M19" s="448">
        <f>K19/'12'!B4</f>
        <v>0</v>
      </c>
      <c r="N19" s="438"/>
      <c r="O19" s="340"/>
    </row>
    <row r="20" spans="1:15" x14ac:dyDescent="0.2">
      <c r="A20" s="383"/>
      <c r="B20" s="711" t="s">
        <v>69</v>
      </c>
      <c r="C20" s="718"/>
      <c r="D20" s="711" t="s">
        <v>70</v>
      </c>
      <c r="E20" s="718"/>
      <c r="F20" s="711" t="s">
        <v>71</v>
      </c>
      <c r="G20" s="718"/>
      <c r="H20" s="438" t="str">
        <f>A25</f>
        <v>VO z vn</v>
      </c>
      <c r="I20" s="449">
        <f>(B25+D25+F25)/'12'!C24</f>
        <v>5.5343228505896472E-2</v>
      </c>
      <c r="J20" s="450" t="str">
        <f t="shared" ref="J20:J26" si="4">A10</f>
        <v>PE</v>
      </c>
      <c r="K20" s="436">
        <f t="shared" si="3"/>
        <v>6970.5429999999997</v>
      </c>
      <c r="L20" s="450" t="str">
        <f t="shared" ref="L20:L26" si="5">A10</f>
        <v>PE</v>
      </c>
      <c r="M20" s="448">
        <f>K20/'12'!C4</f>
        <v>5.5715387481831437E-4</v>
      </c>
      <c r="N20" s="438"/>
      <c r="O20" s="340"/>
    </row>
    <row r="21" spans="1:15" x14ac:dyDescent="0.2">
      <c r="A21" s="493"/>
      <c r="B21" s="494" t="s">
        <v>318</v>
      </c>
      <c r="C21" s="341" t="s">
        <v>317</v>
      </c>
      <c r="D21" s="341" t="s">
        <v>318</v>
      </c>
      <c r="E21" s="341" t="s">
        <v>317</v>
      </c>
      <c r="F21" s="341" t="s">
        <v>318</v>
      </c>
      <c r="G21" s="434" t="s">
        <v>317</v>
      </c>
      <c r="H21" s="438" t="str">
        <f>A26</f>
        <v>MOP</v>
      </c>
      <c r="I21" s="449">
        <f>(B26+D26+F26)/'12'!D24</f>
        <v>4.49061653155595E-2</v>
      </c>
      <c r="J21" s="450" t="str">
        <f t="shared" si="4"/>
        <v>PPE</v>
      </c>
      <c r="K21" s="436">
        <f t="shared" si="3"/>
        <v>0</v>
      </c>
      <c r="L21" s="450" t="str">
        <f t="shared" si="5"/>
        <v>PPE</v>
      </c>
      <c r="M21" s="448">
        <f>K21/'12'!D4</f>
        <v>0</v>
      </c>
      <c r="N21" s="438"/>
      <c r="O21" s="340"/>
    </row>
    <row r="22" spans="1:15" x14ac:dyDescent="0.2">
      <c r="A22" s="719" t="s">
        <v>58</v>
      </c>
      <c r="B22" s="658">
        <f>SUM(B23,D23,F23)</f>
        <v>721879.20900000003</v>
      </c>
      <c r="C22" s="659"/>
      <c r="D22" s="659"/>
      <c r="E22" s="659"/>
      <c r="F22" s="659"/>
      <c r="G22" s="659"/>
      <c r="H22" s="438" t="str">
        <f>A27</f>
        <v>MOO</v>
      </c>
      <c r="I22" s="449">
        <f>(B27+D27+F27)/'12'!E24</f>
        <v>4.8774960866536966E-2</v>
      </c>
      <c r="J22" s="450" t="str">
        <f t="shared" si="4"/>
        <v>PSE</v>
      </c>
      <c r="K22" s="436">
        <f t="shared" si="3"/>
        <v>34973.093999999997</v>
      </c>
      <c r="L22" s="450" t="str">
        <f t="shared" si="5"/>
        <v>PSE</v>
      </c>
      <c r="M22" s="448">
        <f>K22/'12'!E4</f>
        <v>3.4967207864998448E-2</v>
      </c>
      <c r="N22" s="438"/>
      <c r="O22" s="340"/>
    </row>
    <row r="23" spans="1:15" x14ac:dyDescent="0.2">
      <c r="A23" s="720"/>
      <c r="B23" s="343">
        <f>SUM(B24:B27)</f>
        <v>245004.53100000002</v>
      </c>
      <c r="C23" s="432">
        <v>4.6967216996336589E-2</v>
      </c>
      <c r="D23" s="344">
        <f>SUM(D24:D27)</f>
        <v>231584.50799999997</v>
      </c>
      <c r="E23" s="432">
        <v>4.6355836070681437E-2</v>
      </c>
      <c r="F23" s="344">
        <f>SUM(F24:F27)</f>
        <v>245290.17</v>
      </c>
      <c r="G23" s="432">
        <v>4.5852119244246051E-2</v>
      </c>
      <c r="H23" s="340"/>
      <c r="I23" s="340"/>
      <c r="J23" s="450" t="str">
        <f t="shared" si="4"/>
        <v>VE</v>
      </c>
      <c r="K23" s="436">
        <f t="shared" si="3"/>
        <v>25616.338000000003</v>
      </c>
      <c r="L23" s="450" t="str">
        <f t="shared" si="5"/>
        <v>VE</v>
      </c>
      <c r="M23" s="448">
        <f>K23/'12'!F4</f>
        <v>3.9818858171939177E-2</v>
      </c>
      <c r="N23" s="438"/>
      <c r="O23" s="340"/>
    </row>
    <row r="24" spans="1:15" x14ac:dyDescent="0.2">
      <c r="A24" s="327" t="s">
        <v>9</v>
      </c>
      <c r="B24" s="445">
        <v>7236.6350000000002</v>
      </c>
      <c r="C24" s="393">
        <v>1.1987390186563513E-2</v>
      </c>
      <c r="D24" s="395">
        <v>5992.8779999999997</v>
      </c>
      <c r="E24" s="393">
        <v>1.0492774645248139E-2</v>
      </c>
      <c r="F24" s="395">
        <v>7034.5730000000003</v>
      </c>
      <c r="G24" s="393">
        <v>1.0501917787490357E-2</v>
      </c>
      <c r="H24" s="340"/>
      <c r="I24" s="340"/>
      <c r="J24" s="450" t="str">
        <f t="shared" si="4"/>
        <v>PVE</v>
      </c>
      <c r="K24" s="436">
        <f t="shared" si="3"/>
        <v>0</v>
      </c>
      <c r="L24" s="450" t="str">
        <f t="shared" si="5"/>
        <v>PVE</v>
      </c>
      <c r="M24" s="448">
        <f>K24/'12'!G4</f>
        <v>0</v>
      </c>
      <c r="N24" s="438"/>
      <c r="O24" s="449"/>
    </row>
    <row r="25" spans="1:15" x14ac:dyDescent="0.2">
      <c r="A25" s="327" t="s">
        <v>10</v>
      </c>
      <c r="B25" s="445">
        <v>121704.628</v>
      </c>
      <c r="C25" s="393">
        <v>5.6227538408816009E-2</v>
      </c>
      <c r="D25" s="395">
        <v>112299.944</v>
      </c>
      <c r="E25" s="393">
        <v>5.5036112195813683E-2</v>
      </c>
      <c r="F25" s="395">
        <v>119976.849</v>
      </c>
      <c r="G25" s="393">
        <v>5.475566588841721E-2</v>
      </c>
      <c r="H25" s="340"/>
      <c r="I25" s="340"/>
      <c r="J25" s="450" t="str">
        <f t="shared" si="4"/>
        <v>VTE</v>
      </c>
      <c r="K25" s="436">
        <f t="shared" si="3"/>
        <v>32168.942999999992</v>
      </c>
      <c r="L25" s="450" t="str">
        <f t="shared" si="5"/>
        <v>VTE</v>
      </c>
      <c r="M25" s="448">
        <f>K25/'12'!H4</f>
        <v>0.18943144719993449</v>
      </c>
      <c r="N25" s="438"/>
      <c r="O25" s="449"/>
    </row>
    <row r="26" spans="1:15" x14ac:dyDescent="0.2">
      <c r="A26" s="327" t="s">
        <v>182</v>
      </c>
      <c r="B26" s="445">
        <v>37602.089999999997</v>
      </c>
      <c r="C26" s="393">
        <v>4.4590176572217116E-2</v>
      </c>
      <c r="D26" s="395">
        <v>35398.216999999997</v>
      </c>
      <c r="E26" s="393">
        <v>4.4830380368103329E-2</v>
      </c>
      <c r="F26" s="395">
        <v>36728.345999999998</v>
      </c>
      <c r="G26" s="393">
        <v>4.5308703897960795E-2</v>
      </c>
      <c r="H26" s="340"/>
      <c r="I26" s="340"/>
      <c r="J26" s="450" t="str">
        <f t="shared" si="4"/>
        <v>FVE</v>
      </c>
      <c r="K26" s="436">
        <f t="shared" si="3"/>
        <v>17734.220999999998</v>
      </c>
      <c r="L26" s="450" t="str">
        <f t="shared" si="5"/>
        <v>FVE</v>
      </c>
      <c r="M26" s="448">
        <f>K26/'12'!I4</f>
        <v>5.5636925017161318E-2</v>
      </c>
      <c r="N26" s="438"/>
      <c r="O26" s="449"/>
    </row>
    <row r="27" spans="1:15" ht="12.75" thickBot="1" x14ac:dyDescent="0.25">
      <c r="A27" s="329" t="s">
        <v>180</v>
      </c>
      <c r="B27" s="446">
        <v>78461.178</v>
      </c>
      <c r="C27" s="394">
        <v>4.8884568691031395E-2</v>
      </c>
      <c r="D27" s="396">
        <v>77893.468999999997</v>
      </c>
      <c r="E27" s="394">
        <v>4.8849002813653335E-2</v>
      </c>
      <c r="F27" s="396">
        <v>81550.402000000002</v>
      </c>
      <c r="G27" s="394">
        <v>4.8599758650755893E-2</v>
      </c>
      <c r="H27" s="340"/>
      <c r="I27" s="340"/>
      <c r="J27" s="340"/>
      <c r="K27" s="340"/>
      <c r="L27" s="340"/>
      <c r="M27" s="340"/>
      <c r="N27" s="438"/>
      <c r="O27" s="449"/>
    </row>
    <row r="28" spans="1:15" x14ac:dyDescent="0.2">
      <c r="A28" s="187"/>
      <c r="B28" s="187"/>
      <c r="C28" s="389"/>
      <c r="D28" s="149"/>
      <c r="E28" s="149"/>
      <c r="F28" s="149"/>
      <c r="G28" s="350" t="s">
        <v>131</v>
      </c>
      <c r="H28" s="340"/>
      <c r="I28" s="340"/>
      <c r="J28" s="340"/>
      <c r="K28" s="340"/>
      <c r="L28" s="340"/>
      <c r="M28" s="340"/>
      <c r="N28" s="340"/>
      <c r="O28" s="340"/>
    </row>
    <row r="29" spans="1:15" x14ac:dyDescent="0.2">
      <c r="A29" s="187"/>
      <c r="B29" s="187"/>
      <c r="C29" s="389"/>
      <c r="D29" s="149"/>
      <c r="E29" s="149"/>
      <c r="F29" s="149"/>
      <c r="G29" s="350"/>
      <c r="H29" s="340"/>
      <c r="I29" s="340"/>
      <c r="J29" s="340"/>
      <c r="K29" s="340"/>
      <c r="L29" s="340"/>
      <c r="M29" s="340"/>
      <c r="N29" s="340"/>
      <c r="O29" s="340"/>
    </row>
    <row r="30" spans="1:15" x14ac:dyDescent="0.2">
      <c r="J30" s="450"/>
      <c r="K30" s="450" t="str">
        <f>H5</f>
        <v>Leden</v>
      </c>
      <c r="L30" s="450" t="str">
        <f>J5</f>
        <v>Únor</v>
      </c>
      <c r="M30" s="450" t="str">
        <f>L5</f>
        <v>Březen</v>
      </c>
    </row>
    <row r="31" spans="1:15"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15" x14ac:dyDescent="0.2">
      <c r="H32" s="450" t="str">
        <f t="shared" si="6"/>
        <v>PE</v>
      </c>
      <c r="I32" s="451">
        <f t="shared" si="7"/>
        <v>8.8655982516517402E-4</v>
      </c>
      <c r="J32" s="450" t="str">
        <f t="shared" si="8"/>
        <v>PE</v>
      </c>
      <c r="K32" s="379">
        <f t="shared" si="9"/>
        <v>2329.4139999999998</v>
      </c>
      <c r="L32" s="379">
        <f t="shared" si="10"/>
        <v>2255.8289999999997</v>
      </c>
      <c r="M32" s="379">
        <f t="shared" si="11"/>
        <v>2385.3000000000002</v>
      </c>
    </row>
    <row r="33" spans="8:13" ht="12.75" customHeight="1" x14ac:dyDescent="0.2">
      <c r="H33" s="450" t="str">
        <f t="shared" si="6"/>
        <v>PPE</v>
      </c>
      <c r="I33" s="451">
        <f t="shared" si="7"/>
        <v>0</v>
      </c>
      <c r="J33" s="450" t="str">
        <f t="shared" si="8"/>
        <v>PPE</v>
      </c>
      <c r="K33" s="379">
        <f t="shared" si="9"/>
        <v>0</v>
      </c>
      <c r="L33" s="379">
        <f t="shared" si="10"/>
        <v>0</v>
      </c>
      <c r="M33" s="379">
        <f t="shared" si="11"/>
        <v>0</v>
      </c>
    </row>
    <row r="34" spans="8:13" x14ac:dyDescent="0.2">
      <c r="H34" s="450" t="str">
        <f t="shared" si="6"/>
        <v>PSE</v>
      </c>
      <c r="I34" s="451">
        <f t="shared" si="7"/>
        <v>3.7619379222489972E-2</v>
      </c>
      <c r="J34" s="450" t="str">
        <f t="shared" si="8"/>
        <v>PSE</v>
      </c>
      <c r="K34" s="379">
        <f t="shared" si="9"/>
        <v>12318.057999999999</v>
      </c>
      <c r="L34" s="379">
        <f t="shared" si="10"/>
        <v>11453.404999999999</v>
      </c>
      <c r="M34" s="379">
        <f t="shared" si="11"/>
        <v>11201.630999999999</v>
      </c>
    </row>
    <row r="35" spans="8:13" ht="13.5" customHeight="1" x14ac:dyDescent="0.2">
      <c r="H35" s="450" t="str">
        <f t="shared" si="6"/>
        <v>VE</v>
      </c>
      <c r="I35" s="451">
        <f t="shared" si="7"/>
        <v>2.3703728782850847E-2</v>
      </c>
      <c r="J35" s="450" t="str">
        <f t="shared" si="8"/>
        <v>VE</v>
      </c>
      <c r="K35" s="379">
        <f t="shared" si="9"/>
        <v>12108.718000000003</v>
      </c>
      <c r="L35" s="379">
        <f t="shared" si="10"/>
        <v>7125.0380000000032</v>
      </c>
      <c r="M35" s="379">
        <f t="shared" si="11"/>
        <v>6382.5820000000003</v>
      </c>
    </row>
    <row r="36" spans="8:13" ht="12.75" customHeight="1" x14ac:dyDescent="0.2">
      <c r="H36" s="450" t="str">
        <f t="shared" si="6"/>
        <v>PVE</v>
      </c>
      <c r="I36" s="451">
        <f t="shared" si="7"/>
        <v>0</v>
      </c>
      <c r="J36" s="450" t="str">
        <f t="shared" si="8"/>
        <v>PVE</v>
      </c>
      <c r="K36" s="379">
        <f t="shared" si="9"/>
        <v>0</v>
      </c>
      <c r="L36" s="379">
        <f t="shared" si="10"/>
        <v>0</v>
      </c>
      <c r="M36" s="379">
        <f t="shared" si="11"/>
        <v>0</v>
      </c>
    </row>
    <row r="37" spans="8:13" ht="12.75" customHeight="1" x14ac:dyDescent="0.2">
      <c r="H37" s="450" t="str">
        <f t="shared" si="6"/>
        <v>VTE</v>
      </c>
      <c r="I37" s="451">
        <f t="shared" si="7"/>
        <v>0.16260359462348237</v>
      </c>
      <c r="J37" s="450" t="str">
        <f t="shared" si="8"/>
        <v>VTE</v>
      </c>
      <c r="K37" s="379">
        <f t="shared" si="9"/>
        <v>14487.916999999996</v>
      </c>
      <c r="L37" s="379">
        <f t="shared" si="10"/>
        <v>6003.9570000000012</v>
      </c>
      <c r="M37" s="379">
        <f t="shared" si="11"/>
        <v>11677.068999999996</v>
      </c>
    </row>
    <row r="38" spans="8:13" ht="12.75" customHeight="1" x14ac:dyDescent="0.2">
      <c r="H38" s="450" t="str">
        <f t="shared" si="6"/>
        <v>FVE</v>
      </c>
      <c r="I38" s="451">
        <f t="shared" si="7"/>
        <v>5.3658452251601617E-2</v>
      </c>
      <c r="J38" s="450" t="str">
        <f t="shared" si="8"/>
        <v>FVE</v>
      </c>
      <c r="K38" s="379">
        <f t="shared" si="9"/>
        <v>2087.4000000000005</v>
      </c>
      <c r="L38" s="379">
        <f t="shared" si="10"/>
        <v>7506.9900000000043</v>
      </c>
      <c r="M38" s="379">
        <f t="shared" si="11"/>
        <v>8139.830999999991</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A2" sqref="A2"/>
    </sheetView>
  </sheetViews>
  <sheetFormatPr defaultRowHeight="12" x14ac:dyDescent="0.2"/>
  <cols>
    <col min="1" max="1" width="9.42578125" style="18" customWidth="1"/>
    <col min="2" max="2" width="14" style="18" customWidth="1"/>
    <col min="3" max="3" width="8" style="18" bestFit="1" customWidth="1"/>
    <col min="4" max="4" width="13.85546875" style="18" customWidth="1"/>
    <col min="5" max="5" width="8" style="18" bestFit="1" customWidth="1"/>
    <col min="6" max="6" width="14.1406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1" t="s">
        <v>424</v>
      </c>
      <c r="B1" s="340"/>
      <c r="C1" s="340"/>
      <c r="D1" s="340"/>
      <c r="E1" s="340"/>
      <c r="F1" s="340"/>
      <c r="G1" s="340"/>
      <c r="H1" s="340"/>
      <c r="I1" s="340"/>
      <c r="J1" s="340"/>
      <c r="K1" s="340"/>
      <c r="L1" s="340"/>
      <c r="M1" s="332" t="str">
        <f>Obsah!$A$1</f>
        <v>I. čtvrtletí 2018</v>
      </c>
      <c r="N1" s="340"/>
      <c r="O1" s="340"/>
    </row>
    <row r="2" spans="1:21" ht="7.5" customHeight="1" x14ac:dyDescent="0.3">
      <c r="A2" s="331"/>
      <c r="B2" s="340"/>
      <c r="C2" s="340"/>
      <c r="D2" s="340"/>
      <c r="E2" s="340"/>
      <c r="F2" s="340"/>
      <c r="G2" s="340"/>
      <c r="H2" s="340"/>
      <c r="I2" s="340"/>
      <c r="J2" s="340"/>
      <c r="K2" s="340"/>
      <c r="L2" s="340"/>
      <c r="M2" s="340"/>
      <c r="N2" s="340"/>
      <c r="O2" s="340"/>
    </row>
    <row r="3" spans="1:21" x14ac:dyDescent="0.2">
      <c r="A3" s="333"/>
      <c r="B3" s="712" t="s">
        <v>283</v>
      </c>
      <c r="C3" s="712"/>
      <c r="D3" s="712"/>
      <c r="E3" s="712"/>
      <c r="F3" s="712"/>
      <c r="G3" s="713"/>
      <c r="H3" s="714" t="s">
        <v>20</v>
      </c>
      <c r="I3" s="712"/>
      <c r="J3" s="712"/>
      <c r="K3" s="712"/>
      <c r="L3" s="712"/>
      <c r="M3" s="712"/>
      <c r="N3" s="52"/>
    </row>
    <row r="4" spans="1:21" ht="13.5" customHeight="1" x14ac:dyDescent="0.25">
      <c r="A4" s="333"/>
      <c r="B4" s="715" t="s">
        <v>256</v>
      </c>
      <c r="C4" s="716"/>
      <c r="D4" s="716"/>
      <c r="E4" s="716"/>
      <c r="F4" s="716"/>
      <c r="G4" s="717"/>
      <c r="H4" s="715" t="s">
        <v>5</v>
      </c>
      <c r="I4" s="716"/>
      <c r="J4" s="716"/>
      <c r="K4" s="716"/>
      <c r="L4" s="716"/>
      <c r="M4" s="716"/>
      <c r="N4" s="390"/>
    </row>
    <row r="5" spans="1:21" x14ac:dyDescent="0.2">
      <c r="A5" s="162"/>
      <c r="B5" s="710" t="s">
        <v>69</v>
      </c>
      <c r="C5" s="718"/>
      <c r="D5" s="710" t="s">
        <v>70</v>
      </c>
      <c r="E5" s="718"/>
      <c r="F5" s="710" t="s">
        <v>71</v>
      </c>
      <c r="G5" s="718"/>
      <c r="H5" s="710" t="s">
        <v>69</v>
      </c>
      <c r="I5" s="718"/>
      <c r="J5" s="710" t="s">
        <v>70</v>
      </c>
      <c r="K5" s="718"/>
      <c r="L5" s="710" t="s">
        <v>71</v>
      </c>
      <c r="M5" s="711"/>
      <c r="N5" s="447"/>
    </row>
    <row r="6" spans="1:21" x14ac:dyDescent="0.2">
      <c r="A6" s="150"/>
      <c r="B6" s="494" t="s">
        <v>318</v>
      </c>
      <c r="C6" s="341" t="s">
        <v>317</v>
      </c>
      <c r="D6" s="341" t="s">
        <v>318</v>
      </c>
      <c r="E6" s="341" t="s">
        <v>317</v>
      </c>
      <c r="F6" s="341" t="s">
        <v>318</v>
      </c>
      <c r="G6" s="341" t="s">
        <v>317</v>
      </c>
      <c r="H6" s="341" t="s">
        <v>318</v>
      </c>
      <c r="I6" s="341" t="s">
        <v>317</v>
      </c>
      <c r="J6" s="341" t="s">
        <v>318</v>
      </c>
      <c r="K6" s="341" t="s">
        <v>317</v>
      </c>
      <c r="L6" s="341" t="s">
        <v>318</v>
      </c>
      <c r="M6" s="434" t="s">
        <v>317</v>
      </c>
      <c r="N6" s="447"/>
    </row>
    <row r="7" spans="1:21" x14ac:dyDescent="0.2">
      <c r="A7" s="701" t="s">
        <v>58</v>
      </c>
      <c r="B7" s="658">
        <f>F8</f>
        <v>1787.1895200000008</v>
      </c>
      <c r="C7" s="659"/>
      <c r="D7" s="659"/>
      <c r="E7" s="659"/>
      <c r="F7" s="659"/>
      <c r="G7" s="660"/>
      <c r="H7" s="658">
        <f>SUM(H8,J8,L8)</f>
        <v>1463825.9720000001</v>
      </c>
      <c r="I7" s="659"/>
      <c r="J7" s="659"/>
      <c r="K7" s="659"/>
      <c r="L7" s="659"/>
      <c r="M7" s="659"/>
      <c r="N7" s="391"/>
    </row>
    <row r="8" spans="1:21" x14ac:dyDescent="0.2">
      <c r="A8" s="703"/>
      <c r="B8" s="343">
        <f>SUM(B9:B16)</f>
        <v>1787.5801000000008</v>
      </c>
      <c r="C8" s="431">
        <v>8.0214577262409936E-2</v>
      </c>
      <c r="D8" s="344">
        <f>SUM(D9:D16)</f>
        <v>1787.5285000000006</v>
      </c>
      <c r="E8" s="431">
        <v>8.0217159066375554E-2</v>
      </c>
      <c r="F8" s="344">
        <f>SUM(F9:F16)</f>
        <v>1787.1895200000008</v>
      </c>
      <c r="G8" s="431">
        <v>8.021255633427922E-2</v>
      </c>
      <c r="H8" s="343">
        <f t="shared" ref="H8" si="0">SUM(H9:H16)</f>
        <v>484074.75699999998</v>
      </c>
      <c r="I8" s="431">
        <v>6.47257426938566E-2</v>
      </c>
      <c r="J8" s="344">
        <f t="shared" ref="J8" si="1">SUM(J9:J16)</f>
        <v>474831.68500000006</v>
      </c>
      <c r="K8" s="431">
        <v>6.699507624070751E-2</v>
      </c>
      <c r="L8" s="344">
        <f t="shared" ref="L8" si="2">SUM(L9:L16)</f>
        <v>504919.52999999997</v>
      </c>
      <c r="M8" s="431">
        <v>5.9780950022742682E-2</v>
      </c>
      <c r="N8" s="20"/>
    </row>
    <row r="9" spans="1:21" x14ac:dyDescent="0.2">
      <c r="A9" s="347" t="s">
        <v>8</v>
      </c>
      <c r="B9" s="283">
        <v>0</v>
      </c>
      <c r="C9" s="387">
        <v>0</v>
      </c>
      <c r="D9" s="198">
        <v>0</v>
      </c>
      <c r="E9" s="387">
        <v>0</v>
      </c>
      <c r="F9" s="198">
        <v>0</v>
      </c>
      <c r="G9" s="387">
        <v>0</v>
      </c>
      <c r="H9" s="283">
        <v>0</v>
      </c>
      <c r="I9" s="387">
        <v>0</v>
      </c>
      <c r="J9" s="198">
        <v>0</v>
      </c>
      <c r="K9" s="387">
        <v>0</v>
      </c>
      <c r="L9" s="198">
        <v>0</v>
      </c>
      <c r="M9" s="387">
        <v>0</v>
      </c>
      <c r="N9" s="436"/>
      <c r="O9" s="448"/>
    </row>
    <row r="10" spans="1:21" x14ac:dyDescent="0.2">
      <c r="A10" s="347" t="s">
        <v>23</v>
      </c>
      <c r="B10" s="283">
        <v>1606.0810000000004</v>
      </c>
      <c r="C10" s="387">
        <v>0.14477751810484071</v>
      </c>
      <c r="D10" s="198">
        <v>1606.0810000000004</v>
      </c>
      <c r="E10" s="387">
        <v>0.14477751810484071</v>
      </c>
      <c r="F10" s="198">
        <v>1606.0810000000004</v>
      </c>
      <c r="G10" s="387">
        <v>0.14477751810484071</v>
      </c>
      <c r="H10" s="283">
        <v>429058.58299999993</v>
      </c>
      <c r="I10" s="387">
        <v>0.10446562462125732</v>
      </c>
      <c r="J10" s="198">
        <v>424208.19100000011</v>
      </c>
      <c r="K10" s="387">
        <v>0.10945287344090063</v>
      </c>
      <c r="L10" s="198">
        <v>449510.53100000002</v>
      </c>
      <c r="M10" s="387">
        <v>9.9271480303899332E-2</v>
      </c>
      <c r="N10" s="436"/>
      <c r="O10" s="448"/>
    </row>
    <row r="11" spans="1:21" x14ac:dyDescent="0.2">
      <c r="A11" s="328" t="s">
        <v>24</v>
      </c>
      <c r="B11" s="345">
        <v>0</v>
      </c>
      <c r="C11" s="387">
        <v>0</v>
      </c>
      <c r="D11" s="346">
        <v>0</v>
      </c>
      <c r="E11" s="387">
        <v>0</v>
      </c>
      <c r="F11" s="346">
        <v>0</v>
      </c>
      <c r="G11" s="387">
        <v>0</v>
      </c>
      <c r="H11" s="345">
        <v>0</v>
      </c>
      <c r="I11" s="387">
        <v>0</v>
      </c>
      <c r="J11" s="346">
        <v>0</v>
      </c>
      <c r="K11" s="387">
        <v>0</v>
      </c>
      <c r="L11" s="346">
        <v>0</v>
      </c>
      <c r="M11" s="387">
        <v>0</v>
      </c>
      <c r="N11" s="436"/>
      <c r="O11" s="448"/>
    </row>
    <row r="12" spans="1:21" x14ac:dyDescent="0.2">
      <c r="A12" s="328" t="s">
        <v>25</v>
      </c>
      <c r="B12" s="283">
        <v>82.252999999999986</v>
      </c>
      <c r="C12" s="387">
        <v>9.1374251952671751E-2</v>
      </c>
      <c r="D12" s="198">
        <v>82.252999999999986</v>
      </c>
      <c r="E12" s="387">
        <v>9.1352940457825577E-2</v>
      </c>
      <c r="F12" s="198">
        <v>82.252999999999986</v>
      </c>
      <c r="G12" s="387">
        <v>9.1352940457825577E-2</v>
      </c>
      <c r="H12" s="283">
        <v>39585.822000000029</v>
      </c>
      <c r="I12" s="387">
        <v>0.11394863203888078</v>
      </c>
      <c r="J12" s="198">
        <v>36402.746999999988</v>
      </c>
      <c r="K12" s="387">
        <v>0.11502700222583839</v>
      </c>
      <c r="L12" s="198">
        <v>38565.204999999987</v>
      </c>
      <c r="M12" s="387">
        <v>0.11467622648679658</v>
      </c>
      <c r="N12" s="436"/>
      <c r="O12" s="448"/>
    </row>
    <row r="13" spans="1:21" x14ac:dyDescent="0.2">
      <c r="A13" s="328" t="s">
        <v>46</v>
      </c>
      <c r="B13" s="345">
        <v>17.349499999999992</v>
      </c>
      <c r="C13" s="387">
        <v>1.5871068687025012E-2</v>
      </c>
      <c r="D13" s="346">
        <v>17.407899999999991</v>
      </c>
      <c r="E13" s="387">
        <v>1.5923590475611121E-2</v>
      </c>
      <c r="F13" s="346">
        <v>17.267899999999994</v>
      </c>
      <c r="G13" s="387">
        <v>1.5800991273626001E-2</v>
      </c>
      <c r="H13" s="345">
        <v>8589.3499999999967</v>
      </c>
      <c r="I13" s="387">
        <v>3.3332610878076693E-2</v>
      </c>
      <c r="J13" s="346">
        <v>7120.6260000000011</v>
      </c>
      <c r="K13" s="387">
        <v>3.4145011829079586E-2</v>
      </c>
      <c r="L13" s="346">
        <v>7685.3549999999959</v>
      </c>
      <c r="M13" s="387">
        <v>4.3396807874881198E-2</v>
      </c>
      <c r="N13" s="436"/>
      <c r="O13" s="448"/>
    </row>
    <row r="14" spans="1:21" x14ac:dyDescent="0.2">
      <c r="A14" s="328" t="s">
        <v>47</v>
      </c>
      <c r="B14" s="283">
        <v>0</v>
      </c>
      <c r="C14" s="387">
        <v>0</v>
      </c>
      <c r="D14" s="198">
        <v>0</v>
      </c>
      <c r="E14" s="387">
        <v>0</v>
      </c>
      <c r="F14" s="198">
        <v>0</v>
      </c>
      <c r="G14" s="387">
        <v>0</v>
      </c>
      <c r="H14" s="283">
        <v>0</v>
      </c>
      <c r="I14" s="387">
        <v>0</v>
      </c>
      <c r="J14" s="198">
        <v>0</v>
      </c>
      <c r="K14" s="387">
        <v>0</v>
      </c>
      <c r="L14" s="198">
        <v>0</v>
      </c>
      <c r="M14" s="387">
        <v>0</v>
      </c>
      <c r="N14" s="436"/>
      <c r="O14" s="448"/>
      <c r="P14" s="187"/>
      <c r="Q14" s="389"/>
      <c r="R14" s="149"/>
      <c r="S14" s="149"/>
      <c r="T14" s="149"/>
      <c r="U14" s="149"/>
    </row>
    <row r="15" spans="1:21" x14ac:dyDescent="0.2">
      <c r="A15" s="328" t="s">
        <v>48</v>
      </c>
      <c r="B15" s="283">
        <v>21.805</v>
      </c>
      <c r="C15" s="387">
        <v>7.0752291053607197E-2</v>
      </c>
      <c r="D15" s="198">
        <v>21.805</v>
      </c>
      <c r="E15" s="380">
        <v>7.0775256022712979E-2</v>
      </c>
      <c r="F15" s="198">
        <v>21.805</v>
      </c>
      <c r="G15" s="380">
        <v>7.0775256022712979E-2</v>
      </c>
      <c r="H15" s="283">
        <v>5485.9219999999987</v>
      </c>
      <c r="I15" s="380">
        <v>7.3937095672660116E-2</v>
      </c>
      <c r="J15" s="198">
        <v>5232.2650000000003</v>
      </c>
      <c r="K15" s="380">
        <v>0.1373529705931999</v>
      </c>
      <c r="L15" s="198">
        <v>4760.4149999999991</v>
      </c>
      <c r="M15" s="380">
        <v>8.2750012537446113E-2</v>
      </c>
      <c r="N15" s="436"/>
      <c r="O15" s="448"/>
      <c r="P15" s="187"/>
      <c r="Q15" s="389"/>
      <c r="R15" s="149"/>
      <c r="S15" s="149"/>
      <c r="T15" s="149"/>
      <c r="U15" s="149"/>
    </row>
    <row r="16" spans="1:21" ht="12.75" thickBot="1" x14ac:dyDescent="0.25">
      <c r="A16" s="158" t="s">
        <v>49</v>
      </c>
      <c r="B16" s="384">
        <v>60.091600000000376</v>
      </c>
      <c r="C16" s="388">
        <v>2.9099785893941455E-2</v>
      </c>
      <c r="D16" s="385">
        <v>59.98160000000037</v>
      </c>
      <c r="E16" s="381">
        <v>2.9068088329332008E-2</v>
      </c>
      <c r="F16" s="385">
        <v>59.782620000000371</v>
      </c>
      <c r="G16" s="381">
        <v>2.9007778324373918E-2</v>
      </c>
      <c r="H16" s="384">
        <v>1355.0800000000004</v>
      </c>
      <c r="I16" s="386">
        <v>2.9345343814221648E-2</v>
      </c>
      <c r="J16" s="385">
        <v>1867.8559999999991</v>
      </c>
      <c r="K16" s="386">
        <v>1.6239141073782271E-2</v>
      </c>
      <c r="L16" s="385">
        <v>4398.0239999999994</v>
      </c>
      <c r="M16" s="386">
        <v>2.791505159753041E-2</v>
      </c>
      <c r="N16" s="436"/>
      <c r="O16" s="448"/>
      <c r="P16" s="187"/>
      <c r="Q16" s="389"/>
      <c r="R16" s="149"/>
      <c r="S16" s="149"/>
      <c r="T16" s="149"/>
      <c r="U16" s="149"/>
    </row>
    <row r="17" spans="1:20" x14ac:dyDescent="0.2">
      <c r="A17" s="179"/>
      <c r="B17" s="340"/>
      <c r="C17" s="340"/>
      <c r="D17" s="340"/>
      <c r="E17" s="340"/>
      <c r="F17" s="340"/>
      <c r="G17" s="340"/>
      <c r="H17" s="340"/>
      <c r="I17" s="340"/>
      <c r="J17" s="340"/>
      <c r="K17" s="340"/>
      <c r="L17" s="350"/>
      <c r="M17" s="350" t="s">
        <v>132</v>
      </c>
      <c r="N17" s="437"/>
      <c r="O17" s="350"/>
    </row>
    <row r="18" spans="1:20" x14ac:dyDescent="0.2">
      <c r="A18" s="435"/>
      <c r="B18" s="712" t="s">
        <v>393</v>
      </c>
      <c r="C18" s="712"/>
      <c r="D18" s="712"/>
      <c r="E18" s="712"/>
      <c r="F18" s="712"/>
      <c r="G18" s="713"/>
      <c r="H18" s="49"/>
      <c r="I18" s="49"/>
      <c r="J18" s="49"/>
      <c r="K18" s="49"/>
      <c r="L18" s="49"/>
      <c r="M18" s="49"/>
      <c r="N18" s="438"/>
      <c r="O18" s="340"/>
      <c r="P18" s="452"/>
      <c r="Q18" s="389"/>
      <c r="R18" s="50"/>
      <c r="S18" s="50"/>
      <c r="T18" s="50"/>
    </row>
    <row r="19" spans="1:20" x14ac:dyDescent="0.2">
      <c r="A19" s="382"/>
      <c r="B19" s="721" t="s">
        <v>5</v>
      </c>
      <c r="C19" s="722"/>
      <c r="D19" s="722"/>
      <c r="E19" s="722"/>
      <c r="F19" s="722"/>
      <c r="G19" s="722"/>
      <c r="H19" s="438" t="str">
        <f>A24</f>
        <v>VO z vvn</v>
      </c>
      <c r="I19" s="449">
        <f>(B24+D24+F24)/'12'!B24</f>
        <v>0.1893736558099792</v>
      </c>
      <c r="J19" s="450" t="str">
        <f>A9</f>
        <v>JE</v>
      </c>
      <c r="K19" s="436">
        <f t="shared" ref="K19:K26" si="3">H9+J9+L9</f>
        <v>0</v>
      </c>
      <c r="L19" s="450" t="str">
        <f>A9</f>
        <v>JE</v>
      </c>
      <c r="M19" s="448">
        <f>K19/'12'!B4</f>
        <v>0</v>
      </c>
      <c r="N19" s="438"/>
      <c r="O19" s="340"/>
      <c r="P19" s="452"/>
      <c r="Q19" s="389"/>
      <c r="R19" s="50"/>
      <c r="S19" s="50"/>
      <c r="T19" s="50"/>
    </row>
    <row r="20" spans="1:20" x14ac:dyDescent="0.2">
      <c r="A20" s="383"/>
      <c r="B20" s="711" t="s">
        <v>69</v>
      </c>
      <c r="C20" s="718"/>
      <c r="D20" s="711" t="s">
        <v>70</v>
      </c>
      <c r="E20" s="718"/>
      <c r="F20" s="711" t="s">
        <v>71</v>
      </c>
      <c r="G20" s="718"/>
      <c r="H20" s="438" t="str">
        <f>A25</f>
        <v>VO z vn</v>
      </c>
      <c r="I20" s="449">
        <f>(B25+D25+F25)/'12'!C24</f>
        <v>0.10906429436629571</v>
      </c>
      <c r="J20" s="450" t="str">
        <f t="shared" ref="J20:J26" si="4">A10</f>
        <v>PE</v>
      </c>
      <c r="K20" s="436">
        <f t="shared" si="3"/>
        <v>1302777.3049999999</v>
      </c>
      <c r="L20" s="450" t="str">
        <f t="shared" ref="L20:L26" si="5">A10</f>
        <v>PE</v>
      </c>
      <c r="M20" s="448">
        <f>K20/'12'!C4</f>
        <v>0.10413068587427277</v>
      </c>
      <c r="N20" s="438"/>
      <c r="O20" s="340"/>
      <c r="P20" s="452"/>
      <c r="Q20" s="389"/>
      <c r="R20" s="397"/>
      <c r="S20" s="397"/>
      <c r="T20" s="397"/>
    </row>
    <row r="21" spans="1:20" x14ac:dyDescent="0.2">
      <c r="A21" s="493"/>
      <c r="B21" s="494" t="s">
        <v>318</v>
      </c>
      <c r="C21" s="341" t="s">
        <v>317</v>
      </c>
      <c r="D21" s="341" t="s">
        <v>318</v>
      </c>
      <c r="E21" s="341" t="s">
        <v>317</v>
      </c>
      <c r="F21" s="341" t="s">
        <v>318</v>
      </c>
      <c r="G21" s="434" t="s">
        <v>317</v>
      </c>
      <c r="H21" s="438" t="str">
        <f>A26</f>
        <v>MOP</v>
      </c>
      <c r="I21" s="449">
        <f>(B26+D26+F26)/'12'!D24</f>
        <v>8.6924534097428424E-2</v>
      </c>
      <c r="J21" s="450" t="str">
        <f t="shared" si="4"/>
        <v>PPE</v>
      </c>
      <c r="K21" s="436">
        <f t="shared" si="3"/>
        <v>0</v>
      </c>
      <c r="L21" s="450" t="str">
        <f t="shared" si="5"/>
        <v>PPE</v>
      </c>
      <c r="M21" s="448">
        <f>K21/'12'!D4</f>
        <v>0</v>
      </c>
      <c r="N21" s="438"/>
      <c r="O21" s="340"/>
      <c r="P21" s="452"/>
      <c r="Q21" s="389"/>
      <c r="R21" s="50"/>
      <c r="S21" s="50"/>
      <c r="T21" s="50"/>
    </row>
    <row r="22" spans="1:20" x14ac:dyDescent="0.2">
      <c r="A22" s="719" t="s">
        <v>58</v>
      </c>
      <c r="B22" s="658">
        <f>SUM(B23,D23,F23)</f>
        <v>1695588.5490000001</v>
      </c>
      <c r="C22" s="659"/>
      <c r="D22" s="659"/>
      <c r="E22" s="659"/>
      <c r="F22" s="659"/>
      <c r="G22" s="659"/>
      <c r="H22" s="438" t="str">
        <f>A27</f>
        <v>MOO</v>
      </c>
      <c r="I22" s="449">
        <f>(B27+D27+F27)/'12'!E24</f>
        <v>8.9443230089934433E-2</v>
      </c>
      <c r="J22" s="450" t="str">
        <f t="shared" si="4"/>
        <v>PSE</v>
      </c>
      <c r="K22" s="436">
        <f t="shared" si="3"/>
        <v>114553.774</v>
      </c>
      <c r="L22" s="450" t="str">
        <f t="shared" si="5"/>
        <v>PSE</v>
      </c>
      <c r="M22" s="448">
        <f>K22/'12'!E4</f>
        <v>0.11453449406501054</v>
      </c>
      <c r="N22" s="438"/>
      <c r="O22" s="340"/>
      <c r="P22" s="452"/>
      <c r="Q22" s="389"/>
      <c r="R22" s="50"/>
      <c r="S22" s="50"/>
      <c r="T22" s="50"/>
    </row>
    <row r="23" spans="1:20" x14ac:dyDescent="0.2">
      <c r="A23" s="720"/>
      <c r="B23" s="343">
        <f>SUM(B24:B27)</f>
        <v>564558.00199999998</v>
      </c>
      <c r="C23" s="432">
        <v>0.10822541966357439</v>
      </c>
      <c r="D23" s="344">
        <f>SUM(D24:D27)</f>
        <v>542518.82000000007</v>
      </c>
      <c r="E23" s="432">
        <v>0.10859497339597317</v>
      </c>
      <c r="F23" s="344">
        <f>SUM(F24:F27)</f>
        <v>588511.72699999996</v>
      </c>
      <c r="G23" s="432">
        <v>0.11001056374595515</v>
      </c>
      <c r="H23" s="340"/>
      <c r="I23" s="340"/>
      <c r="J23" s="450" t="str">
        <f t="shared" si="4"/>
        <v>VE</v>
      </c>
      <c r="K23" s="436">
        <f t="shared" si="3"/>
        <v>23395.330999999995</v>
      </c>
      <c r="L23" s="450" t="str">
        <f t="shared" si="5"/>
        <v>VE</v>
      </c>
      <c r="M23" s="448">
        <f>K23/'12'!F4</f>
        <v>3.6366453588119095E-2</v>
      </c>
      <c r="N23" s="438"/>
      <c r="O23" s="340"/>
      <c r="P23" s="452"/>
      <c r="Q23" s="389"/>
      <c r="R23" s="392"/>
      <c r="S23" s="397"/>
      <c r="T23" s="397"/>
    </row>
    <row r="24" spans="1:20" x14ac:dyDescent="0.2">
      <c r="A24" s="335" t="s">
        <v>9</v>
      </c>
      <c r="B24" s="445">
        <v>110997.105</v>
      </c>
      <c r="C24" s="393">
        <v>0.18386523670379393</v>
      </c>
      <c r="D24" s="395">
        <v>107331.93799999999</v>
      </c>
      <c r="E24" s="393">
        <v>0.18792470623826238</v>
      </c>
      <c r="F24" s="395">
        <v>131002.4</v>
      </c>
      <c r="G24" s="393">
        <v>0.19557355290277414</v>
      </c>
      <c r="H24" s="340"/>
      <c r="I24" s="340"/>
      <c r="J24" s="450" t="str">
        <f t="shared" si="4"/>
        <v>PVE</v>
      </c>
      <c r="K24" s="436">
        <f t="shared" si="3"/>
        <v>0</v>
      </c>
      <c r="L24" s="450" t="str">
        <f t="shared" si="5"/>
        <v>PVE</v>
      </c>
      <c r="M24" s="448">
        <f>K24/'12'!G4</f>
        <v>0</v>
      </c>
      <c r="N24" s="438"/>
      <c r="O24" s="449"/>
      <c r="T24" s="350"/>
    </row>
    <row r="25" spans="1:20" x14ac:dyDescent="0.2">
      <c r="A25" s="335" t="s">
        <v>10</v>
      </c>
      <c r="B25" s="445">
        <v>236893.171</v>
      </c>
      <c r="C25" s="393">
        <v>0.10944464553302542</v>
      </c>
      <c r="D25" s="395">
        <v>223826.239</v>
      </c>
      <c r="E25" s="393">
        <v>0.10969307341748102</v>
      </c>
      <c r="F25" s="395">
        <v>236867.9</v>
      </c>
      <c r="G25" s="393">
        <v>0.1081030190423739</v>
      </c>
      <c r="H25" s="340"/>
      <c r="I25" s="340"/>
      <c r="J25" s="450" t="str">
        <f t="shared" si="4"/>
        <v>VTE</v>
      </c>
      <c r="K25" s="436">
        <f t="shared" si="3"/>
        <v>15478.601999999997</v>
      </c>
      <c r="L25" s="450" t="str">
        <f t="shared" si="5"/>
        <v>VTE</v>
      </c>
      <c r="M25" s="448">
        <f>K25/'12'!H4</f>
        <v>9.1147973916699737E-2</v>
      </c>
      <c r="N25" s="438"/>
      <c r="O25" s="449"/>
    </row>
    <row r="26" spans="1:20" x14ac:dyDescent="0.2">
      <c r="A26" s="335" t="s">
        <v>182</v>
      </c>
      <c r="B26" s="445">
        <v>72786.089000000007</v>
      </c>
      <c r="C26" s="393">
        <v>8.6312876771240929E-2</v>
      </c>
      <c r="D26" s="395">
        <v>68520.067999999999</v>
      </c>
      <c r="E26" s="393">
        <v>8.6777837179999928E-2</v>
      </c>
      <c r="F26" s="395">
        <v>71094.789999999994</v>
      </c>
      <c r="G26" s="393">
        <v>8.770372585788927E-2</v>
      </c>
      <c r="H26" s="340"/>
      <c r="I26" s="340"/>
      <c r="J26" s="450" t="str">
        <f t="shared" si="4"/>
        <v>FVE</v>
      </c>
      <c r="K26" s="436">
        <f t="shared" si="3"/>
        <v>7620.9599999999991</v>
      </c>
      <c r="L26" s="450" t="str">
        <f t="shared" si="5"/>
        <v>FVE</v>
      </c>
      <c r="M26" s="448">
        <f>K26/'12'!I4</f>
        <v>2.3908959975111721E-2</v>
      </c>
      <c r="N26" s="438"/>
      <c r="O26" s="449"/>
    </row>
    <row r="27" spans="1:20" ht="12.75" thickBot="1" x14ac:dyDescent="0.25">
      <c r="A27" s="336" t="s">
        <v>180</v>
      </c>
      <c r="B27" s="446">
        <v>143881.63699999999</v>
      </c>
      <c r="C27" s="394">
        <v>8.9644228478248739E-2</v>
      </c>
      <c r="D27" s="396">
        <v>142840.57500000001</v>
      </c>
      <c r="E27" s="394">
        <v>8.9579007581224307E-2</v>
      </c>
      <c r="F27" s="396">
        <v>149546.63699999999</v>
      </c>
      <c r="G27" s="394">
        <v>8.9121945287678653E-2</v>
      </c>
      <c r="H27" s="340"/>
      <c r="I27" s="340"/>
      <c r="J27" s="340"/>
      <c r="K27" s="340"/>
      <c r="L27" s="340"/>
      <c r="M27" s="340"/>
      <c r="N27" s="438"/>
      <c r="O27" s="449"/>
    </row>
    <row r="28" spans="1:20" x14ac:dyDescent="0.2">
      <c r="A28" s="187"/>
      <c r="B28" s="187"/>
      <c r="C28" s="389"/>
      <c r="D28" s="149"/>
      <c r="E28" s="149"/>
      <c r="F28" s="149"/>
      <c r="G28" s="350" t="s">
        <v>131</v>
      </c>
      <c r="H28" s="340"/>
      <c r="I28" s="340"/>
      <c r="J28" s="340"/>
      <c r="K28" s="340"/>
      <c r="L28" s="340"/>
      <c r="M28" s="340"/>
    </row>
    <row r="29" spans="1:20" x14ac:dyDescent="0.2">
      <c r="H29" s="340"/>
      <c r="I29" s="340"/>
      <c r="J29" s="340"/>
      <c r="K29" s="340"/>
      <c r="L29" s="340"/>
      <c r="M29" s="340"/>
    </row>
    <row r="30" spans="1:20" x14ac:dyDescent="0.2">
      <c r="J30" s="450"/>
      <c r="K30" s="450" t="str">
        <f>H5</f>
        <v>Leden</v>
      </c>
      <c r="L30" s="450" t="str">
        <f>J5</f>
        <v>Únor</v>
      </c>
      <c r="M30" s="450" t="str">
        <f>L5</f>
        <v>Březen</v>
      </c>
    </row>
    <row r="31" spans="1:20"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20" ht="12.75" customHeight="1" x14ac:dyDescent="0.2">
      <c r="H32" s="450" t="str">
        <f t="shared" si="6"/>
        <v>PE</v>
      </c>
      <c r="I32" s="451">
        <f t="shared" si="7"/>
        <v>0.14477751810484071</v>
      </c>
      <c r="J32" s="450" t="str">
        <f t="shared" si="8"/>
        <v>PE</v>
      </c>
      <c r="K32" s="379">
        <f t="shared" si="9"/>
        <v>429058.58299999993</v>
      </c>
      <c r="L32" s="379">
        <f t="shared" si="10"/>
        <v>424208.19100000011</v>
      </c>
      <c r="M32" s="379">
        <f t="shared" si="11"/>
        <v>449510.53100000002</v>
      </c>
    </row>
    <row r="33" spans="8:13" x14ac:dyDescent="0.2">
      <c r="H33" s="450" t="str">
        <f t="shared" si="6"/>
        <v>PPE</v>
      </c>
      <c r="I33" s="451">
        <f t="shared" si="7"/>
        <v>0</v>
      </c>
      <c r="J33" s="450" t="str">
        <f t="shared" si="8"/>
        <v>PPE</v>
      </c>
      <c r="K33" s="379">
        <f t="shared" si="9"/>
        <v>0</v>
      </c>
      <c r="L33" s="379">
        <f t="shared" si="10"/>
        <v>0</v>
      </c>
      <c r="M33" s="379">
        <f t="shared" si="11"/>
        <v>0</v>
      </c>
    </row>
    <row r="34" spans="8:13" ht="13.5" customHeight="1" x14ac:dyDescent="0.2">
      <c r="H34" s="450" t="str">
        <f t="shared" si="6"/>
        <v>PSE</v>
      </c>
      <c r="I34" s="451">
        <f t="shared" si="7"/>
        <v>9.1352940457825577E-2</v>
      </c>
      <c r="J34" s="450" t="str">
        <f t="shared" si="8"/>
        <v>PSE</v>
      </c>
      <c r="K34" s="379">
        <f t="shared" si="9"/>
        <v>39585.822000000029</v>
      </c>
      <c r="L34" s="379">
        <f t="shared" si="10"/>
        <v>36402.746999999988</v>
      </c>
      <c r="M34" s="379">
        <f t="shared" si="11"/>
        <v>38565.204999999987</v>
      </c>
    </row>
    <row r="35" spans="8:13" ht="12.75" customHeight="1" x14ac:dyDescent="0.2">
      <c r="H35" s="450" t="str">
        <f t="shared" si="6"/>
        <v>VE</v>
      </c>
      <c r="I35" s="451">
        <f t="shared" si="7"/>
        <v>1.5800991273626001E-2</v>
      </c>
      <c r="J35" s="450" t="str">
        <f t="shared" si="8"/>
        <v>VE</v>
      </c>
      <c r="K35" s="379">
        <f t="shared" si="9"/>
        <v>8589.3499999999967</v>
      </c>
      <c r="L35" s="379">
        <f t="shared" si="10"/>
        <v>7120.6260000000011</v>
      </c>
      <c r="M35" s="379">
        <f t="shared" si="11"/>
        <v>7685.3549999999959</v>
      </c>
    </row>
    <row r="36" spans="8:13" ht="12.75" customHeight="1" x14ac:dyDescent="0.2">
      <c r="H36" s="450" t="str">
        <f t="shared" si="6"/>
        <v>PVE</v>
      </c>
      <c r="I36" s="451">
        <f t="shared" si="7"/>
        <v>0</v>
      </c>
      <c r="J36" s="450" t="str">
        <f t="shared" si="8"/>
        <v>PVE</v>
      </c>
      <c r="K36" s="379">
        <f t="shared" si="9"/>
        <v>0</v>
      </c>
      <c r="L36" s="379">
        <f t="shared" si="10"/>
        <v>0</v>
      </c>
      <c r="M36" s="379">
        <f t="shared" si="11"/>
        <v>0</v>
      </c>
    </row>
    <row r="37" spans="8:13" ht="12.75" customHeight="1" x14ac:dyDescent="0.2">
      <c r="H37" s="450" t="str">
        <f t="shared" si="6"/>
        <v>VTE</v>
      </c>
      <c r="I37" s="451">
        <f t="shared" si="7"/>
        <v>7.0775256022712979E-2</v>
      </c>
      <c r="J37" s="450" t="str">
        <f t="shared" si="8"/>
        <v>VTE</v>
      </c>
      <c r="K37" s="379">
        <f t="shared" si="9"/>
        <v>5485.9219999999987</v>
      </c>
      <c r="L37" s="379">
        <f t="shared" si="10"/>
        <v>5232.2650000000003</v>
      </c>
      <c r="M37" s="379">
        <f t="shared" si="11"/>
        <v>4760.4149999999991</v>
      </c>
    </row>
    <row r="38" spans="8:13" ht="12.75" customHeight="1" x14ac:dyDescent="0.2">
      <c r="H38" s="450" t="str">
        <f t="shared" si="6"/>
        <v>FVE</v>
      </c>
      <c r="I38" s="451">
        <f t="shared" si="7"/>
        <v>2.9007778324373918E-2</v>
      </c>
      <c r="J38" s="450" t="str">
        <f t="shared" si="8"/>
        <v>FVE</v>
      </c>
      <c r="K38" s="379">
        <f t="shared" si="9"/>
        <v>1355.0800000000004</v>
      </c>
      <c r="L38" s="379">
        <f t="shared" si="10"/>
        <v>1867.8559999999991</v>
      </c>
      <c r="M38" s="379">
        <f t="shared" si="11"/>
        <v>4398.0239999999994</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heetViews>
  <sheetFormatPr defaultRowHeight="12" x14ac:dyDescent="0.2"/>
  <cols>
    <col min="1" max="1" width="9.42578125" style="18" customWidth="1"/>
    <col min="2" max="2" width="13.85546875" style="18" customWidth="1"/>
    <col min="3" max="3" width="8" style="18" bestFit="1" customWidth="1"/>
    <col min="4" max="4" width="14.140625" style="18" customWidth="1"/>
    <col min="5" max="5" width="8" style="18" bestFit="1" customWidth="1"/>
    <col min="6" max="6" width="14"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1" t="s">
        <v>423</v>
      </c>
      <c r="M1" s="332" t="str">
        <f>Obsah!$A$1</f>
        <v>I. čtvrtletí 2018</v>
      </c>
    </row>
    <row r="2" spans="1:24" ht="7.5" customHeight="1" x14ac:dyDescent="0.2"/>
    <row r="3" spans="1:24" x14ac:dyDescent="0.2">
      <c r="A3" s="333"/>
      <c r="B3" s="712" t="s">
        <v>283</v>
      </c>
      <c r="C3" s="712"/>
      <c r="D3" s="712"/>
      <c r="E3" s="712"/>
      <c r="F3" s="712"/>
      <c r="G3" s="713"/>
      <c r="H3" s="714" t="s">
        <v>20</v>
      </c>
      <c r="I3" s="712"/>
      <c r="J3" s="712"/>
      <c r="K3" s="712"/>
      <c r="L3" s="712"/>
      <c r="M3" s="712"/>
      <c r="N3" s="52"/>
    </row>
    <row r="4" spans="1:24" ht="13.5" x14ac:dyDescent="0.25">
      <c r="A4" s="333"/>
      <c r="B4" s="715" t="s">
        <v>256</v>
      </c>
      <c r="C4" s="716"/>
      <c r="D4" s="716"/>
      <c r="E4" s="716"/>
      <c r="F4" s="716"/>
      <c r="G4" s="717"/>
      <c r="H4" s="715" t="s">
        <v>5</v>
      </c>
      <c r="I4" s="716"/>
      <c r="J4" s="716"/>
      <c r="K4" s="716"/>
      <c r="L4" s="716"/>
      <c r="M4" s="716"/>
      <c r="N4" s="390"/>
    </row>
    <row r="5" spans="1:24" x14ac:dyDescent="0.2">
      <c r="A5" s="162"/>
      <c r="B5" s="710" t="s">
        <v>69</v>
      </c>
      <c r="C5" s="718"/>
      <c r="D5" s="710" t="s">
        <v>70</v>
      </c>
      <c r="E5" s="718"/>
      <c r="F5" s="710" t="s">
        <v>71</v>
      </c>
      <c r="G5" s="718"/>
      <c r="H5" s="710" t="s">
        <v>69</v>
      </c>
      <c r="I5" s="718"/>
      <c r="J5" s="710" t="s">
        <v>70</v>
      </c>
      <c r="K5" s="718"/>
      <c r="L5" s="710" t="s">
        <v>71</v>
      </c>
      <c r="M5" s="711"/>
      <c r="N5" s="330"/>
    </row>
    <row r="6" spans="1:24" x14ac:dyDescent="0.2">
      <c r="A6" s="150"/>
      <c r="B6" s="494" t="s">
        <v>318</v>
      </c>
      <c r="C6" s="341" t="s">
        <v>317</v>
      </c>
      <c r="D6" s="341" t="s">
        <v>318</v>
      </c>
      <c r="E6" s="341" t="s">
        <v>317</v>
      </c>
      <c r="F6" s="341" t="s">
        <v>318</v>
      </c>
      <c r="G6" s="341" t="s">
        <v>317</v>
      </c>
      <c r="H6" s="341" t="s">
        <v>318</v>
      </c>
      <c r="I6" s="341" t="s">
        <v>317</v>
      </c>
      <c r="J6" s="341" t="s">
        <v>318</v>
      </c>
      <c r="K6" s="341" t="s">
        <v>317</v>
      </c>
      <c r="L6" s="341" t="s">
        <v>318</v>
      </c>
      <c r="M6" s="342" t="s">
        <v>317</v>
      </c>
      <c r="N6" s="330"/>
    </row>
    <row r="7" spans="1:24" x14ac:dyDescent="0.2">
      <c r="A7" s="701" t="s">
        <v>58</v>
      </c>
      <c r="B7" s="658">
        <f>F8</f>
        <v>1038.6103899999998</v>
      </c>
      <c r="C7" s="659"/>
      <c r="D7" s="659"/>
      <c r="E7" s="659"/>
      <c r="F7" s="659"/>
      <c r="G7" s="660"/>
      <c r="H7" s="658">
        <f>SUM(H8,J8,L8)</f>
        <v>450322.78300000005</v>
      </c>
      <c r="I7" s="659"/>
      <c r="J7" s="659"/>
      <c r="K7" s="659"/>
      <c r="L7" s="659"/>
      <c r="M7" s="659"/>
      <c r="N7" s="391"/>
    </row>
    <row r="8" spans="1:24" x14ac:dyDescent="0.2">
      <c r="A8" s="703"/>
      <c r="B8" s="343">
        <f>SUM(B9:B16)</f>
        <v>1038.8441499999999</v>
      </c>
      <c r="C8" s="431">
        <v>4.6616341462839918E-2</v>
      </c>
      <c r="D8" s="344">
        <f>SUM(D9:D16)</f>
        <v>1038.72741</v>
      </c>
      <c r="E8" s="431">
        <v>4.6613948742397264E-2</v>
      </c>
      <c r="F8" s="344">
        <f>SUM(F9:F16)</f>
        <v>1038.6103899999998</v>
      </c>
      <c r="G8" s="431">
        <v>4.6614862881046132E-2</v>
      </c>
      <c r="H8" s="343">
        <f t="shared" ref="H8" si="0">SUM(H9:H16)</f>
        <v>161564.992</v>
      </c>
      <c r="I8" s="431">
        <v>2.1602890771119057E-2</v>
      </c>
      <c r="J8" s="344">
        <f t="shared" ref="J8" si="1">SUM(J9:J16)</f>
        <v>136405.64400000003</v>
      </c>
      <c r="K8" s="431">
        <v>1.9245780785338298E-2</v>
      </c>
      <c r="L8" s="344">
        <f t="shared" ref="L8" si="2">SUM(L9:L16)</f>
        <v>152352.147</v>
      </c>
      <c r="M8" s="431">
        <v>1.8038034864019909E-2</v>
      </c>
      <c r="N8" s="20"/>
    </row>
    <row r="9" spans="1:24" x14ac:dyDescent="0.2">
      <c r="A9" s="347" t="s">
        <v>8</v>
      </c>
      <c r="B9" s="283">
        <v>0</v>
      </c>
      <c r="C9" s="387">
        <v>0</v>
      </c>
      <c r="D9" s="198">
        <v>0</v>
      </c>
      <c r="E9" s="387">
        <v>0</v>
      </c>
      <c r="F9" s="198">
        <v>0</v>
      </c>
      <c r="G9" s="387">
        <v>0</v>
      </c>
      <c r="H9" s="283">
        <v>0</v>
      </c>
      <c r="I9" s="387">
        <v>0</v>
      </c>
      <c r="J9" s="198">
        <v>0</v>
      </c>
      <c r="K9" s="387">
        <v>0</v>
      </c>
      <c r="L9" s="198">
        <v>0</v>
      </c>
      <c r="M9" s="387">
        <v>0</v>
      </c>
      <c r="N9" s="436"/>
      <c r="O9" s="448"/>
      <c r="X9" s="379"/>
    </row>
    <row r="10" spans="1:24" x14ac:dyDescent="0.2">
      <c r="A10" s="328" t="s">
        <v>23</v>
      </c>
      <c r="B10" s="283">
        <v>111.80600000000001</v>
      </c>
      <c r="C10" s="387">
        <v>1.0078567139035838E-2</v>
      </c>
      <c r="D10" s="198">
        <v>111.80600000000001</v>
      </c>
      <c r="E10" s="387">
        <v>1.0078567139035838E-2</v>
      </c>
      <c r="F10" s="198">
        <v>111.80600000000001</v>
      </c>
      <c r="G10" s="387">
        <v>1.0078567139035838E-2</v>
      </c>
      <c r="H10" s="283">
        <v>40292.434999999998</v>
      </c>
      <c r="I10" s="387">
        <v>9.8102556540313069E-3</v>
      </c>
      <c r="J10" s="198">
        <v>36927.480000000003</v>
      </c>
      <c r="K10" s="387">
        <v>9.527913134830035E-3</v>
      </c>
      <c r="L10" s="198">
        <v>38792.56500000001</v>
      </c>
      <c r="M10" s="387">
        <v>8.5670859451682912E-3</v>
      </c>
      <c r="N10" s="436"/>
      <c r="O10" s="448"/>
      <c r="X10" s="379"/>
    </row>
    <row r="11" spans="1:24" x14ac:dyDescent="0.2">
      <c r="A11" s="328" t="s">
        <v>24</v>
      </c>
      <c r="B11" s="345">
        <v>0</v>
      </c>
      <c r="C11" s="387">
        <v>0</v>
      </c>
      <c r="D11" s="346">
        <v>0</v>
      </c>
      <c r="E11" s="387">
        <v>0</v>
      </c>
      <c r="F11" s="346">
        <v>0</v>
      </c>
      <c r="G11" s="387">
        <v>0</v>
      </c>
      <c r="H11" s="345">
        <v>0</v>
      </c>
      <c r="I11" s="387">
        <v>0</v>
      </c>
      <c r="J11" s="346">
        <v>0</v>
      </c>
      <c r="K11" s="387">
        <v>0</v>
      </c>
      <c r="L11" s="346">
        <v>0</v>
      </c>
      <c r="M11" s="387">
        <v>0</v>
      </c>
      <c r="N11" s="436"/>
      <c r="O11" s="448"/>
      <c r="X11" s="379"/>
    </row>
    <row r="12" spans="1:24" x14ac:dyDescent="0.2">
      <c r="A12" s="328" t="s">
        <v>25</v>
      </c>
      <c r="B12" s="283">
        <v>111.49199999999995</v>
      </c>
      <c r="C12" s="387">
        <v>0.12385564172379458</v>
      </c>
      <c r="D12" s="198">
        <v>111.49199999999995</v>
      </c>
      <c r="E12" s="387">
        <v>0.12382675449556717</v>
      </c>
      <c r="F12" s="198">
        <v>111.49199999999995</v>
      </c>
      <c r="G12" s="387">
        <v>0.12382675449556717</v>
      </c>
      <c r="H12" s="283">
        <v>26971.203000000005</v>
      </c>
      <c r="I12" s="387">
        <v>7.7637182481469141E-2</v>
      </c>
      <c r="J12" s="198">
        <v>23922.796000000002</v>
      </c>
      <c r="K12" s="387">
        <v>7.5592303754996273E-2</v>
      </c>
      <c r="L12" s="198">
        <v>25735.391999999993</v>
      </c>
      <c r="M12" s="387">
        <v>7.6525916087273313E-2</v>
      </c>
      <c r="N12" s="436"/>
      <c r="O12" s="448"/>
      <c r="X12" s="379"/>
    </row>
    <row r="13" spans="1:24" x14ac:dyDescent="0.2">
      <c r="A13" s="328" t="s">
        <v>46</v>
      </c>
      <c r="B13" s="345">
        <v>12.821549999999995</v>
      </c>
      <c r="C13" s="387">
        <v>1.1728966294367305E-2</v>
      </c>
      <c r="D13" s="346">
        <v>12.832549999999994</v>
      </c>
      <c r="E13" s="387">
        <v>1.1738364245991966E-2</v>
      </c>
      <c r="F13" s="346">
        <v>12.809549999999993</v>
      </c>
      <c r="G13" s="387">
        <v>1.1721378266556785E-2</v>
      </c>
      <c r="H13" s="345">
        <v>5394.844000000001</v>
      </c>
      <c r="I13" s="387">
        <v>2.0935721073180962E-2</v>
      </c>
      <c r="J13" s="346">
        <v>3685.1699999999983</v>
      </c>
      <c r="K13" s="387">
        <v>1.767122346296086E-2</v>
      </c>
      <c r="L13" s="346">
        <v>3940.7270000000008</v>
      </c>
      <c r="M13" s="387">
        <v>2.2252058949307752E-2</v>
      </c>
      <c r="N13" s="436"/>
      <c r="O13" s="448"/>
      <c r="X13" s="379"/>
    </row>
    <row r="14" spans="1:24" x14ac:dyDescent="0.2">
      <c r="A14" s="328" t="s">
        <v>47</v>
      </c>
      <c r="B14" s="283">
        <v>650</v>
      </c>
      <c r="C14" s="387">
        <v>0.55484421681604779</v>
      </c>
      <c r="D14" s="198">
        <v>650</v>
      </c>
      <c r="E14" s="387">
        <v>0.55484421681604779</v>
      </c>
      <c r="F14" s="198">
        <v>650</v>
      </c>
      <c r="G14" s="387">
        <v>0.55484421681604779</v>
      </c>
      <c r="H14" s="283">
        <v>76099.91</v>
      </c>
      <c r="I14" s="387">
        <v>0.57832260408109304</v>
      </c>
      <c r="J14" s="198">
        <v>57946.37</v>
      </c>
      <c r="K14" s="387">
        <v>0.57104320539150588</v>
      </c>
      <c r="L14" s="198">
        <v>67447.45</v>
      </c>
      <c r="M14" s="387">
        <v>0.56647573179127408</v>
      </c>
      <c r="N14" s="436"/>
      <c r="O14" s="448"/>
      <c r="P14" s="187"/>
      <c r="Q14" s="389"/>
      <c r="R14" s="149"/>
      <c r="S14" s="149"/>
      <c r="T14" s="149"/>
      <c r="U14" s="149"/>
      <c r="X14" s="379"/>
    </row>
    <row r="15" spans="1:24" x14ac:dyDescent="0.2">
      <c r="A15" s="328" t="s">
        <v>48</v>
      </c>
      <c r="B15" s="283">
        <v>43.791999999999994</v>
      </c>
      <c r="C15" s="387">
        <v>0.14209513092499731</v>
      </c>
      <c r="D15" s="198">
        <v>43.691999999999993</v>
      </c>
      <c r="E15" s="380">
        <v>0.14181666985298669</v>
      </c>
      <c r="F15" s="198">
        <v>43.691999999999993</v>
      </c>
      <c r="G15" s="380">
        <v>0.14181666985298669</v>
      </c>
      <c r="H15" s="283">
        <v>10261.439999999999</v>
      </c>
      <c r="I15" s="380">
        <v>0.13829964607941225</v>
      </c>
      <c r="J15" s="198">
        <v>8773.5849999999991</v>
      </c>
      <c r="K15" s="380">
        <v>0.23031669124211779</v>
      </c>
      <c r="L15" s="198">
        <v>7973.5160000000005</v>
      </c>
      <c r="M15" s="380">
        <v>0.13860315728093608</v>
      </c>
      <c r="N15" s="436"/>
      <c r="O15" s="448"/>
      <c r="P15" s="187"/>
      <c r="Q15" s="389"/>
      <c r="R15" s="149"/>
      <c r="S15" s="149"/>
      <c r="T15" s="149"/>
      <c r="U15" s="149"/>
      <c r="X15" s="379"/>
    </row>
    <row r="16" spans="1:24" ht="12.75" thickBot="1" x14ac:dyDescent="0.25">
      <c r="A16" s="158" t="s">
        <v>49</v>
      </c>
      <c r="B16" s="384">
        <v>108.93259999999995</v>
      </c>
      <c r="C16" s="388">
        <v>5.2751388494737129E-2</v>
      </c>
      <c r="D16" s="385">
        <v>108.90485999999996</v>
      </c>
      <c r="E16" s="381">
        <v>5.2777119816302259E-2</v>
      </c>
      <c r="F16" s="385">
        <v>108.81083999999996</v>
      </c>
      <c r="G16" s="381">
        <v>5.2797296706114549E-2</v>
      </c>
      <c r="H16" s="384">
        <v>2545.1599999999967</v>
      </c>
      <c r="I16" s="386">
        <v>5.511748034227075E-2</v>
      </c>
      <c r="J16" s="385">
        <v>5150.2430000000095</v>
      </c>
      <c r="K16" s="386">
        <v>4.4776215426274732E-2</v>
      </c>
      <c r="L16" s="385">
        <v>8462.4969999999757</v>
      </c>
      <c r="M16" s="386">
        <v>5.3712994835622918E-2</v>
      </c>
      <c r="N16" s="436"/>
      <c r="O16" s="448"/>
      <c r="P16" s="187"/>
      <c r="Q16" s="389"/>
      <c r="R16" s="149"/>
      <c r="S16" s="149"/>
      <c r="T16" s="149"/>
      <c r="U16" s="149"/>
      <c r="X16" s="379"/>
    </row>
    <row r="17" spans="1:15" x14ac:dyDescent="0.2">
      <c r="A17" s="179"/>
      <c r="B17" s="340"/>
      <c r="C17" s="340"/>
      <c r="D17" s="340"/>
      <c r="E17" s="340"/>
      <c r="F17" s="340"/>
      <c r="G17" s="340"/>
      <c r="H17" s="340"/>
      <c r="I17" s="340"/>
      <c r="J17" s="340"/>
      <c r="K17" s="340"/>
      <c r="L17" s="350"/>
      <c r="M17" s="350" t="s">
        <v>132</v>
      </c>
      <c r="N17" s="437"/>
      <c r="O17" s="350"/>
    </row>
    <row r="18" spans="1:15" x14ac:dyDescent="0.2">
      <c r="A18" s="334"/>
      <c r="B18" s="712" t="s">
        <v>393</v>
      </c>
      <c r="C18" s="712"/>
      <c r="D18" s="712"/>
      <c r="E18" s="712"/>
      <c r="F18" s="712"/>
      <c r="G18" s="713"/>
      <c r="H18" s="340"/>
      <c r="I18" s="340"/>
      <c r="J18" s="340"/>
      <c r="K18" s="340"/>
      <c r="L18" s="340"/>
      <c r="M18" s="340"/>
      <c r="N18" s="438"/>
      <c r="O18" s="340"/>
    </row>
    <row r="19" spans="1:15" x14ac:dyDescent="0.2">
      <c r="A19" s="382"/>
      <c r="B19" s="721" t="s">
        <v>5</v>
      </c>
      <c r="C19" s="722"/>
      <c r="D19" s="722"/>
      <c r="E19" s="722"/>
      <c r="F19" s="722"/>
      <c r="G19" s="722"/>
      <c r="H19" s="438" t="str">
        <f>A24</f>
        <v>VO z vvn</v>
      </c>
      <c r="I19" s="449">
        <f>(B24+D24+F24)/'12'!B24</f>
        <v>4.679343152633867E-2</v>
      </c>
      <c r="J19" s="450" t="str">
        <f>A9</f>
        <v>JE</v>
      </c>
      <c r="K19" s="436">
        <f t="shared" ref="K19:K26" si="3">H9+J9+L9</f>
        <v>0</v>
      </c>
      <c r="L19" s="450" t="str">
        <f>A9</f>
        <v>JE</v>
      </c>
      <c r="M19" s="448">
        <f>K19/'12'!B4</f>
        <v>0</v>
      </c>
      <c r="N19" s="438"/>
      <c r="O19" s="340"/>
    </row>
    <row r="20" spans="1:15" x14ac:dyDescent="0.2">
      <c r="A20" s="383"/>
      <c r="B20" s="711" t="s">
        <v>69</v>
      </c>
      <c r="C20" s="718"/>
      <c r="D20" s="711" t="s">
        <v>70</v>
      </c>
      <c r="E20" s="718"/>
      <c r="F20" s="711" t="s">
        <v>71</v>
      </c>
      <c r="G20" s="718"/>
      <c r="H20" s="438" t="str">
        <f>A25</f>
        <v>VO z vn</v>
      </c>
      <c r="I20" s="449">
        <f>(B25+D25+F25)/'12'!C24</f>
        <v>6.6784881374347405E-2</v>
      </c>
      <c r="J20" s="450" t="str">
        <f t="shared" ref="J20:J26" si="4">A10</f>
        <v>PE</v>
      </c>
      <c r="K20" s="436">
        <f t="shared" si="3"/>
        <v>116012.48000000001</v>
      </c>
      <c r="L20" s="450" t="str">
        <f t="shared" ref="L20:L26" si="5">A10</f>
        <v>PE</v>
      </c>
      <c r="M20" s="448">
        <f>K20/'12'!C4</f>
        <v>9.2728504449771272E-3</v>
      </c>
      <c r="N20" s="438"/>
      <c r="O20" s="340"/>
    </row>
    <row r="21" spans="1:15" x14ac:dyDescent="0.2">
      <c r="A21" s="493"/>
      <c r="B21" s="494" t="s">
        <v>318</v>
      </c>
      <c r="C21" s="341" t="s">
        <v>317</v>
      </c>
      <c r="D21" s="341" t="s">
        <v>318</v>
      </c>
      <c r="E21" s="341" t="s">
        <v>317</v>
      </c>
      <c r="F21" s="341" t="s">
        <v>318</v>
      </c>
      <c r="G21" s="434" t="s">
        <v>317</v>
      </c>
      <c r="H21" s="438" t="str">
        <f>A26</f>
        <v>MOP</v>
      </c>
      <c r="I21" s="449">
        <f>(B26+D26+F26)/'12'!D24</f>
        <v>4.8651860345887539E-2</v>
      </c>
      <c r="J21" s="450" t="str">
        <f t="shared" si="4"/>
        <v>PPE</v>
      </c>
      <c r="K21" s="436">
        <f t="shared" si="3"/>
        <v>0</v>
      </c>
      <c r="L21" s="450" t="str">
        <f t="shared" si="5"/>
        <v>PPE</v>
      </c>
      <c r="M21" s="448">
        <f>K21/'12'!D4</f>
        <v>0</v>
      </c>
      <c r="N21" s="438"/>
      <c r="O21" s="340"/>
    </row>
    <row r="22" spans="1:15" x14ac:dyDescent="0.2">
      <c r="A22" s="719" t="s">
        <v>58</v>
      </c>
      <c r="B22" s="658">
        <f>SUM(B23,D23,F23)</f>
        <v>894282.90401370497</v>
      </c>
      <c r="C22" s="659"/>
      <c r="D22" s="659"/>
      <c r="E22" s="659"/>
      <c r="F22" s="659"/>
      <c r="G22" s="659"/>
      <c r="H22" s="438" t="str">
        <f>A27</f>
        <v>MOO</v>
      </c>
      <c r="I22" s="449">
        <f>(B27+D27+F27)/'12'!E24</f>
        <v>5.3698427946826228E-2</v>
      </c>
      <c r="J22" s="450" t="str">
        <f t="shared" si="4"/>
        <v>PSE</v>
      </c>
      <c r="K22" s="436">
        <f t="shared" si="3"/>
        <v>76629.391000000003</v>
      </c>
      <c r="L22" s="450" t="str">
        <f t="shared" si="5"/>
        <v>PSE</v>
      </c>
      <c r="M22" s="448">
        <f>K22/'12'!E4</f>
        <v>7.6616493915729666E-2</v>
      </c>
      <c r="N22" s="438"/>
      <c r="O22" s="340"/>
    </row>
    <row r="23" spans="1:15" x14ac:dyDescent="0.2">
      <c r="A23" s="720"/>
      <c r="B23" s="343">
        <f>SUM(B24:B27)</f>
        <v>298503.82576600346</v>
      </c>
      <c r="C23" s="432">
        <v>5.7222998700332331E-2</v>
      </c>
      <c r="D23" s="344">
        <f>SUM(D24:D27)</f>
        <v>286141.69949719164</v>
      </c>
      <c r="E23" s="432">
        <v>5.7276446638986775E-2</v>
      </c>
      <c r="F23" s="344">
        <f>SUM(F24:F27)</f>
        <v>309637.37875050982</v>
      </c>
      <c r="G23" s="432">
        <v>5.7880550259898939E-2</v>
      </c>
      <c r="H23" s="340"/>
      <c r="I23" s="340"/>
      <c r="J23" s="450" t="str">
        <f t="shared" si="4"/>
        <v>VE</v>
      </c>
      <c r="K23" s="436">
        <f t="shared" si="3"/>
        <v>13020.741</v>
      </c>
      <c r="L23" s="450" t="str">
        <f t="shared" si="5"/>
        <v>VE</v>
      </c>
      <c r="M23" s="448">
        <f>K23/'12'!F4</f>
        <v>2.0239857827163015E-2</v>
      </c>
      <c r="N23" s="438"/>
      <c r="O23" s="340"/>
    </row>
    <row r="24" spans="1:15" x14ac:dyDescent="0.2">
      <c r="A24" s="327" t="s">
        <v>9</v>
      </c>
      <c r="B24" s="445">
        <v>26591.102999999999</v>
      </c>
      <c r="C24" s="393">
        <v>4.4047810501994307E-2</v>
      </c>
      <c r="D24" s="395">
        <v>25567.061000000002</v>
      </c>
      <c r="E24" s="393">
        <v>4.4764703939294707E-2</v>
      </c>
      <c r="F24" s="395">
        <v>34160.161999999997</v>
      </c>
      <c r="G24" s="393">
        <v>5.0997724088065063E-2</v>
      </c>
      <c r="H24" s="340"/>
      <c r="I24" s="340"/>
      <c r="J24" s="450" t="str">
        <f t="shared" si="4"/>
        <v>PVE</v>
      </c>
      <c r="K24" s="436">
        <f t="shared" si="3"/>
        <v>201493.72999999998</v>
      </c>
      <c r="L24" s="450" t="str">
        <f t="shared" si="5"/>
        <v>PVE</v>
      </c>
      <c r="M24" s="448">
        <f>K24/'12'!G4</f>
        <v>0.57221905996273037</v>
      </c>
      <c r="N24" s="438"/>
      <c r="O24" s="449"/>
    </row>
    <row r="25" spans="1:15" x14ac:dyDescent="0.2">
      <c r="A25" s="327" t="s">
        <v>10</v>
      </c>
      <c r="B25" s="445">
        <v>144540.41051052159</v>
      </c>
      <c r="C25" s="393">
        <v>6.6777669979866228E-2</v>
      </c>
      <c r="D25" s="395">
        <v>136469.09791898739</v>
      </c>
      <c r="E25" s="393">
        <v>6.6880964645279553E-2</v>
      </c>
      <c r="F25" s="395">
        <v>146153.99193782441</v>
      </c>
      <c r="G25" s="393">
        <v>6.670252817529769E-2</v>
      </c>
      <c r="H25" s="340"/>
      <c r="I25" s="340"/>
      <c r="J25" s="450" t="str">
        <f t="shared" si="4"/>
        <v>VTE</v>
      </c>
      <c r="K25" s="436">
        <f t="shared" si="3"/>
        <v>27008.540999999997</v>
      </c>
      <c r="L25" s="450" t="str">
        <f t="shared" si="5"/>
        <v>VTE</v>
      </c>
      <c r="M25" s="448">
        <f>K25/'12'!H4</f>
        <v>0.15904367788487073</v>
      </c>
      <c r="N25" s="438"/>
      <c r="O25" s="449"/>
    </row>
    <row r="26" spans="1:15" x14ac:dyDescent="0.2">
      <c r="A26" s="327" t="s">
        <v>182</v>
      </c>
      <c r="B26" s="445">
        <v>40966.987501285636</v>
      </c>
      <c r="C26" s="393">
        <v>4.8580416841567539E-2</v>
      </c>
      <c r="D26" s="395">
        <v>38480.077711160673</v>
      </c>
      <c r="E26" s="393">
        <v>4.8733429720076243E-2</v>
      </c>
      <c r="F26" s="395">
        <v>39434.23013273027</v>
      </c>
      <c r="G26" s="393">
        <v>4.8646727966675088E-2</v>
      </c>
      <c r="H26" s="340"/>
      <c r="I26" s="340"/>
      <c r="J26" s="450" t="str">
        <f t="shared" si="4"/>
        <v>FVE</v>
      </c>
      <c r="K26" s="436">
        <f t="shared" si="3"/>
        <v>16157.899999999981</v>
      </c>
      <c r="L26" s="450" t="str">
        <f t="shared" si="5"/>
        <v>FVE</v>
      </c>
      <c r="M26" s="448">
        <f>K26/'12'!I4</f>
        <v>5.0691590610875435E-2</v>
      </c>
      <c r="N26" s="438"/>
      <c r="O26" s="449"/>
    </row>
    <row r="27" spans="1:15" ht="12.75" thickBot="1" x14ac:dyDescent="0.25">
      <c r="A27" s="329" t="s">
        <v>180</v>
      </c>
      <c r="B27" s="446">
        <v>86405.32475419619</v>
      </c>
      <c r="C27" s="394">
        <v>5.3834101665123854E-2</v>
      </c>
      <c r="D27" s="396">
        <v>85625.462867043592</v>
      </c>
      <c r="E27" s="394">
        <v>5.3697935529262171E-2</v>
      </c>
      <c r="F27" s="396">
        <v>89888.994679955111</v>
      </c>
      <c r="G27" s="394">
        <v>5.3569122158403322E-2</v>
      </c>
      <c r="H27" s="340"/>
      <c r="I27" s="340"/>
      <c r="J27" s="340"/>
      <c r="K27" s="340"/>
      <c r="L27" s="340"/>
      <c r="M27" s="340"/>
      <c r="N27" s="438"/>
      <c r="O27" s="449"/>
    </row>
    <row r="28" spans="1:15" x14ac:dyDescent="0.2">
      <c r="A28" s="187"/>
      <c r="B28" s="187"/>
      <c r="C28" s="389"/>
      <c r="D28" s="149"/>
      <c r="E28" s="149"/>
      <c r="F28" s="149"/>
      <c r="G28" s="350" t="s">
        <v>131</v>
      </c>
      <c r="H28" s="340"/>
      <c r="I28" s="340"/>
      <c r="J28" s="340"/>
      <c r="K28" s="340"/>
      <c r="L28" s="340"/>
      <c r="M28" s="340"/>
      <c r="N28" s="340"/>
      <c r="O28" s="340"/>
    </row>
    <row r="29" spans="1:15" x14ac:dyDescent="0.2">
      <c r="A29" s="187"/>
      <c r="B29" s="187"/>
      <c r="C29" s="389"/>
      <c r="D29" s="149"/>
      <c r="E29" s="149"/>
      <c r="F29" s="149"/>
      <c r="G29" s="350"/>
      <c r="H29" s="340"/>
      <c r="I29" s="340"/>
      <c r="J29" s="340"/>
      <c r="K29" s="340"/>
      <c r="L29" s="340"/>
      <c r="M29" s="340"/>
      <c r="N29" s="340"/>
      <c r="O29" s="340"/>
    </row>
    <row r="30" spans="1:15" x14ac:dyDescent="0.2">
      <c r="J30" s="450"/>
      <c r="K30" s="450" t="str">
        <f>H5</f>
        <v>Leden</v>
      </c>
      <c r="L30" s="450" t="str">
        <f>J5</f>
        <v>Únor</v>
      </c>
      <c r="M30" s="450" t="str">
        <f>L5</f>
        <v>Březen</v>
      </c>
    </row>
    <row r="31" spans="1:15"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15" x14ac:dyDescent="0.2">
      <c r="H32" s="450" t="str">
        <f t="shared" si="6"/>
        <v>PE</v>
      </c>
      <c r="I32" s="451">
        <f t="shared" si="7"/>
        <v>1.0078567139035838E-2</v>
      </c>
      <c r="J32" s="450" t="str">
        <f t="shared" si="8"/>
        <v>PE</v>
      </c>
      <c r="K32" s="379">
        <f t="shared" si="9"/>
        <v>40292.434999999998</v>
      </c>
      <c r="L32" s="379">
        <f t="shared" si="10"/>
        <v>36927.480000000003</v>
      </c>
      <c r="M32" s="379">
        <f t="shared" si="11"/>
        <v>38792.56500000001</v>
      </c>
    </row>
    <row r="33" spans="8:13" ht="12.75" customHeight="1" x14ac:dyDescent="0.2">
      <c r="H33" s="450" t="str">
        <f t="shared" si="6"/>
        <v>PPE</v>
      </c>
      <c r="I33" s="451">
        <f t="shared" si="7"/>
        <v>0</v>
      </c>
      <c r="J33" s="450" t="str">
        <f t="shared" si="8"/>
        <v>PPE</v>
      </c>
      <c r="K33" s="379">
        <f t="shared" si="9"/>
        <v>0</v>
      </c>
      <c r="L33" s="379">
        <f t="shared" si="10"/>
        <v>0</v>
      </c>
      <c r="M33" s="379">
        <f t="shared" si="11"/>
        <v>0</v>
      </c>
    </row>
    <row r="34" spans="8:13" x14ac:dyDescent="0.2">
      <c r="H34" s="450" t="str">
        <f t="shared" si="6"/>
        <v>PSE</v>
      </c>
      <c r="I34" s="451">
        <f t="shared" si="7"/>
        <v>0.12382675449556717</v>
      </c>
      <c r="J34" s="450" t="str">
        <f t="shared" si="8"/>
        <v>PSE</v>
      </c>
      <c r="K34" s="379">
        <f t="shared" si="9"/>
        <v>26971.203000000005</v>
      </c>
      <c r="L34" s="379">
        <f t="shared" si="10"/>
        <v>23922.796000000002</v>
      </c>
      <c r="M34" s="379">
        <f t="shared" si="11"/>
        <v>25735.391999999993</v>
      </c>
    </row>
    <row r="35" spans="8:13" ht="13.5" customHeight="1" x14ac:dyDescent="0.2">
      <c r="H35" s="450" t="str">
        <f t="shared" si="6"/>
        <v>VE</v>
      </c>
      <c r="I35" s="451">
        <f t="shared" si="7"/>
        <v>1.1721378266556785E-2</v>
      </c>
      <c r="J35" s="450" t="str">
        <f t="shared" si="8"/>
        <v>VE</v>
      </c>
      <c r="K35" s="379">
        <f t="shared" si="9"/>
        <v>5394.844000000001</v>
      </c>
      <c r="L35" s="379">
        <f t="shared" si="10"/>
        <v>3685.1699999999983</v>
      </c>
      <c r="M35" s="379">
        <f t="shared" si="11"/>
        <v>3940.7270000000008</v>
      </c>
    </row>
    <row r="36" spans="8:13" ht="12.75" customHeight="1" x14ac:dyDescent="0.2">
      <c r="H36" s="450" t="str">
        <f t="shared" si="6"/>
        <v>PVE</v>
      </c>
      <c r="I36" s="451">
        <f t="shared" si="7"/>
        <v>0.55484421681604779</v>
      </c>
      <c r="J36" s="450" t="str">
        <f t="shared" si="8"/>
        <v>PVE</v>
      </c>
      <c r="K36" s="379">
        <f t="shared" si="9"/>
        <v>76099.91</v>
      </c>
      <c r="L36" s="379">
        <f t="shared" si="10"/>
        <v>57946.37</v>
      </c>
      <c r="M36" s="379">
        <f t="shared" si="11"/>
        <v>67447.45</v>
      </c>
    </row>
    <row r="37" spans="8:13" ht="12.75" customHeight="1" x14ac:dyDescent="0.2">
      <c r="H37" s="450" t="str">
        <f t="shared" si="6"/>
        <v>VTE</v>
      </c>
      <c r="I37" s="451">
        <f t="shared" si="7"/>
        <v>0.14181666985298669</v>
      </c>
      <c r="J37" s="450" t="str">
        <f t="shared" si="8"/>
        <v>VTE</v>
      </c>
      <c r="K37" s="379">
        <f t="shared" si="9"/>
        <v>10261.439999999999</v>
      </c>
      <c r="L37" s="379">
        <f t="shared" si="10"/>
        <v>8773.5849999999991</v>
      </c>
      <c r="M37" s="379">
        <f t="shared" si="11"/>
        <v>7973.5160000000005</v>
      </c>
    </row>
    <row r="38" spans="8:13" ht="12.75" customHeight="1" x14ac:dyDescent="0.2">
      <c r="H38" s="450" t="str">
        <f t="shared" si="6"/>
        <v>FVE</v>
      </c>
      <c r="I38" s="451">
        <f t="shared" si="7"/>
        <v>5.2797296706114549E-2</v>
      </c>
      <c r="J38" s="450" t="str">
        <f t="shared" si="8"/>
        <v>FVE</v>
      </c>
      <c r="K38" s="379">
        <f t="shared" si="9"/>
        <v>2545.1599999999967</v>
      </c>
      <c r="L38" s="379">
        <f t="shared" si="10"/>
        <v>5150.2430000000095</v>
      </c>
      <c r="M38" s="379">
        <f t="shared" si="11"/>
        <v>8462.4969999999757</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heetViews>
  <sheetFormatPr defaultRowHeight="12" x14ac:dyDescent="0.2"/>
  <cols>
    <col min="1" max="1" width="9.42578125" style="18" customWidth="1"/>
    <col min="2" max="2" width="14.28515625" style="18" customWidth="1"/>
    <col min="3" max="3" width="8" style="18" bestFit="1" customWidth="1"/>
    <col min="4" max="4" width="14.140625" style="18" customWidth="1"/>
    <col min="5" max="5" width="8" style="18" bestFit="1" customWidth="1"/>
    <col min="6" max="6" width="13.710937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1" t="s">
        <v>422</v>
      </c>
      <c r="B1" s="340"/>
      <c r="C1" s="340"/>
      <c r="D1" s="340"/>
      <c r="E1" s="340"/>
      <c r="F1" s="340"/>
      <c r="G1" s="340"/>
      <c r="H1" s="340"/>
      <c r="I1" s="340"/>
      <c r="J1" s="340"/>
      <c r="K1" s="340"/>
      <c r="L1" s="340"/>
      <c r="M1" s="332" t="str">
        <f>Obsah!$A$1</f>
        <v>I. čtvrtletí 2018</v>
      </c>
      <c r="N1" s="340"/>
      <c r="O1" s="340"/>
    </row>
    <row r="2" spans="1:21" ht="7.5" customHeight="1" x14ac:dyDescent="0.3">
      <c r="A2" s="331"/>
      <c r="B2" s="340"/>
      <c r="C2" s="340"/>
      <c r="D2" s="340"/>
      <c r="E2" s="340"/>
      <c r="F2" s="340"/>
      <c r="G2" s="340"/>
      <c r="H2" s="340"/>
      <c r="I2" s="340"/>
      <c r="J2" s="340"/>
      <c r="K2" s="340"/>
      <c r="L2" s="340"/>
      <c r="M2" s="340"/>
      <c r="N2" s="340"/>
      <c r="O2" s="340"/>
    </row>
    <row r="3" spans="1:21" x14ac:dyDescent="0.2">
      <c r="A3" s="333"/>
      <c r="B3" s="712" t="s">
        <v>283</v>
      </c>
      <c r="C3" s="712"/>
      <c r="D3" s="712"/>
      <c r="E3" s="712"/>
      <c r="F3" s="712"/>
      <c r="G3" s="713"/>
      <c r="H3" s="714" t="s">
        <v>20</v>
      </c>
      <c r="I3" s="712"/>
      <c r="J3" s="712"/>
      <c r="K3" s="712"/>
      <c r="L3" s="712"/>
      <c r="M3" s="712"/>
      <c r="N3" s="52"/>
    </row>
    <row r="4" spans="1:21" ht="13.5" customHeight="1" x14ac:dyDescent="0.25">
      <c r="A4" s="333"/>
      <c r="B4" s="715" t="s">
        <v>256</v>
      </c>
      <c r="C4" s="716"/>
      <c r="D4" s="716"/>
      <c r="E4" s="716"/>
      <c r="F4" s="716"/>
      <c r="G4" s="717"/>
      <c r="H4" s="715" t="s">
        <v>5</v>
      </c>
      <c r="I4" s="716"/>
      <c r="J4" s="716"/>
      <c r="K4" s="716"/>
      <c r="L4" s="716"/>
      <c r="M4" s="716"/>
      <c r="N4" s="390"/>
    </row>
    <row r="5" spans="1:21" x14ac:dyDescent="0.2">
      <c r="A5" s="162"/>
      <c r="B5" s="710" t="s">
        <v>69</v>
      </c>
      <c r="C5" s="718"/>
      <c r="D5" s="710" t="s">
        <v>70</v>
      </c>
      <c r="E5" s="718"/>
      <c r="F5" s="710" t="s">
        <v>71</v>
      </c>
      <c r="G5" s="718"/>
      <c r="H5" s="710" t="s">
        <v>69</v>
      </c>
      <c r="I5" s="718"/>
      <c r="J5" s="710" t="s">
        <v>70</v>
      </c>
      <c r="K5" s="718"/>
      <c r="L5" s="710" t="s">
        <v>71</v>
      </c>
      <c r="M5" s="711"/>
      <c r="N5" s="447"/>
    </row>
    <row r="6" spans="1:21" x14ac:dyDescent="0.2">
      <c r="A6" s="150"/>
      <c r="B6" s="494" t="s">
        <v>318</v>
      </c>
      <c r="C6" s="341" t="s">
        <v>317</v>
      </c>
      <c r="D6" s="341" t="s">
        <v>318</v>
      </c>
      <c r="E6" s="341" t="s">
        <v>317</v>
      </c>
      <c r="F6" s="341" t="s">
        <v>318</v>
      </c>
      <c r="G6" s="341" t="s">
        <v>317</v>
      </c>
      <c r="H6" s="341" t="s">
        <v>318</v>
      </c>
      <c r="I6" s="341" t="s">
        <v>317</v>
      </c>
      <c r="J6" s="341" t="s">
        <v>318</v>
      </c>
      <c r="K6" s="341" t="s">
        <v>317</v>
      </c>
      <c r="L6" s="341" t="s">
        <v>318</v>
      </c>
      <c r="M6" s="434" t="s">
        <v>317</v>
      </c>
      <c r="N6" s="447"/>
    </row>
    <row r="7" spans="1:21" x14ac:dyDescent="0.2">
      <c r="A7" s="701" t="s">
        <v>58</v>
      </c>
      <c r="B7" s="658">
        <f>F8</f>
        <v>1472.7295499999996</v>
      </c>
      <c r="C7" s="659"/>
      <c r="D7" s="659"/>
      <c r="E7" s="659"/>
      <c r="F7" s="659"/>
      <c r="G7" s="660"/>
      <c r="H7" s="658">
        <f>SUM(H8,J8,L8)</f>
        <v>1650039.6230000001</v>
      </c>
      <c r="I7" s="659"/>
      <c r="J7" s="659"/>
      <c r="K7" s="659"/>
      <c r="L7" s="659"/>
      <c r="M7" s="659"/>
      <c r="N7" s="391"/>
    </row>
    <row r="8" spans="1:21" x14ac:dyDescent="0.2">
      <c r="A8" s="703"/>
      <c r="B8" s="343">
        <f>SUM(B9:B16)</f>
        <v>1473.0099599999996</v>
      </c>
      <c r="C8" s="431">
        <v>6.6098784185793569E-2</v>
      </c>
      <c r="D8" s="344">
        <f>SUM(D9:D16)</f>
        <v>1472.9711599999996</v>
      </c>
      <c r="E8" s="431">
        <v>6.6101078579672234E-2</v>
      </c>
      <c r="F8" s="344">
        <f>SUM(F9:F16)</f>
        <v>1472.7295499999996</v>
      </c>
      <c r="G8" s="431">
        <v>6.6098978688355667E-2</v>
      </c>
      <c r="H8" s="343">
        <f t="shared" ref="H8" si="0">SUM(H9:H16)</f>
        <v>548259.41099999985</v>
      </c>
      <c r="I8" s="431">
        <v>7.3307886959020588E-2</v>
      </c>
      <c r="J8" s="344">
        <f t="shared" ref="J8" si="1">SUM(J9:J16)</f>
        <v>526854.89600000007</v>
      </c>
      <c r="K8" s="431">
        <v>7.4335148728143591E-2</v>
      </c>
      <c r="L8" s="344">
        <f t="shared" ref="L8" si="2">SUM(L9:L16)</f>
        <v>574925.31599999999</v>
      </c>
      <c r="M8" s="431">
        <v>6.806942401813125E-2</v>
      </c>
      <c r="N8" s="20"/>
    </row>
    <row r="9" spans="1:21" x14ac:dyDescent="0.2">
      <c r="A9" s="347" t="s">
        <v>8</v>
      </c>
      <c r="B9" s="283">
        <v>0</v>
      </c>
      <c r="C9" s="387">
        <v>0</v>
      </c>
      <c r="D9" s="198">
        <v>0</v>
      </c>
      <c r="E9" s="387">
        <v>0</v>
      </c>
      <c r="F9" s="198">
        <v>0</v>
      </c>
      <c r="G9" s="387">
        <v>0</v>
      </c>
      <c r="H9" s="283">
        <v>0</v>
      </c>
      <c r="I9" s="387">
        <v>0</v>
      </c>
      <c r="J9" s="198">
        <v>0</v>
      </c>
      <c r="K9" s="387">
        <v>0</v>
      </c>
      <c r="L9" s="198">
        <v>0</v>
      </c>
      <c r="M9" s="387">
        <v>0</v>
      </c>
      <c r="N9" s="436"/>
      <c r="O9" s="448"/>
    </row>
    <row r="10" spans="1:21" x14ac:dyDescent="0.2">
      <c r="A10" s="347" t="s">
        <v>23</v>
      </c>
      <c r="B10" s="283">
        <v>1273.7099999999998</v>
      </c>
      <c r="C10" s="387">
        <v>0.114816483468341</v>
      </c>
      <c r="D10" s="198">
        <v>1273.7099999999998</v>
      </c>
      <c r="E10" s="387">
        <v>0.114816483468341</v>
      </c>
      <c r="F10" s="198">
        <v>1273.7099999999998</v>
      </c>
      <c r="G10" s="387">
        <v>0.114816483468341</v>
      </c>
      <c r="H10" s="283">
        <v>504052.08199999999</v>
      </c>
      <c r="I10" s="387">
        <v>0.12272476923687417</v>
      </c>
      <c r="J10" s="198">
        <v>486484.79300000001</v>
      </c>
      <c r="K10" s="387">
        <v>0.12552128791674305</v>
      </c>
      <c r="L10" s="198">
        <v>529998.26</v>
      </c>
      <c r="M10" s="387">
        <v>0.11704667232521615</v>
      </c>
      <c r="N10" s="436"/>
      <c r="O10" s="448"/>
    </row>
    <row r="11" spans="1:21" x14ac:dyDescent="0.2">
      <c r="A11" s="328" t="s">
        <v>24</v>
      </c>
      <c r="B11" s="345">
        <v>0</v>
      </c>
      <c r="C11" s="387">
        <v>0</v>
      </c>
      <c r="D11" s="346">
        <v>0</v>
      </c>
      <c r="E11" s="387">
        <v>0</v>
      </c>
      <c r="F11" s="346">
        <v>0</v>
      </c>
      <c r="G11" s="387">
        <v>0</v>
      </c>
      <c r="H11" s="345">
        <v>0</v>
      </c>
      <c r="I11" s="387">
        <v>0</v>
      </c>
      <c r="J11" s="346">
        <v>0</v>
      </c>
      <c r="K11" s="387">
        <v>0</v>
      </c>
      <c r="L11" s="346">
        <v>0</v>
      </c>
      <c r="M11" s="387">
        <v>0</v>
      </c>
      <c r="N11" s="436"/>
      <c r="O11" s="448"/>
    </row>
    <row r="12" spans="1:21" x14ac:dyDescent="0.2">
      <c r="A12" s="328" t="s">
        <v>25</v>
      </c>
      <c r="B12" s="283">
        <v>55.008999999999993</v>
      </c>
      <c r="C12" s="387">
        <v>6.1109092989490001E-2</v>
      </c>
      <c r="D12" s="198">
        <v>55.008999999999993</v>
      </c>
      <c r="E12" s="387">
        <v>6.1094840329769459E-2</v>
      </c>
      <c r="F12" s="198">
        <v>55.008999999999993</v>
      </c>
      <c r="G12" s="387">
        <v>6.1094840329769459E-2</v>
      </c>
      <c r="H12" s="283">
        <v>31065.455999999991</v>
      </c>
      <c r="I12" s="387">
        <v>8.9422576973746754E-2</v>
      </c>
      <c r="J12" s="198">
        <v>27800.058000000001</v>
      </c>
      <c r="K12" s="387">
        <v>8.7843846879040136E-2</v>
      </c>
      <c r="L12" s="198">
        <v>30828.585999999999</v>
      </c>
      <c r="M12" s="387">
        <v>9.1670870423317799E-2</v>
      </c>
      <c r="N12" s="436"/>
      <c r="O12" s="448"/>
    </row>
    <row r="13" spans="1:21" x14ac:dyDescent="0.2">
      <c r="A13" s="328" t="s">
        <v>46</v>
      </c>
      <c r="B13" s="345">
        <v>29.353999999999978</v>
      </c>
      <c r="C13" s="387">
        <v>2.6852609599062341E-2</v>
      </c>
      <c r="D13" s="346">
        <v>29.41399999999998</v>
      </c>
      <c r="E13" s="387">
        <v>2.6905973164461278E-2</v>
      </c>
      <c r="F13" s="346">
        <v>29.353999999999985</v>
      </c>
      <c r="G13" s="387">
        <v>2.6860376643715655E-2</v>
      </c>
      <c r="H13" s="345">
        <v>9027.2710000000006</v>
      </c>
      <c r="I13" s="387">
        <v>3.5032046841023644E-2</v>
      </c>
      <c r="J13" s="346">
        <v>6907.9300000000012</v>
      </c>
      <c r="K13" s="387">
        <v>3.3125086412971808E-2</v>
      </c>
      <c r="L13" s="346">
        <v>5851.223</v>
      </c>
      <c r="M13" s="387">
        <v>3.3040035283221934E-2</v>
      </c>
      <c r="N13" s="436"/>
      <c r="O13" s="448"/>
    </row>
    <row r="14" spans="1:21" x14ac:dyDescent="0.2">
      <c r="A14" s="328" t="s">
        <v>47</v>
      </c>
      <c r="B14" s="283">
        <v>0</v>
      </c>
      <c r="C14" s="387">
        <v>0</v>
      </c>
      <c r="D14" s="198">
        <v>0</v>
      </c>
      <c r="E14" s="387">
        <v>0</v>
      </c>
      <c r="F14" s="198">
        <v>0</v>
      </c>
      <c r="G14" s="387">
        <v>0</v>
      </c>
      <c r="H14" s="283">
        <v>0</v>
      </c>
      <c r="I14" s="387">
        <v>0</v>
      </c>
      <c r="J14" s="198">
        <v>0</v>
      </c>
      <c r="K14" s="387">
        <v>0</v>
      </c>
      <c r="L14" s="198">
        <v>0</v>
      </c>
      <c r="M14" s="387">
        <v>0</v>
      </c>
      <c r="N14" s="436"/>
      <c r="O14" s="448"/>
      <c r="P14" s="187"/>
      <c r="Q14" s="389"/>
      <c r="R14" s="149"/>
      <c r="S14" s="149"/>
      <c r="T14" s="149"/>
      <c r="U14" s="149"/>
    </row>
    <row r="15" spans="1:21" x14ac:dyDescent="0.2">
      <c r="A15" s="328" t="s">
        <v>48</v>
      </c>
      <c r="B15" s="283">
        <v>19.2</v>
      </c>
      <c r="C15" s="387">
        <v>6.2299655502373687E-2</v>
      </c>
      <c r="D15" s="198">
        <v>19.2</v>
      </c>
      <c r="E15" s="380">
        <v>6.2319876892276499E-2</v>
      </c>
      <c r="F15" s="198">
        <v>19.2</v>
      </c>
      <c r="G15" s="380">
        <v>6.2319876892276499E-2</v>
      </c>
      <c r="H15" s="283">
        <v>2318.2520000000004</v>
      </c>
      <c r="I15" s="380">
        <v>3.1244487237940263E-2</v>
      </c>
      <c r="J15" s="198">
        <v>469.75400000000002</v>
      </c>
      <c r="K15" s="380">
        <v>1.2331582469167372E-2</v>
      </c>
      <c r="L15" s="198">
        <v>1490.0120000000002</v>
      </c>
      <c r="M15" s="380">
        <v>2.5900790515311203E-2</v>
      </c>
      <c r="N15" s="436"/>
      <c r="O15" s="448"/>
      <c r="P15" s="187"/>
      <c r="Q15" s="389"/>
      <c r="R15" s="149"/>
      <c r="S15" s="149"/>
      <c r="T15" s="149"/>
      <c r="U15" s="149"/>
    </row>
    <row r="16" spans="1:21" ht="12.75" thickBot="1" x14ac:dyDescent="0.25">
      <c r="A16" s="158" t="s">
        <v>49</v>
      </c>
      <c r="B16" s="384">
        <v>95.736959999999755</v>
      </c>
      <c r="C16" s="388">
        <v>4.636130570889796E-2</v>
      </c>
      <c r="D16" s="385">
        <v>95.638159999999772</v>
      </c>
      <c r="E16" s="381">
        <v>4.6347854717692816E-2</v>
      </c>
      <c r="F16" s="385">
        <v>95.456549999999766</v>
      </c>
      <c r="G16" s="381">
        <v>4.6317515726301245E-2</v>
      </c>
      <c r="H16" s="384">
        <v>1796.3499999999942</v>
      </c>
      <c r="I16" s="386">
        <v>3.8901399445550718E-2</v>
      </c>
      <c r="J16" s="385">
        <v>5192.3609999999981</v>
      </c>
      <c r="K16" s="386">
        <v>4.5142389341044059E-2</v>
      </c>
      <c r="L16" s="385">
        <v>6757.2350000000006</v>
      </c>
      <c r="M16" s="386">
        <v>4.2889389344314272E-2</v>
      </c>
      <c r="N16" s="436"/>
      <c r="O16" s="448"/>
      <c r="P16" s="187"/>
      <c r="Q16" s="389"/>
      <c r="R16" s="149"/>
      <c r="S16" s="149"/>
      <c r="T16" s="149"/>
      <c r="U16" s="149"/>
    </row>
    <row r="17" spans="1:20" x14ac:dyDescent="0.2">
      <c r="A17" s="179"/>
      <c r="B17" s="340"/>
      <c r="C17" s="340"/>
      <c r="D17" s="340"/>
      <c r="E17" s="340"/>
      <c r="F17" s="340"/>
      <c r="G17" s="340"/>
      <c r="H17" s="340"/>
      <c r="I17" s="340"/>
      <c r="J17" s="340"/>
      <c r="K17" s="340"/>
      <c r="L17" s="350"/>
      <c r="M17" s="350" t="s">
        <v>132</v>
      </c>
      <c r="N17" s="437"/>
      <c r="O17" s="350"/>
    </row>
    <row r="18" spans="1:20" x14ac:dyDescent="0.2">
      <c r="A18" s="435"/>
      <c r="B18" s="712" t="s">
        <v>393</v>
      </c>
      <c r="C18" s="712"/>
      <c r="D18" s="712"/>
      <c r="E18" s="712"/>
      <c r="F18" s="712"/>
      <c r="G18" s="713"/>
      <c r="H18" s="49"/>
      <c r="I18" s="49"/>
      <c r="J18" s="49"/>
      <c r="K18" s="49"/>
      <c r="L18" s="49"/>
      <c r="M18" s="49"/>
      <c r="N18" s="438"/>
      <c r="O18" s="340"/>
      <c r="P18" s="452"/>
      <c r="Q18" s="389"/>
      <c r="R18" s="50"/>
      <c r="S18" s="50"/>
      <c r="T18" s="50"/>
    </row>
    <row r="19" spans="1:20" x14ac:dyDescent="0.2">
      <c r="A19" s="382"/>
      <c r="B19" s="721" t="s">
        <v>5</v>
      </c>
      <c r="C19" s="722"/>
      <c r="D19" s="722"/>
      <c r="E19" s="722"/>
      <c r="F19" s="722"/>
      <c r="G19" s="722"/>
      <c r="H19" s="438" t="str">
        <f>A24</f>
        <v>VO z vvn</v>
      </c>
      <c r="I19" s="449">
        <f>(B24+D24+F24)/'12'!B24</f>
        <v>3.1499132251783961E-2</v>
      </c>
      <c r="J19" s="450" t="str">
        <f>A9</f>
        <v>JE</v>
      </c>
      <c r="K19" s="436">
        <f t="shared" ref="K19:K26" si="3">H9+J9+L9</f>
        <v>0</v>
      </c>
      <c r="L19" s="450" t="str">
        <f>A9</f>
        <v>JE</v>
      </c>
      <c r="M19" s="448">
        <f>K19/'12'!B4</f>
        <v>0</v>
      </c>
      <c r="N19" s="438"/>
      <c r="O19" s="340"/>
      <c r="P19" s="452"/>
      <c r="Q19" s="389"/>
      <c r="R19" s="50"/>
      <c r="S19" s="50"/>
      <c r="T19" s="50"/>
    </row>
    <row r="20" spans="1:20" x14ac:dyDescent="0.2">
      <c r="A20" s="383"/>
      <c r="B20" s="711" t="s">
        <v>69</v>
      </c>
      <c r="C20" s="718"/>
      <c r="D20" s="711" t="s">
        <v>70</v>
      </c>
      <c r="E20" s="718"/>
      <c r="F20" s="711" t="s">
        <v>71</v>
      </c>
      <c r="G20" s="718"/>
      <c r="H20" s="438" t="str">
        <f>A25</f>
        <v>VO z vn</v>
      </c>
      <c r="I20" s="449">
        <f>(B25+D25+F25)/'12'!C24</f>
        <v>4.3824861263855631E-2</v>
      </c>
      <c r="J20" s="450" t="str">
        <f t="shared" ref="J20:J26" si="4">A10</f>
        <v>PE</v>
      </c>
      <c r="K20" s="436">
        <f t="shared" si="3"/>
        <v>1520535.135</v>
      </c>
      <c r="L20" s="450" t="str">
        <f t="shared" ref="L20:L26" si="5">A10</f>
        <v>PE</v>
      </c>
      <c r="M20" s="448">
        <f>K20/'12'!C4</f>
        <v>0.12153601839378061</v>
      </c>
      <c r="N20" s="438"/>
      <c r="O20" s="340"/>
      <c r="P20" s="452"/>
      <c r="Q20" s="389"/>
      <c r="R20" s="397"/>
      <c r="S20" s="397"/>
      <c r="T20" s="397"/>
    </row>
    <row r="21" spans="1:20" x14ac:dyDescent="0.2">
      <c r="A21" s="493"/>
      <c r="B21" s="494" t="s">
        <v>318</v>
      </c>
      <c r="C21" s="341" t="s">
        <v>317</v>
      </c>
      <c r="D21" s="341" t="s">
        <v>318</v>
      </c>
      <c r="E21" s="341" t="s">
        <v>317</v>
      </c>
      <c r="F21" s="341" t="s">
        <v>318</v>
      </c>
      <c r="G21" s="434" t="s">
        <v>317</v>
      </c>
      <c r="H21" s="438" t="str">
        <f>A26</f>
        <v>MOP</v>
      </c>
      <c r="I21" s="449">
        <f>(B26+D26+F26)/'12'!D24</f>
        <v>5.0633572776246083E-2</v>
      </c>
      <c r="J21" s="450" t="str">
        <f t="shared" si="4"/>
        <v>PPE</v>
      </c>
      <c r="K21" s="436">
        <f t="shared" si="3"/>
        <v>0</v>
      </c>
      <c r="L21" s="450" t="str">
        <f t="shared" si="5"/>
        <v>PPE</v>
      </c>
      <c r="M21" s="448">
        <f>K21/'12'!D4</f>
        <v>0</v>
      </c>
      <c r="N21" s="438"/>
      <c r="O21" s="340"/>
      <c r="P21" s="452"/>
      <c r="Q21" s="389"/>
      <c r="R21" s="50"/>
      <c r="S21" s="50"/>
      <c r="T21" s="50"/>
    </row>
    <row r="22" spans="1:20" x14ac:dyDescent="0.2">
      <c r="A22" s="719" t="s">
        <v>58</v>
      </c>
      <c r="B22" s="658">
        <f>SUM(B23,D23,F23)</f>
        <v>695431.70200000005</v>
      </c>
      <c r="C22" s="659"/>
      <c r="D22" s="659"/>
      <c r="E22" s="659"/>
      <c r="F22" s="659"/>
      <c r="G22" s="659"/>
      <c r="H22" s="438" t="str">
        <f>A27</f>
        <v>MOO</v>
      </c>
      <c r="I22" s="449">
        <f>(B27+D27+F27)/'12'!E24</f>
        <v>4.7829605325332022E-2</v>
      </c>
      <c r="J22" s="450" t="str">
        <f t="shared" si="4"/>
        <v>PSE</v>
      </c>
      <c r="K22" s="436">
        <f t="shared" si="3"/>
        <v>89694.099999999991</v>
      </c>
      <c r="L22" s="450" t="str">
        <f t="shared" si="5"/>
        <v>PSE</v>
      </c>
      <c r="M22" s="448">
        <f>K22/'12'!E4</f>
        <v>8.9679004064208825E-2</v>
      </c>
      <c r="N22" s="438"/>
      <c r="O22" s="340"/>
      <c r="P22" s="452"/>
      <c r="Q22" s="389"/>
      <c r="R22" s="50"/>
      <c r="S22" s="50"/>
      <c r="T22" s="50"/>
    </row>
    <row r="23" spans="1:20" x14ac:dyDescent="0.2">
      <c r="A23" s="720"/>
      <c r="B23" s="343">
        <f>SUM(B24:B27)</f>
        <v>235288.78</v>
      </c>
      <c r="C23" s="432">
        <v>4.5104713541249973E-2</v>
      </c>
      <c r="D23" s="344">
        <f>SUM(D24:D27)</f>
        <v>221441.42</v>
      </c>
      <c r="E23" s="432">
        <v>4.432551319356353E-2</v>
      </c>
      <c r="F23" s="344">
        <f>SUM(F24:F27)</f>
        <v>238701.50200000001</v>
      </c>
      <c r="G23" s="432">
        <v>4.4620498789187668E-2</v>
      </c>
      <c r="H23" s="340"/>
      <c r="I23" s="340"/>
      <c r="J23" s="450" t="str">
        <f t="shared" si="4"/>
        <v>VE</v>
      </c>
      <c r="K23" s="436">
        <f t="shared" si="3"/>
        <v>21786.423999999999</v>
      </c>
      <c r="L23" s="450" t="str">
        <f t="shared" si="5"/>
        <v>VE</v>
      </c>
      <c r="M23" s="448">
        <f>K23/'12'!F4</f>
        <v>3.3865516895105446E-2</v>
      </c>
      <c r="N23" s="438"/>
      <c r="O23" s="340"/>
      <c r="P23" s="452"/>
      <c r="Q23" s="389"/>
      <c r="R23" s="392"/>
      <c r="S23" s="397"/>
      <c r="T23" s="397"/>
    </row>
    <row r="24" spans="1:20" x14ac:dyDescent="0.2">
      <c r="A24" s="335" t="s">
        <v>9</v>
      </c>
      <c r="B24" s="445">
        <v>20853.375</v>
      </c>
      <c r="C24" s="393">
        <v>3.454333994069466E-2</v>
      </c>
      <c r="D24" s="395">
        <v>15888.509</v>
      </c>
      <c r="E24" s="393">
        <v>2.7818778287493403E-2</v>
      </c>
      <c r="F24" s="395">
        <v>21363.544000000002</v>
      </c>
      <c r="G24" s="393">
        <v>3.1893646243692814E-2</v>
      </c>
      <c r="H24" s="340"/>
      <c r="I24" s="340"/>
      <c r="J24" s="450" t="str">
        <f t="shared" si="4"/>
        <v>PVE</v>
      </c>
      <c r="K24" s="436">
        <f t="shared" si="3"/>
        <v>0</v>
      </c>
      <c r="L24" s="450" t="str">
        <f t="shared" si="5"/>
        <v>PVE</v>
      </c>
      <c r="M24" s="448">
        <f>K24/'12'!G4</f>
        <v>0</v>
      </c>
      <c r="N24" s="438"/>
      <c r="O24" s="449"/>
      <c r="T24" s="350"/>
    </row>
    <row r="25" spans="1:20" x14ac:dyDescent="0.2">
      <c r="A25" s="335" t="s">
        <v>10</v>
      </c>
      <c r="B25" s="445">
        <v>95097.035999999993</v>
      </c>
      <c r="C25" s="393">
        <v>4.3934830845171795E-2</v>
      </c>
      <c r="D25" s="395">
        <v>89256.207999999999</v>
      </c>
      <c r="E25" s="393">
        <v>4.3742806119839939E-2</v>
      </c>
      <c r="F25" s="395">
        <v>95955.423999999999</v>
      </c>
      <c r="G25" s="393">
        <v>4.3792641501406743E-2</v>
      </c>
      <c r="H25" s="340"/>
      <c r="I25" s="340"/>
      <c r="J25" s="450" t="str">
        <f t="shared" si="4"/>
        <v>VTE</v>
      </c>
      <c r="K25" s="436">
        <f t="shared" si="3"/>
        <v>4278.018</v>
      </c>
      <c r="L25" s="450" t="str">
        <f t="shared" si="5"/>
        <v>VTE</v>
      </c>
      <c r="M25" s="448">
        <f>K25/'12'!H4</f>
        <v>2.5191724231889423E-2</v>
      </c>
      <c r="N25" s="438"/>
      <c r="O25" s="449"/>
    </row>
    <row r="26" spans="1:20" x14ac:dyDescent="0.2">
      <c r="A26" s="335" t="s">
        <v>182</v>
      </c>
      <c r="B26" s="445">
        <v>42397.923999999999</v>
      </c>
      <c r="C26" s="393">
        <v>5.0277282923780087E-2</v>
      </c>
      <c r="D26" s="395">
        <v>39912.964</v>
      </c>
      <c r="E26" s="393">
        <v>5.0548121046277983E-2</v>
      </c>
      <c r="F26" s="395">
        <v>41412.741000000002</v>
      </c>
      <c r="G26" s="393">
        <v>5.1087452170373832E-2</v>
      </c>
      <c r="H26" s="340"/>
      <c r="I26" s="340"/>
      <c r="J26" s="450" t="str">
        <f t="shared" si="4"/>
        <v>FVE</v>
      </c>
      <c r="K26" s="436">
        <f t="shared" si="3"/>
        <v>13745.945999999993</v>
      </c>
      <c r="L26" s="450" t="str">
        <f t="shared" si="5"/>
        <v>FVE</v>
      </c>
      <c r="M26" s="448">
        <f>K26/'12'!I4</f>
        <v>4.3124655257873928E-2</v>
      </c>
      <c r="N26" s="438"/>
      <c r="O26" s="449"/>
    </row>
    <row r="27" spans="1:20" ht="12.75" thickBot="1" x14ac:dyDescent="0.25">
      <c r="A27" s="336" t="s">
        <v>180</v>
      </c>
      <c r="B27" s="446">
        <v>76940.445000000007</v>
      </c>
      <c r="C27" s="394">
        <v>4.7937088947619715E-2</v>
      </c>
      <c r="D27" s="396">
        <v>76383.739000000001</v>
      </c>
      <c r="E27" s="394">
        <v>4.7902212203803148E-2</v>
      </c>
      <c r="F27" s="396">
        <v>79969.793000000005</v>
      </c>
      <c r="G27" s="394">
        <v>4.7657798659912286E-2</v>
      </c>
      <c r="H27" s="340"/>
      <c r="I27" s="340"/>
      <c r="J27" s="340"/>
      <c r="K27" s="340"/>
      <c r="L27" s="340"/>
      <c r="M27" s="340"/>
      <c r="N27" s="438"/>
      <c r="O27" s="449"/>
    </row>
    <row r="28" spans="1:20" x14ac:dyDescent="0.2">
      <c r="A28" s="187"/>
      <c r="B28" s="187"/>
      <c r="C28" s="389"/>
      <c r="D28" s="149"/>
      <c r="E28" s="149"/>
      <c r="F28" s="149"/>
      <c r="G28" s="350" t="s">
        <v>131</v>
      </c>
      <c r="H28" s="340"/>
      <c r="I28" s="340"/>
      <c r="J28" s="340"/>
      <c r="K28" s="340"/>
      <c r="L28" s="340"/>
      <c r="M28" s="340"/>
    </row>
    <row r="29" spans="1:20" x14ac:dyDescent="0.2">
      <c r="H29" s="340"/>
      <c r="I29" s="340"/>
      <c r="J29" s="340"/>
      <c r="K29" s="340"/>
      <c r="L29" s="340"/>
      <c r="M29" s="340"/>
    </row>
    <row r="30" spans="1:20" x14ac:dyDescent="0.2">
      <c r="J30" s="450"/>
      <c r="K30" s="450" t="str">
        <f>H5</f>
        <v>Leden</v>
      </c>
      <c r="L30" s="450" t="str">
        <f>J5</f>
        <v>Únor</v>
      </c>
      <c r="M30" s="450" t="str">
        <f>L5</f>
        <v>Březen</v>
      </c>
    </row>
    <row r="31" spans="1:20"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20" ht="12.75" customHeight="1" x14ac:dyDescent="0.2">
      <c r="H32" s="450" t="str">
        <f t="shared" si="6"/>
        <v>PE</v>
      </c>
      <c r="I32" s="451">
        <f t="shared" si="7"/>
        <v>0.114816483468341</v>
      </c>
      <c r="J32" s="450" t="str">
        <f t="shared" si="8"/>
        <v>PE</v>
      </c>
      <c r="K32" s="379">
        <f t="shared" si="9"/>
        <v>504052.08199999999</v>
      </c>
      <c r="L32" s="379">
        <f t="shared" si="10"/>
        <v>486484.79300000001</v>
      </c>
      <c r="M32" s="379">
        <f t="shared" si="11"/>
        <v>529998.26</v>
      </c>
    </row>
    <row r="33" spans="8:13" x14ac:dyDescent="0.2">
      <c r="H33" s="450" t="str">
        <f t="shared" si="6"/>
        <v>PPE</v>
      </c>
      <c r="I33" s="451">
        <f t="shared" si="7"/>
        <v>0</v>
      </c>
      <c r="J33" s="450" t="str">
        <f t="shared" si="8"/>
        <v>PPE</v>
      </c>
      <c r="K33" s="379">
        <f t="shared" si="9"/>
        <v>0</v>
      </c>
      <c r="L33" s="379">
        <f t="shared" si="10"/>
        <v>0</v>
      </c>
      <c r="M33" s="379">
        <f t="shared" si="11"/>
        <v>0</v>
      </c>
    </row>
    <row r="34" spans="8:13" ht="13.5" customHeight="1" x14ac:dyDescent="0.2">
      <c r="H34" s="450" t="str">
        <f t="shared" si="6"/>
        <v>PSE</v>
      </c>
      <c r="I34" s="451">
        <f t="shared" si="7"/>
        <v>6.1094840329769459E-2</v>
      </c>
      <c r="J34" s="450" t="str">
        <f t="shared" si="8"/>
        <v>PSE</v>
      </c>
      <c r="K34" s="379">
        <f t="shared" si="9"/>
        <v>31065.455999999991</v>
      </c>
      <c r="L34" s="379">
        <f t="shared" si="10"/>
        <v>27800.058000000001</v>
      </c>
      <c r="M34" s="379">
        <f t="shared" si="11"/>
        <v>30828.585999999999</v>
      </c>
    </row>
    <row r="35" spans="8:13" ht="12.75" customHeight="1" x14ac:dyDescent="0.2">
      <c r="H35" s="450" t="str">
        <f t="shared" si="6"/>
        <v>VE</v>
      </c>
      <c r="I35" s="451">
        <f t="shared" si="7"/>
        <v>2.6860376643715655E-2</v>
      </c>
      <c r="J35" s="450" t="str">
        <f t="shared" si="8"/>
        <v>VE</v>
      </c>
      <c r="K35" s="379">
        <f t="shared" si="9"/>
        <v>9027.2710000000006</v>
      </c>
      <c r="L35" s="379">
        <f t="shared" si="10"/>
        <v>6907.9300000000012</v>
      </c>
      <c r="M35" s="379">
        <f t="shared" si="11"/>
        <v>5851.223</v>
      </c>
    </row>
    <row r="36" spans="8:13" ht="12.75" customHeight="1" x14ac:dyDescent="0.2">
      <c r="H36" s="450" t="str">
        <f t="shared" si="6"/>
        <v>PVE</v>
      </c>
      <c r="I36" s="451">
        <f t="shared" si="7"/>
        <v>0</v>
      </c>
      <c r="J36" s="450" t="str">
        <f t="shared" si="8"/>
        <v>PVE</v>
      </c>
      <c r="K36" s="379">
        <f t="shared" si="9"/>
        <v>0</v>
      </c>
      <c r="L36" s="379">
        <f t="shared" si="10"/>
        <v>0</v>
      </c>
      <c r="M36" s="379">
        <f t="shared" si="11"/>
        <v>0</v>
      </c>
    </row>
    <row r="37" spans="8:13" ht="12.75" customHeight="1" x14ac:dyDescent="0.2">
      <c r="H37" s="450" t="str">
        <f t="shared" si="6"/>
        <v>VTE</v>
      </c>
      <c r="I37" s="451">
        <f t="shared" si="7"/>
        <v>6.2319876892276499E-2</v>
      </c>
      <c r="J37" s="450" t="str">
        <f t="shared" si="8"/>
        <v>VTE</v>
      </c>
      <c r="K37" s="379">
        <f t="shared" si="9"/>
        <v>2318.2520000000004</v>
      </c>
      <c r="L37" s="379">
        <f t="shared" si="10"/>
        <v>469.75400000000002</v>
      </c>
      <c r="M37" s="379">
        <f t="shared" si="11"/>
        <v>1490.0120000000002</v>
      </c>
    </row>
    <row r="38" spans="8:13" ht="12.75" customHeight="1" x14ac:dyDescent="0.2">
      <c r="H38" s="450" t="str">
        <f t="shared" si="6"/>
        <v>FVE</v>
      </c>
      <c r="I38" s="451">
        <f t="shared" si="7"/>
        <v>4.6317515726301245E-2</v>
      </c>
      <c r="J38" s="450" t="str">
        <f t="shared" si="8"/>
        <v>FVE</v>
      </c>
      <c r="K38" s="379">
        <f t="shared" si="9"/>
        <v>1796.3499999999942</v>
      </c>
      <c r="L38" s="379">
        <f t="shared" si="10"/>
        <v>5192.3609999999981</v>
      </c>
      <c r="M38" s="379">
        <f t="shared" si="11"/>
        <v>6757.2350000000006</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heetViews>
  <sheetFormatPr defaultRowHeight="12" x14ac:dyDescent="0.2"/>
  <cols>
    <col min="1" max="1" width="9.42578125" style="18" customWidth="1"/>
    <col min="2" max="2" width="14.140625" style="18" customWidth="1"/>
    <col min="3" max="3" width="8" style="18" bestFit="1" customWidth="1"/>
    <col min="4" max="4" width="14" style="18" customWidth="1"/>
    <col min="5" max="5" width="8" style="18" bestFit="1" customWidth="1"/>
    <col min="6" max="6" width="14"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1" t="s">
        <v>421</v>
      </c>
      <c r="M1" s="332" t="str">
        <f>Obsah!$A$1</f>
        <v>I. čtvrtletí 2018</v>
      </c>
    </row>
    <row r="2" spans="1:24" ht="7.5" customHeight="1" x14ac:dyDescent="0.2"/>
    <row r="3" spans="1:24" x14ac:dyDescent="0.2">
      <c r="A3" s="333"/>
      <c r="B3" s="712" t="s">
        <v>283</v>
      </c>
      <c r="C3" s="712"/>
      <c r="D3" s="712"/>
      <c r="E3" s="712"/>
      <c r="F3" s="712"/>
      <c r="G3" s="713"/>
      <c r="H3" s="714" t="s">
        <v>20</v>
      </c>
      <c r="I3" s="712"/>
      <c r="J3" s="712"/>
      <c r="K3" s="712"/>
      <c r="L3" s="712"/>
      <c r="M3" s="712"/>
      <c r="N3" s="52"/>
    </row>
    <row r="4" spans="1:24" ht="13.5" x14ac:dyDescent="0.25">
      <c r="A4" s="333"/>
      <c r="B4" s="715" t="s">
        <v>256</v>
      </c>
      <c r="C4" s="716"/>
      <c r="D4" s="716"/>
      <c r="E4" s="716"/>
      <c r="F4" s="716"/>
      <c r="G4" s="717"/>
      <c r="H4" s="715" t="s">
        <v>5</v>
      </c>
      <c r="I4" s="716"/>
      <c r="J4" s="716"/>
      <c r="K4" s="716"/>
      <c r="L4" s="716"/>
      <c r="M4" s="716"/>
      <c r="N4" s="390"/>
    </row>
    <row r="5" spans="1:24" x14ac:dyDescent="0.2">
      <c r="A5" s="162"/>
      <c r="B5" s="710" t="s">
        <v>69</v>
      </c>
      <c r="C5" s="718"/>
      <c r="D5" s="710" t="s">
        <v>70</v>
      </c>
      <c r="E5" s="718"/>
      <c r="F5" s="710" t="s">
        <v>71</v>
      </c>
      <c r="G5" s="718"/>
      <c r="H5" s="710" t="s">
        <v>69</v>
      </c>
      <c r="I5" s="718"/>
      <c r="J5" s="710" t="s">
        <v>70</v>
      </c>
      <c r="K5" s="718"/>
      <c r="L5" s="710" t="s">
        <v>71</v>
      </c>
      <c r="M5" s="711"/>
      <c r="N5" s="330"/>
    </row>
    <row r="6" spans="1:24" x14ac:dyDescent="0.2">
      <c r="A6" s="433"/>
      <c r="B6" s="494" t="s">
        <v>318</v>
      </c>
      <c r="C6" s="341" t="s">
        <v>317</v>
      </c>
      <c r="D6" s="341" t="s">
        <v>318</v>
      </c>
      <c r="E6" s="341" t="s">
        <v>317</v>
      </c>
      <c r="F6" s="341" t="s">
        <v>318</v>
      </c>
      <c r="G6" s="341" t="s">
        <v>317</v>
      </c>
      <c r="H6" s="341" t="s">
        <v>318</v>
      </c>
      <c r="I6" s="341" t="s">
        <v>317</v>
      </c>
      <c r="J6" s="341" t="s">
        <v>318</v>
      </c>
      <c r="K6" s="341" t="s">
        <v>317</v>
      </c>
      <c r="L6" s="341" t="s">
        <v>318</v>
      </c>
      <c r="M6" s="342" t="s">
        <v>317</v>
      </c>
      <c r="N6" s="330"/>
    </row>
    <row r="7" spans="1:24" x14ac:dyDescent="0.2">
      <c r="A7" s="701" t="s">
        <v>58</v>
      </c>
      <c r="B7" s="658">
        <f>F8</f>
        <v>554.06165999999826</v>
      </c>
      <c r="C7" s="659"/>
      <c r="D7" s="659"/>
      <c r="E7" s="659"/>
      <c r="F7" s="659"/>
      <c r="G7" s="660"/>
      <c r="H7" s="658">
        <f>SUM(H8,J8,L8)</f>
        <v>361282.63799999992</v>
      </c>
      <c r="I7" s="659"/>
      <c r="J7" s="659"/>
      <c r="K7" s="659"/>
      <c r="L7" s="659"/>
      <c r="M7" s="659"/>
      <c r="N7" s="391"/>
    </row>
    <row r="8" spans="1:24" x14ac:dyDescent="0.2">
      <c r="A8" s="703"/>
      <c r="B8" s="343">
        <f>SUM(B9:B16)</f>
        <v>554.49679999999819</v>
      </c>
      <c r="C8" s="431">
        <v>2.4882088587447858E-2</v>
      </c>
      <c r="D8" s="344">
        <f>SUM(D9:D16)</f>
        <v>554.25499999999829</v>
      </c>
      <c r="E8" s="431">
        <v>2.4872756713156644E-2</v>
      </c>
      <c r="F8" s="344">
        <f>SUM(F9:F16)</f>
        <v>554.06165999999826</v>
      </c>
      <c r="G8" s="431">
        <v>2.4867369474846794E-2</v>
      </c>
      <c r="H8" s="343">
        <f t="shared" ref="H8" si="0">SUM(H9:H16)</f>
        <v>119052.83499999998</v>
      </c>
      <c r="I8" s="431">
        <v>1.5918580867426153E-2</v>
      </c>
      <c r="J8" s="344">
        <f t="shared" ref="J8" si="1">SUM(J9:J16)</f>
        <v>118415.20499999997</v>
      </c>
      <c r="K8" s="431">
        <v>1.670746906250371E-2</v>
      </c>
      <c r="L8" s="344">
        <f t="shared" ref="L8" si="2">SUM(L9:L16)</f>
        <v>123814.59799999998</v>
      </c>
      <c r="M8" s="431">
        <v>1.4659275102953485E-2</v>
      </c>
      <c r="N8" s="20"/>
    </row>
    <row r="9" spans="1:24" x14ac:dyDescent="0.2">
      <c r="A9" s="347" t="s">
        <v>8</v>
      </c>
      <c r="B9" s="283">
        <v>0</v>
      </c>
      <c r="C9" s="387">
        <v>0</v>
      </c>
      <c r="D9" s="198">
        <v>0</v>
      </c>
      <c r="E9" s="387">
        <v>0</v>
      </c>
      <c r="F9" s="198">
        <v>0</v>
      </c>
      <c r="G9" s="387">
        <v>0</v>
      </c>
      <c r="H9" s="283">
        <v>0</v>
      </c>
      <c r="I9" s="387">
        <v>0</v>
      </c>
      <c r="J9" s="198">
        <v>0</v>
      </c>
      <c r="K9" s="387">
        <v>0</v>
      </c>
      <c r="L9" s="198">
        <v>0</v>
      </c>
      <c r="M9" s="387">
        <v>0</v>
      </c>
      <c r="N9" s="436"/>
      <c r="O9" s="448"/>
      <c r="X9" s="379"/>
    </row>
    <row r="10" spans="1:24" x14ac:dyDescent="0.2">
      <c r="A10" s="328" t="s">
        <v>23</v>
      </c>
      <c r="B10" s="283">
        <v>255.23000000000002</v>
      </c>
      <c r="C10" s="387">
        <v>2.3007286647372383E-2</v>
      </c>
      <c r="D10" s="198">
        <v>255.23000000000002</v>
      </c>
      <c r="E10" s="387">
        <v>2.3007286647372383E-2</v>
      </c>
      <c r="F10" s="198">
        <v>255.23000000000002</v>
      </c>
      <c r="G10" s="387">
        <v>2.3007286647372383E-2</v>
      </c>
      <c r="H10" s="283">
        <v>79922.215999999986</v>
      </c>
      <c r="I10" s="387">
        <v>1.9459170720178894E-2</v>
      </c>
      <c r="J10" s="198">
        <v>75773.122999999992</v>
      </c>
      <c r="K10" s="387">
        <v>1.955074470012012E-2</v>
      </c>
      <c r="L10" s="198">
        <v>76785.024999999994</v>
      </c>
      <c r="M10" s="387">
        <v>1.6957473899364368E-2</v>
      </c>
      <c r="N10" s="436"/>
      <c r="O10" s="448"/>
      <c r="X10" s="379"/>
    </row>
    <row r="11" spans="1:24" x14ac:dyDescent="0.2">
      <c r="A11" s="328" t="s">
        <v>24</v>
      </c>
      <c r="B11" s="345">
        <v>0</v>
      </c>
      <c r="C11" s="387">
        <v>0</v>
      </c>
      <c r="D11" s="346">
        <v>0</v>
      </c>
      <c r="E11" s="387">
        <v>0</v>
      </c>
      <c r="F11" s="346">
        <v>0</v>
      </c>
      <c r="G11" s="387">
        <v>0</v>
      </c>
      <c r="H11" s="345">
        <v>0</v>
      </c>
      <c r="I11" s="387">
        <v>0</v>
      </c>
      <c r="J11" s="346">
        <v>0</v>
      </c>
      <c r="K11" s="387">
        <v>0</v>
      </c>
      <c r="L11" s="346">
        <v>0</v>
      </c>
      <c r="M11" s="387">
        <v>0</v>
      </c>
      <c r="N11" s="436"/>
      <c r="O11" s="448"/>
      <c r="X11" s="379"/>
    </row>
    <row r="12" spans="1:24" x14ac:dyDescent="0.2">
      <c r="A12" s="328" t="s">
        <v>25</v>
      </c>
      <c r="B12" s="283">
        <v>66.832000000000022</v>
      </c>
      <c r="C12" s="387">
        <v>7.4243176619709458E-2</v>
      </c>
      <c r="D12" s="198">
        <v>66.832000000000022</v>
      </c>
      <c r="E12" s="387">
        <v>7.4225860657695181E-2</v>
      </c>
      <c r="F12" s="198">
        <v>66.832000000000022</v>
      </c>
      <c r="G12" s="387">
        <v>7.4225860657695181E-2</v>
      </c>
      <c r="H12" s="283">
        <v>23792.957000000002</v>
      </c>
      <c r="I12" s="387">
        <v>6.8488533655052336E-2</v>
      </c>
      <c r="J12" s="198">
        <v>22560.124999999996</v>
      </c>
      <c r="K12" s="387">
        <v>7.1286475951669051E-2</v>
      </c>
      <c r="L12" s="198">
        <v>23581.272000000004</v>
      </c>
      <c r="M12" s="387">
        <v>7.0120495631198029E-2</v>
      </c>
      <c r="N12" s="436"/>
      <c r="O12" s="448"/>
      <c r="X12" s="379"/>
    </row>
    <row r="13" spans="1:24" x14ac:dyDescent="0.2">
      <c r="A13" s="328" t="s">
        <v>46</v>
      </c>
      <c r="B13" s="345">
        <v>20.317999999999994</v>
      </c>
      <c r="C13" s="387">
        <v>1.8586609042506946E-2</v>
      </c>
      <c r="D13" s="346">
        <v>20.268999999999995</v>
      </c>
      <c r="E13" s="387">
        <v>1.8540734686559663E-2</v>
      </c>
      <c r="F13" s="346">
        <v>20.246999999999993</v>
      </c>
      <c r="G13" s="387">
        <v>1.8527016621425051E-2</v>
      </c>
      <c r="H13" s="345">
        <v>10709.513999999994</v>
      </c>
      <c r="I13" s="387">
        <v>4.1560311648182295E-2</v>
      </c>
      <c r="J13" s="346">
        <v>7984.568999999995</v>
      </c>
      <c r="K13" s="387">
        <v>3.8287813874103481E-2</v>
      </c>
      <c r="L13" s="346">
        <v>7960.1319999999987</v>
      </c>
      <c r="M13" s="387">
        <v>4.4948388078715158E-2</v>
      </c>
      <c r="N13" s="436"/>
      <c r="O13" s="448"/>
      <c r="X13" s="379"/>
    </row>
    <row r="14" spans="1:24" x14ac:dyDescent="0.2">
      <c r="A14" s="328" t="s">
        <v>47</v>
      </c>
      <c r="B14" s="283">
        <v>1.5</v>
      </c>
      <c r="C14" s="387">
        <v>1.2804097311139564E-3</v>
      </c>
      <c r="D14" s="198">
        <v>1.5</v>
      </c>
      <c r="E14" s="387">
        <v>1.2804097311139564E-3</v>
      </c>
      <c r="F14" s="198">
        <v>1.5</v>
      </c>
      <c r="G14" s="387">
        <v>1.2804097311139564E-3</v>
      </c>
      <c r="H14" s="283">
        <v>0</v>
      </c>
      <c r="I14" s="387">
        <v>0</v>
      </c>
      <c r="J14" s="198">
        <v>1.071</v>
      </c>
      <c r="K14" s="387">
        <v>1.0554367305049527E-5</v>
      </c>
      <c r="L14" s="198">
        <v>0</v>
      </c>
      <c r="M14" s="387">
        <v>0</v>
      </c>
      <c r="N14" s="436"/>
      <c r="O14" s="448"/>
      <c r="P14" s="187"/>
      <c r="Q14" s="389"/>
      <c r="R14" s="149"/>
      <c r="S14" s="149"/>
      <c r="T14" s="149"/>
      <c r="U14" s="149"/>
      <c r="X14" s="379"/>
    </row>
    <row r="15" spans="1:24" x14ac:dyDescent="0.2">
      <c r="A15" s="328" t="s">
        <v>48</v>
      </c>
      <c r="B15" s="283">
        <v>0.8</v>
      </c>
      <c r="C15" s="387">
        <v>2.5958189792655707E-3</v>
      </c>
      <c r="D15" s="198">
        <v>0.8</v>
      </c>
      <c r="E15" s="380">
        <v>2.5966615371781879E-3</v>
      </c>
      <c r="F15" s="198">
        <v>0.8</v>
      </c>
      <c r="G15" s="380">
        <v>2.5966615371781879E-3</v>
      </c>
      <c r="H15" s="283">
        <v>156.31200000000001</v>
      </c>
      <c r="I15" s="380">
        <v>2.1067115607522036E-3</v>
      </c>
      <c r="J15" s="198">
        <v>51.920999999999999</v>
      </c>
      <c r="K15" s="380">
        <v>1.3629859317464865E-3</v>
      </c>
      <c r="L15" s="198">
        <v>118.727</v>
      </c>
      <c r="M15" s="380">
        <v>2.0638244225626057E-3</v>
      </c>
      <c r="N15" s="436"/>
      <c r="O15" s="448"/>
      <c r="P15" s="187"/>
      <c r="Q15" s="389"/>
      <c r="R15" s="149"/>
      <c r="S15" s="149"/>
      <c r="T15" s="149"/>
      <c r="U15" s="149"/>
      <c r="X15" s="379"/>
    </row>
    <row r="16" spans="1:24" ht="12.75" thickBot="1" x14ac:dyDescent="0.25">
      <c r="A16" s="158" t="s">
        <v>49</v>
      </c>
      <c r="B16" s="384">
        <v>209.81679999999818</v>
      </c>
      <c r="C16" s="388">
        <v>0.10160528188551884</v>
      </c>
      <c r="D16" s="385">
        <v>209.62399999999823</v>
      </c>
      <c r="E16" s="381">
        <v>0.10158730257191879</v>
      </c>
      <c r="F16" s="385">
        <v>209.45265999999825</v>
      </c>
      <c r="G16" s="381">
        <v>0.10163081395111775</v>
      </c>
      <c r="H16" s="384">
        <v>4471.835999999993</v>
      </c>
      <c r="I16" s="386">
        <v>9.6841193804656125E-2</v>
      </c>
      <c r="J16" s="385">
        <v>12044.395999999999</v>
      </c>
      <c r="K16" s="386">
        <v>0.10471398533532508</v>
      </c>
      <c r="L16" s="385">
        <v>15369.441999999999</v>
      </c>
      <c r="M16" s="386">
        <v>9.7552620553059965E-2</v>
      </c>
      <c r="N16" s="436"/>
      <c r="O16" s="448"/>
      <c r="P16" s="187"/>
      <c r="Q16" s="389"/>
      <c r="R16" s="149"/>
      <c r="S16" s="149"/>
      <c r="T16" s="149"/>
      <c r="U16" s="149"/>
      <c r="X16" s="379"/>
    </row>
    <row r="17" spans="1:15" x14ac:dyDescent="0.2">
      <c r="A17" s="179"/>
      <c r="B17" s="340"/>
      <c r="C17" s="340"/>
      <c r="D17" s="340"/>
      <c r="E17" s="340"/>
      <c r="F17" s="340"/>
      <c r="G17" s="340"/>
      <c r="H17" s="340"/>
      <c r="I17" s="340"/>
      <c r="J17" s="340"/>
      <c r="K17" s="340"/>
      <c r="L17" s="350"/>
      <c r="M17" s="350" t="s">
        <v>132</v>
      </c>
      <c r="N17" s="437"/>
      <c r="O17" s="350"/>
    </row>
    <row r="18" spans="1:15" x14ac:dyDescent="0.2">
      <c r="A18" s="334"/>
      <c r="B18" s="712" t="s">
        <v>393</v>
      </c>
      <c r="C18" s="712"/>
      <c r="D18" s="712"/>
      <c r="E18" s="712"/>
      <c r="F18" s="712"/>
      <c r="G18" s="713"/>
      <c r="H18" s="340"/>
      <c r="I18" s="340"/>
      <c r="J18" s="340"/>
      <c r="K18" s="340"/>
      <c r="L18" s="340"/>
      <c r="M18" s="340"/>
      <c r="N18" s="438"/>
      <c r="O18" s="340"/>
    </row>
    <row r="19" spans="1:15" x14ac:dyDescent="0.2">
      <c r="A19" s="382"/>
      <c r="B19" s="721" t="s">
        <v>5</v>
      </c>
      <c r="C19" s="722"/>
      <c r="D19" s="722"/>
      <c r="E19" s="722"/>
      <c r="F19" s="722"/>
      <c r="G19" s="722"/>
      <c r="H19" s="438" t="str">
        <f>A24</f>
        <v>VO z vvn</v>
      </c>
      <c r="I19" s="449">
        <f>(B24+D24+F24)/'12'!B24</f>
        <v>2.912993573522871E-2</v>
      </c>
      <c r="J19" s="450" t="str">
        <f>A9</f>
        <v>JE</v>
      </c>
      <c r="K19" s="436">
        <f t="shared" ref="K19:K26" si="3">H9+J9+L9</f>
        <v>0</v>
      </c>
      <c r="L19" s="450" t="str">
        <f>A9</f>
        <v>JE</v>
      </c>
      <c r="M19" s="448">
        <f>K19/'12'!B4</f>
        <v>0</v>
      </c>
      <c r="N19" s="438"/>
      <c r="O19" s="340"/>
    </row>
    <row r="20" spans="1:15" x14ac:dyDescent="0.2">
      <c r="A20" s="383"/>
      <c r="B20" s="711" t="s">
        <v>69</v>
      </c>
      <c r="C20" s="718"/>
      <c r="D20" s="711" t="s">
        <v>70</v>
      </c>
      <c r="E20" s="718"/>
      <c r="F20" s="711" t="s">
        <v>71</v>
      </c>
      <c r="G20" s="718"/>
      <c r="H20" s="438" t="str">
        <f>A25</f>
        <v>VO z vn</v>
      </c>
      <c r="I20" s="449">
        <f>(B25+D25+F25)/'12'!C24</f>
        <v>6.375860306197105E-2</v>
      </c>
      <c r="J20" s="450" t="str">
        <f t="shared" ref="J20:J26" si="4">A10</f>
        <v>PE</v>
      </c>
      <c r="K20" s="436">
        <f t="shared" si="3"/>
        <v>232480.36399999997</v>
      </c>
      <c r="L20" s="450" t="str">
        <f t="shared" ref="L20:L26" si="5">A10</f>
        <v>PE</v>
      </c>
      <c r="M20" s="448">
        <f>K20/'12'!C4</f>
        <v>1.8582101225366823E-2</v>
      </c>
      <c r="N20" s="438"/>
      <c r="O20" s="340"/>
    </row>
    <row r="21" spans="1:15" x14ac:dyDescent="0.2">
      <c r="A21" s="493"/>
      <c r="B21" s="494" t="s">
        <v>318</v>
      </c>
      <c r="C21" s="341" t="s">
        <v>317</v>
      </c>
      <c r="D21" s="341" t="s">
        <v>318</v>
      </c>
      <c r="E21" s="341" t="s">
        <v>317</v>
      </c>
      <c r="F21" s="341" t="s">
        <v>318</v>
      </c>
      <c r="G21" s="434" t="s">
        <v>317</v>
      </c>
      <c r="H21" s="438" t="str">
        <f>A26</f>
        <v>MOP</v>
      </c>
      <c r="I21" s="449">
        <f>(B26+D26+F26)/'12'!D24</f>
        <v>5.9024140875915662E-2</v>
      </c>
      <c r="J21" s="450" t="str">
        <f t="shared" si="4"/>
        <v>PPE</v>
      </c>
      <c r="K21" s="436">
        <f t="shared" si="3"/>
        <v>0</v>
      </c>
      <c r="L21" s="450" t="str">
        <f t="shared" si="5"/>
        <v>PPE</v>
      </c>
      <c r="M21" s="448">
        <f>K21/'12'!D4</f>
        <v>0</v>
      </c>
      <c r="N21" s="438"/>
      <c r="O21" s="340"/>
    </row>
    <row r="22" spans="1:15" x14ac:dyDescent="0.2">
      <c r="A22" s="719" t="s">
        <v>58</v>
      </c>
      <c r="B22" s="658">
        <f>SUM(B23,D23,F23)</f>
        <v>883672.69499999995</v>
      </c>
      <c r="C22" s="659"/>
      <c r="D22" s="659"/>
      <c r="E22" s="659"/>
      <c r="F22" s="659"/>
      <c r="G22" s="659"/>
      <c r="H22" s="438" t="str">
        <f>A27</f>
        <v>MOO</v>
      </c>
      <c r="I22" s="449">
        <f>(B27+D27+F27)/'12'!E24</f>
        <v>5.6975591213639008E-2</v>
      </c>
      <c r="J22" s="450" t="str">
        <f t="shared" si="4"/>
        <v>PSE</v>
      </c>
      <c r="K22" s="436">
        <f t="shared" si="3"/>
        <v>69934.353999999992</v>
      </c>
      <c r="L22" s="450" t="str">
        <f t="shared" si="5"/>
        <v>PSE</v>
      </c>
      <c r="M22" s="448">
        <f>K22/'12'!E4</f>
        <v>6.9922583721714351E-2</v>
      </c>
      <c r="N22" s="438"/>
      <c r="O22" s="340"/>
    </row>
    <row r="23" spans="1:15" x14ac:dyDescent="0.2">
      <c r="A23" s="720"/>
      <c r="B23" s="343">
        <f>SUM(B24:B27)</f>
        <v>295975.98</v>
      </c>
      <c r="C23" s="432">
        <v>5.6738412231092071E-2</v>
      </c>
      <c r="D23" s="344">
        <f>SUM(D24:D27)</f>
        <v>286926.77899999998</v>
      </c>
      <c r="E23" s="432">
        <v>5.7433594528752512E-2</v>
      </c>
      <c r="F23" s="344">
        <f>SUM(F24:F27)</f>
        <v>300769.93599999999</v>
      </c>
      <c r="G23" s="432">
        <v>5.6222958182776964E-2</v>
      </c>
      <c r="H23" s="340"/>
      <c r="I23" s="340"/>
      <c r="J23" s="450" t="str">
        <f t="shared" si="4"/>
        <v>VE</v>
      </c>
      <c r="K23" s="436">
        <f t="shared" si="3"/>
        <v>26654.214999999986</v>
      </c>
      <c r="L23" s="450" t="str">
        <f t="shared" si="5"/>
        <v>VE</v>
      </c>
      <c r="M23" s="448">
        <f>K23/'12'!F4</f>
        <v>4.1432167500654191E-2</v>
      </c>
      <c r="N23" s="438"/>
      <c r="O23" s="340"/>
    </row>
    <row r="24" spans="1:15" x14ac:dyDescent="0.2">
      <c r="A24" s="327" t="s">
        <v>9</v>
      </c>
      <c r="B24" s="445">
        <v>18149.978999999999</v>
      </c>
      <c r="C24" s="393">
        <v>3.0065200214040619E-2</v>
      </c>
      <c r="D24" s="395">
        <v>17904.611000000001</v>
      </c>
      <c r="E24" s="393">
        <v>3.1348718985073777E-2</v>
      </c>
      <c r="F24" s="395">
        <v>17680.457999999999</v>
      </c>
      <c r="G24" s="393">
        <v>2.6395165187876529E-2</v>
      </c>
      <c r="H24" s="340"/>
      <c r="I24" s="340"/>
      <c r="J24" s="450" t="str">
        <f t="shared" si="4"/>
        <v>PVE</v>
      </c>
      <c r="K24" s="436">
        <f t="shared" si="3"/>
        <v>1.071</v>
      </c>
      <c r="L24" s="450" t="str">
        <f t="shared" si="5"/>
        <v>PVE</v>
      </c>
      <c r="M24" s="448">
        <f>K24/'12'!G4</f>
        <v>3.0415170398606656E-6</v>
      </c>
      <c r="N24" s="438"/>
      <c r="O24" s="449"/>
    </row>
    <row r="25" spans="1:15" x14ac:dyDescent="0.2">
      <c r="A25" s="327" t="s">
        <v>10</v>
      </c>
      <c r="B25" s="445">
        <v>136749.24</v>
      </c>
      <c r="C25" s="393">
        <v>6.3178149186540369E-2</v>
      </c>
      <c r="D25" s="395">
        <v>131505.31400000001</v>
      </c>
      <c r="E25" s="393">
        <v>6.4448306542786063E-2</v>
      </c>
      <c r="F25" s="395">
        <v>139552.535</v>
      </c>
      <c r="G25" s="393">
        <v>6.3689720508842917E-2</v>
      </c>
      <c r="H25" s="340"/>
      <c r="I25" s="340"/>
      <c r="J25" s="450" t="str">
        <f t="shared" si="4"/>
        <v>VTE</v>
      </c>
      <c r="K25" s="436">
        <f t="shared" si="3"/>
        <v>326.96000000000004</v>
      </c>
      <c r="L25" s="450" t="str">
        <f t="shared" si="5"/>
        <v>VTE</v>
      </c>
      <c r="M25" s="448">
        <f>K25/'12'!H4</f>
        <v>1.9253509814261105E-3</v>
      </c>
      <c r="N25" s="438"/>
      <c r="O25" s="449"/>
    </row>
    <row r="26" spans="1:15" x14ac:dyDescent="0.2">
      <c r="A26" s="327" t="s">
        <v>182</v>
      </c>
      <c r="B26" s="445">
        <v>49423.75</v>
      </c>
      <c r="C26" s="393">
        <v>5.8608809759274447E-2</v>
      </c>
      <c r="D26" s="395">
        <v>46527.002999999997</v>
      </c>
      <c r="E26" s="393">
        <v>5.8924528370394608E-2</v>
      </c>
      <c r="F26" s="395">
        <v>48275.311000000002</v>
      </c>
      <c r="G26" s="393">
        <v>5.9553233670826614E-2</v>
      </c>
      <c r="H26" s="340"/>
      <c r="I26" s="340"/>
      <c r="J26" s="450" t="str">
        <f t="shared" si="4"/>
        <v>FVE</v>
      </c>
      <c r="K26" s="436">
        <f t="shared" si="3"/>
        <v>31885.673999999992</v>
      </c>
      <c r="L26" s="450" t="str">
        <f t="shared" si="5"/>
        <v>FVE</v>
      </c>
      <c r="M26" s="448">
        <f>K26/'12'!I4</f>
        <v>0.10003376260280336</v>
      </c>
      <c r="N26" s="438"/>
      <c r="O26" s="449"/>
    </row>
    <row r="27" spans="1:15" ht="12.75" thickBot="1" x14ac:dyDescent="0.25">
      <c r="A27" s="329" t="s">
        <v>180</v>
      </c>
      <c r="B27" s="446">
        <v>91653.010999999999</v>
      </c>
      <c r="C27" s="394">
        <v>5.7103627885492059E-2</v>
      </c>
      <c r="D27" s="396">
        <v>90989.850999999995</v>
      </c>
      <c r="E27" s="394">
        <v>5.7062081642722799E-2</v>
      </c>
      <c r="F27" s="396">
        <v>95261.631999999998</v>
      </c>
      <c r="G27" s="394">
        <v>5.6770931967657548E-2</v>
      </c>
      <c r="H27" s="340"/>
      <c r="I27" s="340"/>
      <c r="J27" s="340"/>
      <c r="K27" s="340"/>
      <c r="L27" s="340"/>
      <c r="M27" s="340"/>
      <c r="N27" s="438"/>
      <c r="O27" s="449"/>
    </row>
    <row r="28" spans="1:15" x14ac:dyDescent="0.2">
      <c r="A28" s="187"/>
      <c r="B28" s="187"/>
      <c r="C28" s="389"/>
      <c r="D28" s="149"/>
      <c r="E28" s="149"/>
      <c r="F28" s="149"/>
      <c r="G28" s="350" t="s">
        <v>131</v>
      </c>
      <c r="H28" s="340"/>
      <c r="I28" s="340"/>
      <c r="J28" s="340"/>
      <c r="K28" s="340"/>
      <c r="L28" s="340"/>
      <c r="M28" s="340"/>
      <c r="N28" s="340"/>
      <c r="O28" s="340"/>
    </row>
    <row r="29" spans="1:15" x14ac:dyDescent="0.2">
      <c r="A29" s="187"/>
      <c r="B29" s="187"/>
      <c r="C29" s="389"/>
      <c r="D29" s="149"/>
      <c r="E29" s="149"/>
      <c r="F29" s="149"/>
      <c r="G29" s="350"/>
      <c r="H29" s="340"/>
      <c r="I29" s="340"/>
      <c r="J29" s="340"/>
      <c r="K29" s="340"/>
      <c r="L29" s="340"/>
      <c r="M29" s="340"/>
      <c r="N29" s="340"/>
      <c r="O29" s="340"/>
    </row>
    <row r="30" spans="1:15" x14ac:dyDescent="0.2">
      <c r="J30" s="450"/>
      <c r="K30" s="450" t="str">
        <f>H5</f>
        <v>Leden</v>
      </c>
      <c r="L30" s="450" t="str">
        <f>J5</f>
        <v>Únor</v>
      </c>
      <c r="M30" s="450" t="str">
        <f>L5</f>
        <v>Březen</v>
      </c>
    </row>
    <row r="31" spans="1:15"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15" x14ac:dyDescent="0.2">
      <c r="H32" s="450" t="str">
        <f t="shared" si="6"/>
        <v>PE</v>
      </c>
      <c r="I32" s="451">
        <f t="shared" si="7"/>
        <v>2.3007286647372383E-2</v>
      </c>
      <c r="J32" s="450" t="str">
        <f t="shared" si="8"/>
        <v>PE</v>
      </c>
      <c r="K32" s="379">
        <f t="shared" si="9"/>
        <v>79922.215999999986</v>
      </c>
      <c r="L32" s="379">
        <f t="shared" si="10"/>
        <v>75773.122999999992</v>
      </c>
      <c r="M32" s="379">
        <f t="shared" si="11"/>
        <v>76785.024999999994</v>
      </c>
    </row>
    <row r="33" spans="8:13" ht="12.75" customHeight="1" x14ac:dyDescent="0.2">
      <c r="H33" s="450" t="str">
        <f t="shared" si="6"/>
        <v>PPE</v>
      </c>
      <c r="I33" s="451">
        <f t="shared" si="7"/>
        <v>0</v>
      </c>
      <c r="J33" s="450" t="str">
        <f t="shared" si="8"/>
        <v>PPE</v>
      </c>
      <c r="K33" s="379">
        <f t="shared" si="9"/>
        <v>0</v>
      </c>
      <c r="L33" s="379">
        <f t="shared" si="10"/>
        <v>0</v>
      </c>
      <c r="M33" s="379">
        <f t="shared" si="11"/>
        <v>0</v>
      </c>
    </row>
    <row r="34" spans="8:13" x14ac:dyDescent="0.2">
      <c r="H34" s="450" t="str">
        <f t="shared" si="6"/>
        <v>PSE</v>
      </c>
      <c r="I34" s="451">
        <f t="shared" si="7"/>
        <v>7.4225860657695181E-2</v>
      </c>
      <c r="J34" s="450" t="str">
        <f t="shared" si="8"/>
        <v>PSE</v>
      </c>
      <c r="K34" s="379">
        <f t="shared" si="9"/>
        <v>23792.957000000002</v>
      </c>
      <c r="L34" s="379">
        <f t="shared" si="10"/>
        <v>22560.124999999996</v>
      </c>
      <c r="M34" s="379">
        <f t="shared" si="11"/>
        <v>23581.272000000004</v>
      </c>
    </row>
    <row r="35" spans="8:13" ht="13.5" customHeight="1" x14ac:dyDescent="0.2">
      <c r="H35" s="450" t="str">
        <f t="shared" si="6"/>
        <v>VE</v>
      </c>
      <c r="I35" s="451">
        <f t="shared" si="7"/>
        <v>1.8527016621425051E-2</v>
      </c>
      <c r="J35" s="450" t="str">
        <f t="shared" si="8"/>
        <v>VE</v>
      </c>
      <c r="K35" s="379">
        <f t="shared" si="9"/>
        <v>10709.513999999994</v>
      </c>
      <c r="L35" s="379">
        <f t="shared" si="10"/>
        <v>7984.568999999995</v>
      </c>
      <c r="M35" s="379">
        <f t="shared" si="11"/>
        <v>7960.1319999999987</v>
      </c>
    </row>
    <row r="36" spans="8:13" ht="12.75" customHeight="1" x14ac:dyDescent="0.2">
      <c r="H36" s="450" t="str">
        <f t="shared" si="6"/>
        <v>PVE</v>
      </c>
      <c r="I36" s="451">
        <f t="shared" si="7"/>
        <v>1.2804097311139564E-3</v>
      </c>
      <c r="J36" s="450" t="str">
        <f t="shared" si="8"/>
        <v>PVE</v>
      </c>
      <c r="K36" s="379">
        <f t="shared" si="9"/>
        <v>0</v>
      </c>
      <c r="L36" s="379">
        <f t="shared" si="10"/>
        <v>1.071</v>
      </c>
      <c r="M36" s="379">
        <f t="shared" si="11"/>
        <v>0</v>
      </c>
    </row>
    <row r="37" spans="8:13" ht="12.75" customHeight="1" x14ac:dyDescent="0.2">
      <c r="H37" s="450" t="str">
        <f t="shared" si="6"/>
        <v>VTE</v>
      </c>
      <c r="I37" s="451">
        <f t="shared" si="7"/>
        <v>2.5966615371781879E-3</v>
      </c>
      <c r="J37" s="450" t="str">
        <f t="shared" si="8"/>
        <v>VTE</v>
      </c>
      <c r="K37" s="379">
        <f t="shared" si="9"/>
        <v>156.31200000000001</v>
      </c>
      <c r="L37" s="379">
        <f t="shared" si="10"/>
        <v>51.920999999999999</v>
      </c>
      <c r="M37" s="379">
        <f t="shared" si="11"/>
        <v>118.727</v>
      </c>
    </row>
    <row r="38" spans="8:13" ht="12.75" customHeight="1" x14ac:dyDescent="0.2">
      <c r="H38" s="450" t="str">
        <f t="shared" si="6"/>
        <v>FVE</v>
      </c>
      <c r="I38" s="451">
        <f t="shared" si="7"/>
        <v>0.10163081395111775</v>
      </c>
      <c r="J38" s="450" t="str">
        <f t="shared" si="8"/>
        <v>FVE</v>
      </c>
      <c r="K38" s="379">
        <f t="shared" si="9"/>
        <v>4471.835999999993</v>
      </c>
      <c r="L38" s="379">
        <f t="shared" si="10"/>
        <v>12044.395999999999</v>
      </c>
      <c r="M38" s="379">
        <f t="shared" si="11"/>
        <v>15369.441999999999</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heetViews>
  <sheetFormatPr defaultRowHeight="12" x14ac:dyDescent="0.2"/>
  <cols>
    <col min="1" max="1" width="9.42578125" style="18" customWidth="1"/>
    <col min="2" max="2" width="14" style="18" customWidth="1"/>
    <col min="3" max="3" width="8" style="18" bestFit="1" customWidth="1"/>
    <col min="4" max="4" width="13.7109375" style="18" customWidth="1"/>
    <col min="5" max="5" width="8" style="18" bestFit="1" customWidth="1"/>
    <col min="6" max="6" width="14.1406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4" ht="18.75" x14ac:dyDescent="0.3">
      <c r="A1" s="331" t="s">
        <v>420</v>
      </c>
      <c r="M1" s="332" t="str">
        <f>Obsah!$A$1</f>
        <v>I. čtvrtletí 2018</v>
      </c>
    </row>
    <row r="2" spans="1:24" ht="7.5" customHeight="1" x14ac:dyDescent="0.2"/>
    <row r="3" spans="1:24" x14ac:dyDescent="0.2">
      <c r="A3" s="333"/>
      <c r="B3" s="712" t="s">
        <v>283</v>
      </c>
      <c r="C3" s="712"/>
      <c r="D3" s="712"/>
      <c r="E3" s="712"/>
      <c r="F3" s="712"/>
      <c r="G3" s="713"/>
      <c r="H3" s="714" t="s">
        <v>20</v>
      </c>
      <c r="I3" s="712"/>
      <c r="J3" s="712"/>
      <c r="K3" s="712"/>
      <c r="L3" s="712"/>
      <c r="M3" s="712"/>
      <c r="N3" s="52"/>
    </row>
    <row r="4" spans="1:24" ht="13.5" x14ac:dyDescent="0.25">
      <c r="A4" s="333"/>
      <c r="B4" s="715" t="s">
        <v>256</v>
      </c>
      <c r="C4" s="716"/>
      <c r="D4" s="716"/>
      <c r="E4" s="716"/>
      <c r="F4" s="716"/>
      <c r="G4" s="717"/>
      <c r="H4" s="715" t="s">
        <v>5</v>
      </c>
      <c r="I4" s="716"/>
      <c r="J4" s="716"/>
      <c r="K4" s="716"/>
      <c r="L4" s="716"/>
      <c r="M4" s="716"/>
      <c r="N4" s="390"/>
    </row>
    <row r="5" spans="1:24" x14ac:dyDescent="0.2">
      <c r="A5" s="162"/>
      <c r="B5" s="710" t="s">
        <v>69</v>
      </c>
      <c r="C5" s="718"/>
      <c r="D5" s="710" t="s">
        <v>70</v>
      </c>
      <c r="E5" s="718"/>
      <c r="F5" s="710" t="s">
        <v>71</v>
      </c>
      <c r="G5" s="718"/>
      <c r="H5" s="710" t="s">
        <v>69</v>
      </c>
      <c r="I5" s="718"/>
      <c r="J5" s="710" t="s">
        <v>70</v>
      </c>
      <c r="K5" s="718"/>
      <c r="L5" s="710" t="s">
        <v>71</v>
      </c>
      <c r="M5" s="711"/>
      <c r="N5" s="330"/>
    </row>
    <row r="6" spans="1:24" x14ac:dyDescent="0.2">
      <c r="A6" s="150"/>
      <c r="B6" s="494" t="s">
        <v>318</v>
      </c>
      <c r="C6" s="341" t="s">
        <v>317</v>
      </c>
      <c r="D6" s="341" t="s">
        <v>318</v>
      </c>
      <c r="E6" s="341" t="s">
        <v>317</v>
      </c>
      <c r="F6" s="341" t="s">
        <v>318</v>
      </c>
      <c r="G6" s="341" t="s">
        <v>317</v>
      </c>
      <c r="H6" s="341" t="s">
        <v>318</v>
      </c>
      <c r="I6" s="341" t="s">
        <v>317</v>
      </c>
      <c r="J6" s="341" t="s">
        <v>318</v>
      </c>
      <c r="K6" s="341" t="s">
        <v>317</v>
      </c>
      <c r="L6" s="341" t="s">
        <v>318</v>
      </c>
      <c r="M6" s="342" t="s">
        <v>317</v>
      </c>
      <c r="N6" s="330"/>
    </row>
    <row r="7" spans="1:24" x14ac:dyDescent="0.2">
      <c r="A7" s="701" t="s">
        <v>58</v>
      </c>
      <c r="B7" s="658">
        <f>F8</f>
        <v>2864.7815699999987</v>
      </c>
      <c r="C7" s="659"/>
      <c r="D7" s="659"/>
      <c r="E7" s="659"/>
      <c r="F7" s="659"/>
      <c r="G7" s="660"/>
      <c r="H7" s="658">
        <f>SUM(H8,J8,L8)</f>
        <v>2284825.3439999996</v>
      </c>
      <c r="I7" s="659"/>
      <c r="J7" s="659"/>
      <c r="K7" s="659"/>
      <c r="L7" s="659"/>
      <c r="M7" s="659"/>
      <c r="N7" s="391"/>
    </row>
    <row r="8" spans="1:24" x14ac:dyDescent="0.2">
      <c r="A8" s="703"/>
      <c r="B8" s="343">
        <f>SUM(B9:B16)</f>
        <v>2865.5634499999992</v>
      </c>
      <c r="C8" s="431">
        <v>0.12858722289443858</v>
      </c>
      <c r="D8" s="344">
        <f>SUM(D9:D16)</f>
        <v>2865.3540099999991</v>
      </c>
      <c r="E8" s="431">
        <v>0.12858567480274966</v>
      </c>
      <c r="F8" s="344">
        <f>SUM(F9:F16)</f>
        <v>2864.7815699999987</v>
      </c>
      <c r="G8" s="431">
        <v>0.12857699225375363</v>
      </c>
      <c r="H8" s="343">
        <f t="shared" ref="H8" si="0">SUM(H9:H16)</f>
        <v>735592.09399999992</v>
      </c>
      <c r="I8" s="431">
        <v>9.8356181386006811E-2</v>
      </c>
      <c r="J8" s="344">
        <f t="shared" ref="J8" si="1">SUM(J9:J16)</f>
        <v>670926.98399999994</v>
      </c>
      <c r="K8" s="431">
        <v>9.4662605434656155E-2</v>
      </c>
      <c r="L8" s="344">
        <f t="shared" ref="L8" si="2">SUM(L9:L16)</f>
        <v>878306.26599999995</v>
      </c>
      <c r="M8" s="431">
        <v>0.10398881380644504</v>
      </c>
      <c r="N8" s="20"/>
    </row>
    <row r="9" spans="1:24" x14ac:dyDescent="0.2">
      <c r="A9" s="347" t="s">
        <v>8</v>
      </c>
      <c r="B9" s="283">
        <v>0</v>
      </c>
      <c r="C9" s="387">
        <v>0</v>
      </c>
      <c r="D9" s="198">
        <v>0</v>
      </c>
      <c r="E9" s="387">
        <v>0</v>
      </c>
      <c r="F9" s="198">
        <v>0</v>
      </c>
      <c r="G9" s="387">
        <v>0</v>
      </c>
      <c r="H9" s="283">
        <v>0</v>
      </c>
      <c r="I9" s="387">
        <v>0</v>
      </c>
      <c r="J9" s="198">
        <v>0</v>
      </c>
      <c r="K9" s="387">
        <v>0</v>
      </c>
      <c r="L9" s="198">
        <v>0</v>
      </c>
      <c r="M9" s="387">
        <v>0</v>
      </c>
      <c r="N9" s="436"/>
      <c r="O9" s="448"/>
      <c r="X9" s="379"/>
    </row>
    <row r="10" spans="1:24" x14ac:dyDescent="0.2">
      <c r="A10" s="328" t="s">
        <v>23</v>
      </c>
      <c r="B10" s="283">
        <v>1729.1759999999999</v>
      </c>
      <c r="C10" s="387">
        <v>0.15587371349667667</v>
      </c>
      <c r="D10" s="198">
        <v>1729.1759999999999</v>
      </c>
      <c r="E10" s="387">
        <v>0.15587371349667667</v>
      </c>
      <c r="F10" s="198">
        <v>1729.1759999999999</v>
      </c>
      <c r="G10" s="387">
        <v>0.15587371349667667</v>
      </c>
      <c r="H10" s="283">
        <v>572855.84899999993</v>
      </c>
      <c r="I10" s="387">
        <v>0.1394768603981654</v>
      </c>
      <c r="J10" s="198">
        <v>531980.1</v>
      </c>
      <c r="K10" s="387">
        <v>0.13725984503297259</v>
      </c>
      <c r="L10" s="198">
        <v>756030.05</v>
      </c>
      <c r="M10" s="387">
        <v>0.16696432461941815</v>
      </c>
      <c r="N10" s="436"/>
      <c r="O10" s="448"/>
      <c r="X10" s="379"/>
    </row>
    <row r="11" spans="1:24" x14ac:dyDescent="0.2">
      <c r="A11" s="328" t="s">
        <v>24</v>
      </c>
      <c r="B11" s="345">
        <v>0</v>
      </c>
      <c r="C11" s="387">
        <v>0</v>
      </c>
      <c r="D11" s="346">
        <v>0</v>
      </c>
      <c r="E11" s="387">
        <v>0</v>
      </c>
      <c r="F11" s="346">
        <v>0</v>
      </c>
      <c r="G11" s="387">
        <v>0</v>
      </c>
      <c r="H11" s="345">
        <v>0</v>
      </c>
      <c r="I11" s="387">
        <v>0</v>
      </c>
      <c r="J11" s="346">
        <v>0</v>
      </c>
      <c r="K11" s="387">
        <v>0</v>
      </c>
      <c r="L11" s="346">
        <v>0</v>
      </c>
      <c r="M11" s="387">
        <v>0</v>
      </c>
      <c r="N11" s="436"/>
      <c r="O11" s="448"/>
      <c r="X11" s="379"/>
    </row>
    <row r="12" spans="1:24" x14ac:dyDescent="0.2">
      <c r="A12" s="328" t="s">
        <v>25</v>
      </c>
      <c r="B12" s="283">
        <v>196.19899999999996</v>
      </c>
      <c r="C12" s="387">
        <v>0.21795602420412927</v>
      </c>
      <c r="D12" s="198">
        <v>196.19899999999996</v>
      </c>
      <c r="E12" s="387">
        <v>0.21790518965733674</v>
      </c>
      <c r="F12" s="198">
        <v>196.00899999999996</v>
      </c>
      <c r="G12" s="387">
        <v>0.21769416928498575</v>
      </c>
      <c r="H12" s="283">
        <v>35362.784999999996</v>
      </c>
      <c r="I12" s="387">
        <v>0.10179253005874299</v>
      </c>
      <c r="J12" s="198">
        <v>32287.252</v>
      </c>
      <c r="K12" s="387">
        <v>0.10202267998264544</v>
      </c>
      <c r="L12" s="198">
        <v>34674.840000000004</v>
      </c>
      <c r="M12" s="387">
        <v>0.10310796494491435</v>
      </c>
      <c r="N12" s="436"/>
      <c r="O12" s="448"/>
      <c r="X12" s="379"/>
    </row>
    <row r="13" spans="1:24" x14ac:dyDescent="0.2">
      <c r="A13" s="328" t="s">
        <v>46</v>
      </c>
      <c r="B13" s="345">
        <v>643.99469999999997</v>
      </c>
      <c r="C13" s="387">
        <v>0.58911692658463188</v>
      </c>
      <c r="D13" s="346">
        <v>643.99469999999997</v>
      </c>
      <c r="E13" s="387">
        <v>0.58908356960139063</v>
      </c>
      <c r="F13" s="346">
        <v>643.99469999999997</v>
      </c>
      <c r="G13" s="387">
        <v>0.5892873270612754</v>
      </c>
      <c r="H13" s="345">
        <v>115280.561</v>
      </c>
      <c r="I13" s="387">
        <v>0.4473682038360744</v>
      </c>
      <c r="J13" s="346">
        <v>86103.268999999986</v>
      </c>
      <c r="K13" s="387">
        <v>0.41288464504769956</v>
      </c>
      <c r="L13" s="346">
        <v>63433.504999999997</v>
      </c>
      <c r="M13" s="387">
        <v>0.35818926117470401</v>
      </c>
      <c r="N13" s="436"/>
      <c r="O13" s="448"/>
      <c r="X13" s="379"/>
    </row>
    <row r="14" spans="1:24" x14ac:dyDescent="0.2">
      <c r="A14" s="328" t="s">
        <v>47</v>
      </c>
      <c r="B14" s="283">
        <v>45</v>
      </c>
      <c r="C14" s="387">
        <v>3.8412291933418691E-2</v>
      </c>
      <c r="D14" s="198">
        <v>45</v>
      </c>
      <c r="E14" s="387">
        <v>3.8412291933418691E-2</v>
      </c>
      <c r="F14" s="198">
        <v>45</v>
      </c>
      <c r="G14" s="387">
        <v>3.8412291933418691E-2</v>
      </c>
      <c r="H14" s="283">
        <v>5394.08</v>
      </c>
      <c r="I14" s="387">
        <v>4.099240580207969E-2</v>
      </c>
      <c r="J14" s="198">
        <v>4859.25</v>
      </c>
      <c r="K14" s="387">
        <v>4.7886376589226808E-2</v>
      </c>
      <c r="L14" s="198">
        <v>5094.34</v>
      </c>
      <c r="M14" s="387">
        <v>4.2786198432906791E-2</v>
      </c>
      <c r="N14" s="436"/>
      <c r="O14" s="448"/>
      <c r="P14" s="187"/>
      <c r="Q14" s="389"/>
      <c r="R14" s="149"/>
      <c r="S14" s="149"/>
      <c r="T14" s="149"/>
      <c r="U14" s="149"/>
      <c r="X14" s="379"/>
    </row>
    <row r="15" spans="1:24" x14ac:dyDescent="0.2">
      <c r="A15" s="328" t="s">
        <v>48</v>
      </c>
      <c r="B15" s="283">
        <v>6.0539999999999994</v>
      </c>
      <c r="C15" s="387">
        <v>1.9643860125592202E-2</v>
      </c>
      <c r="D15" s="198">
        <v>6.0539999999999994</v>
      </c>
      <c r="E15" s="380">
        <v>1.9650236182595933E-2</v>
      </c>
      <c r="F15" s="198">
        <v>6.0539999999999994</v>
      </c>
      <c r="G15" s="380">
        <v>1.9650236182595933E-2</v>
      </c>
      <c r="H15" s="283">
        <v>1134.6130000000001</v>
      </c>
      <c r="I15" s="380">
        <v>1.529186706126043E-2</v>
      </c>
      <c r="J15" s="198">
        <v>369.51</v>
      </c>
      <c r="K15" s="380">
        <v>9.7000622414754011E-3</v>
      </c>
      <c r="L15" s="198">
        <v>613.048</v>
      </c>
      <c r="M15" s="380">
        <v>1.0656577144231389E-2</v>
      </c>
      <c r="N15" s="436"/>
      <c r="O15" s="448"/>
      <c r="P15" s="187"/>
      <c r="Q15" s="389"/>
      <c r="R15" s="149"/>
      <c r="S15" s="149"/>
      <c r="T15" s="149"/>
      <c r="U15" s="149"/>
      <c r="X15" s="379"/>
    </row>
    <row r="16" spans="1:24" ht="12.75" thickBot="1" x14ac:dyDescent="0.25">
      <c r="A16" s="158" t="s">
        <v>49</v>
      </c>
      <c r="B16" s="384">
        <v>245.13974999999883</v>
      </c>
      <c r="C16" s="388">
        <v>0.11871067235843705</v>
      </c>
      <c r="D16" s="385">
        <v>244.93030999999888</v>
      </c>
      <c r="E16" s="381">
        <v>0.11869733194197211</v>
      </c>
      <c r="F16" s="385">
        <v>244.54786999999891</v>
      </c>
      <c r="G16" s="381">
        <v>0.11865974429788684</v>
      </c>
      <c r="H16" s="384">
        <v>5564.2059999999938</v>
      </c>
      <c r="I16" s="386">
        <v>0.1204973419452392</v>
      </c>
      <c r="J16" s="385">
        <v>15327.603000000012</v>
      </c>
      <c r="K16" s="386">
        <v>0.13325818876826087</v>
      </c>
      <c r="L16" s="385">
        <v>18460.482999999971</v>
      </c>
      <c r="M16" s="386">
        <v>0.11717201530967822</v>
      </c>
      <c r="N16" s="436"/>
      <c r="O16" s="448"/>
      <c r="P16" s="187"/>
      <c r="Q16" s="389"/>
      <c r="R16" s="149"/>
      <c r="S16" s="149"/>
      <c r="T16" s="149"/>
      <c r="U16" s="149"/>
      <c r="X16" s="379"/>
    </row>
    <row r="17" spans="1:15" x14ac:dyDescent="0.2">
      <c r="A17" s="179"/>
      <c r="B17" s="340"/>
      <c r="C17" s="340"/>
      <c r="D17" s="340"/>
      <c r="E17" s="340"/>
      <c r="F17" s="340"/>
      <c r="G17" s="340"/>
      <c r="H17" s="340"/>
      <c r="I17" s="340"/>
      <c r="J17" s="340"/>
      <c r="K17" s="340"/>
      <c r="L17" s="350"/>
      <c r="M17" s="350" t="s">
        <v>132</v>
      </c>
      <c r="N17" s="437"/>
      <c r="O17" s="350"/>
    </row>
    <row r="18" spans="1:15" x14ac:dyDescent="0.2">
      <c r="A18" s="334"/>
      <c r="B18" s="712" t="s">
        <v>393</v>
      </c>
      <c r="C18" s="712"/>
      <c r="D18" s="712"/>
      <c r="E18" s="712"/>
      <c r="F18" s="712"/>
      <c r="G18" s="713"/>
      <c r="H18" s="340"/>
      <c r="I18" s="340"/>
      <c r="J18" s="340"/>
      <c r="K18" s="340"/>
      <c r="L18" s="340"/>
      <c r="M18" s="340"/>
      <c r="N18" s="438"/>
      <c r="O18" s="340"/>
    </row>
    <row r="19" spans="1:15" x14ac:dyDescent="0.2">
      <c r="A19" s="382"/>
      <c r="B19" s="721" t="s">
        <v>5</v>
      </c>
      <c r="C19" s="722"/>
      <c r="D19" s="722"/>
      <c r="E19" s="722"/>
      <c r="F19" s="722"/>
      <c r="G19" s="722"/>
      <c r="H19" s="438" t="str">
        <f>A24</f>
        <v>VO z vvn</v>
      </c>
      <c r="I19" s="449">
        <f>(B24+D24+F24)/'12'!B24</f>
        <v>0.10638592629939962</v>
      </c>
      <c r="J19" s="450" t="str">
        <f>A9</f>
        <v>JE</v>
      </c>
      <c r="K19" s="436">
        <f t="shared" ref="K19:K26" si="3">H9+J9+L9</f>
        <v>0</v>
      </c>
      <c r="L19" s="450" t="str">
        <f>A9</f>
        <v>JE</v>
      </c>
      <c r="M19" s="448">
        <f>K19/'12'!B4</f>
        <v>0</v>
      </c>
      <c r="N19" s="438"/>
      <c r="O19" s="340"/>
    </row>
    <row r="20" spans="1:15" x14ac:dyDescent="0.2">
      <c r="A20" s="383"/>
      <c r="B20" s="711" t="s">
        <v>69</v>
      </c>
      <c r="C20" s="718"/>
      <c r="D20" s="711" t="s">
        <v>70</v>
      </c>
      <c r="E20" s="718"/>
      <c r="F20" s="711" t="s">
        <v>71</v>
      </c>
      <c r="G20" s="718"/>
      <c r="H20" s="438" t="str">
        <f>A25</f>
        <v>VO z vn</v>
      </c>
      <c r="I20" s="449">
        <f>(B25+D25+F25)/'12'!C24</f>
        <v>0.11717794165976293</v>
      </c>
      <c r="J20" s="450" t="str">
        <f t="shared" ref="J20:J26" si="4">A10</f>
        <v>PE</v>
      </c>
      <c r="K20" s="436">
        <f t="shared" si="3"/>
        <v>1860865.9990000001</v>
      </c>
      <c r="L20" s="450" t="str">
        <f t="shared" ref="L20:L26" si="5">A10</f>
        <v>PE</v>
      </c>
      <c r="M20" s="448">
        <f>K20/'12'!C4</f>
        <v>0.14873858490801986</v>
      </c>
      <c r="N20" s="438"/>
      <c r="O20" s="340"/>
    </row>
    <row r="21" spans="1:15" x14ac:dyDescent="0.2">
      <c r="A21" s="493"/>
      <c r="B21" s="494" t="s">
        <v>318</v>
      </c>
      <c r="C21" s="341" t="s">
        <v>317</v>
      </c>
      <c r="D21" s="341" t="s">
        <v>318</v>
      </c>
      <c r="E21" s="341" t="s">
        <v>317</v>
      </c>
      <c r="F21" s="341" t="s">
        <v>318</v>
      </c>
      <c r="G21" s="434" t="s">
        <v>317</v>
      </c>
      <c r="H21" s="438" t="str">
        <f>A26</f>
        <v>MOP</v>
      </c>
      <c r="I21" s="449">
        <f>(B26+D26+F26)/'12'!D24</f>
        <v>0.12456601713987438</v>
      </c>
      <c r="J21" s="450" t="str">
        <f t="shared" si="4"/>
        <v>PPE</v>
      </c>
      <c r="K21" s="436">
        <f t="shared" si="3"/>
        <v>0</v>
      </c>
      <c r="L21" s="450" t="str">
        <f t="shared" si="5"/>
        <v>PPE</v>
      </c>
      <c r="M21" s="448">
        <f>K21/'12'!D4</f>
        <v>0</v>
      </c>
      <c r="N21" s="438"/>
      <c r="O21" s="340"/>
    </row>
    <row r="22" spans="1:15" x14ac:dyDescent="0.2">
      <c r="A22" s="719" t="s">
        <v>58</v>
      </c>
      <c r="B22" s="658">
        <f>SUM(B23,D23,F23)</f>
        <v>2118698.054</v>
      </c>
      <c r="C22" s="659"/>
      <c r="D22" s="659"/>
      <c r="E22" s="659"/>
      <c r="F22" s="659"/>
      <c r="G22" s="659"/>
      <c r="H22" s="438" t="str">
        <f>A27</f>
        <v>MOO</v>
      </c>
      <c r="I22" s="449">
        <f>(B27+D27+F27)/'12'!E24</f>
        <v>0.17807711069980256</v>
      </c>
      <c r="J22" s="450" t="str">
        <f t="shared" si="4"/>
        <v>PSE</v>
      </c>
      <c r="K22" s="436">
        <f t="shared" si="3"/>
        <v>102324.87700000001</v>
      </c>
      <c r="L22" s="450" t="str">
        <f t="shared" si="5"/>
        <v>PSE</v>
      </c>
      <c r="M22" s="448">
        <f>K22/'12'!E4</f>
        <v>0.10230765524546954</v>
      </c>
      <c r="N22" s="438"/>
      <c r="O22" s="340"/>
    </row>
    <row r="23" spans="1:15" x14ac:dyDescent="0.2">
      <c r="A23" s="720"/>
      <c r="B23" s="343">
        <f>SUM(B24:B27)</f>
        <v>709839.83000000007</v>
      </c>
      <c r="C23" s="432">
        <v>0.1360758561981561</v>
      </c>
      <c r="D23" s="344">
        <f>SUM(D24:D27)</f>
        <v>683794.39500000002</v>
      </c>
      <c r="E23" s="432">
        <v>0.13687383994041086</v>
      </c>
      <c r="F23" s="344">
        <f>SUM(F24:F27)</f>
        <v>725063.82900000003</v>
      </c>
      <c r="G23" s="432">
        <v>0.13553626363012275</v>
      </c>
      <c r="H23" s="340"/>
      <c r="I23" s="340"/>
      <c r="J23" s="450" t="str">
        <f t="shared" si="4"/>
        <v>VE</v>
      </c>
      <c r="K23" s="436">
        <f t="shared" si="3"/>
        <v>264817.33499999996</v>
      </c>
      <c r="L23" s="450" t="str">
        <f t="shared" si="5"/>
        <v>VE</v>
      </c>
      <c r="M23" s="448">
        <f>K23/'12'!F4</f>
        <v>0.41164056719722786</v>
      </c>
      <c r="N23" s="438"/>
      <c r="O23" s="340"/>
    </row>
    <row r="24" spans="1:15" x14ac:dyDescent="0.2">
      <c r="A24" s="327" t="s">
        <v>9</v>
      </c>
      <c r="B24" s="445">
        <v>66305.574999999997</v>
      </c>
      <c r="C24" s="393">
        <v>0.10983430822052666</v>
      </c>
      <c r="D24" s="395">
        <v>62314.012000000002</v>
      </c>
      <c r="E24" s="393">
        <v>0.10910398729246422</v>
      </c>
      <c r="F24" s="395">
        <v>67627.081999999995</v>
      </c>
      <c r="G24" s="393">
        <v>0.10096050682420508</v>
      </c>
      <c r="H24" s="340"/>
      <c r="I24" s="340"/>
      <c r="J24" s="450" t="str">
        <f t="shared" si="4"/>
        <v>PVE</v>
      </c>
      <c r="K24" s="436">
        <f t="shared" si="3"/>
        <v>15347.67</v>
      </c>
      <c r="L24" s="450" t="str">
        <f t="shared" si="5"/>
        <v>PVE</v>
      </c>
      <c r="M24" s="448">
        <f>K24/'12'!G4</f>
        <v>4.3585620753649246E-2</v>
      </c>
      <c r="N24" s="438"/>
      <c r="O24" s="449"/>
    </row>
    <row r="25" spans="1:15" x14ac:dyDescent="0.2">
      <c r="A25" s="327" t="s">
        <v>10</v>
      </c>
      <c r="B25" s="445">
        <v>252767.818</v>
      </c>
      <c r="C25" s="393">
        <v>0.11677873248261041</v>
      </c>
      <c r="D25" s="395">
        <v>238900.014</v>
      </c>
      <c r="E25" s="393">
        <v>0.11708044996073604</v>
      </c>
      <c r="F25" s="395">
        <v>257815.26500000001</v>
      </c>
      <c r="G25" s="393">
        <v>0.11766308774515111</v>
      </c>
      <c r="H25" s="340"/>
      <c r="I25" s="340"/>
      <c r="J25" s="450" t="str">
        <f t="shared" si="4"/>
        <v>VTE</v>
      </c>
      <c r="K25" s="436">
        <f t="shared" si="3"/>
        <v>2117.1710000000003</v>
      </c>
      <c r="L25" s="450" t="str">
        <f t="shared" si="5"/>
        <v>VTE</v>
      </c>
      <c r="M25" s="448">
        <f>K25/'12'!H4</f>
        <v>1.2467265912334536E-2</v>
      </c>
      <c r="N25" s="438"/>
      <c r="O25" s="449"/>
    </row>
    <row r="26" spans="1:15" x14ac:dyDescent="0.2">
      <c r="A26" s="327" t="s">
        <v>182</v>
      </c>
      <c r="B26" s="445">
        <v>104305.11199999999</v>
      </c>
      <c r="C26" s="393">
        <v>0.12368949070290727</v>
      </c>
      <c r="D26" s="395">
        <v>98191.748000000007</v>
      </c>
      <c r="E26" s="393">
        <v>0.124355794865288</v>
      </c>
      <c r="F26" s="395">
        <v>101881.41800000001</v>
      </c>
      <c r="G26" s="393">
        <v>0.12568262673375963</v>
      </c>
      <c r="H26" s="340"/>
      <c r="I26" s="340"/>
      <c r="J26" s="450" t="str">
        <f t="shared" si="4"/>
        <v>FVE</v>
      </c>
      <c r="K26" s="436">
        <f t="shared" si="3"/>
        <v>39352.291999999972</v>
      </c>
      <c r="L26" s="450" t="str">
        <f t="shared" si="5"/>
        <v>FVE</v>
      </c>
      <c r="M26" s="448">
        <f>K26/'12'!I4</f>
        <v>0.12345851104807118</v>
      </c>
      <c r="N26" s="438"/>
      <c r="O26" s="449"/>
    </row>
    <row r="27" spans="1:15" ht="12.75" thickBot="1" x14ac:dyDescent="0.25">
      <c r="A27" s="329" t="s">
        <v>180</v>
      </c>
      <c r="B27" s="446">
        <v>286461.32500000001</v>
      </c>
      <c r="C27" s="394">
        <v>0.17847728872088015</v>
      </c>
      <c r="D27" s="396">
        <v>284388.62099999998</v>
      </c>
      <c r="E27" s="394">
        <v>0.17834743690000496</v>
      </c>
      <c r="F27" s="396">
        <v>297740.06400000001</v>
      </c>
      <c r="G27" s="394">
        <v>0.17743744845133458</v>
      </c>
      <c r="H27" s="340"/>
      <c r="I27" s="340"/>
      <c r="J27" s="340"/>
      <c r="K27" s="340"/>
      <c r="L27" s="340"/>
      <c r="M27" s="340"/>
      <c r="N27" s="438"/>
      <c r="O27" s="449"/>
    </row>
    <row r="28" spans="1:15" x14ac:dyDescent="0.2">
      <c r="A28" s="187"/>
      <c r="B28" s="187"/>
      <c r="C28" s="389"/>
      <c r="D28" s="149"/>
      <c r="E28" s="149"/>
      <c r="F28" s="149"/>
      <c r="G28" s="350" t="s">
        <v>131</v>
      </c>
      <c r="H28" s="340"/>
      <c r="I28" s="340"/>
      <c r="J28" s="340"/>
      <c r="K28" s="340"/>
      <c r="L28" s="340"/>
      <c r="M28" s="340"/>
      <c r="N28" s="340"/>
      <c r="O28" s="340"/>
    </row>
    <row r="29" spans="1:15" x14ac:dyDescent="0.2">
      <c r="A29" s="187"/>
      <c r="B29" s="187"/>
      <c r="C29" s="389"/>
      <c r="D29" s="149"/>
      <c r="E29" s="149"/>
      <c r="F29" s="149"/>
      <c r="G29" s="350"/>
      <c r="H29" s="340"/>
      <c r="I29" s="340"/>
      <c r="J29" s="340"/>
      <c r="K29" s="340"/>
      <c r="L29" s="340"/>
      <c r="M29" s="340"/>
      <c r="N29" s="340"/>
      <c r="O29" s="340"/>
    </row>
    <row r="30" spans="1:15" x14ac:dyDescent="0.2">
      <c r="J30" s="450"/>
      <c r="K30" s="450" t="str">
        <f>H5</f>
        <v>Leden</v>
      </c>
      <c r="L30" s="450" t="str">
        <f>J5</f>
        <v>Únor</v>
      </c>
      <c r="M30" s="450" t="str">
        <f>L5</f>
        <v>Březen</v>
      </c>
    </row>
    <row r="31" spans="1:15"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15" x14ac:dyDescent="0.2">
      <c r="H32" s="450" t="str">
        <f t="shared" si="6"/>
        <v>PE</v>
      </c>
      <c r="I32" s="451">
        <f t="shared" si="7"/>
        <v>0.15587371349667667</v>
      </c>
      <c r="J32" s="450" t="str">
        <f t="shared" si="8"/>
        <v>PE</v>
      </c>
      <c r="K32" s="379">
        <f t="shared" si="9"/>
        <v>572855.84899999993</v>
      </c>
      <c r="L32" s="379">
        <f t="shared" si="10"/>
        <v>531980.1</v>
      </c>
      <c r="M32" s="379">
        <f t="shared" si="11"/>
        <v>756030.05</v>
      </c>
    </row>
    <row r="33" spans="8:13" ht="12.75" customHeight="1" x14ac:dyDescent="0.2">
      <c r="H33" s="450" t="str">
        <f t="shared" si="6"/>
        <v>PPE</v>
      </c>
      <c r="I33" s="451">
        <f t="shared" si="7"/>
        <v>0</v>
      </c>
      <c r="J33" s="450" t="str">
        <f t="shared" si="8"/>
        <v>PPE</v>
      </c>
      <c r="K33" s="379">
        <f t="shared" si="9"/>
        <v>0</v>
      </c>
      <c r="L33" s="379">
        <f t="shared" si="10"/>
        <v>0</v>
      </c>
      <c r="M33" s="379">
        <f t="shared" si="11"/>
        <v>0</v>
      </c>
    </row>
    <row r="34" spans="8:13" x14ac:dyDescent="0.2">
      <c r="H34" s="450" t="str">
        <f t="shared" si="6"/>
        <v>PSE</v>
      </c>
      <c r="I34" s="451">
        <f t="shared" si="7"/>
        <v>0.21769416928498575</v>
      </c>
      <c r="J34" s="450" t="str">
        <f t="shared" si="8"/>
        <v>PSE</v>
      </c>
      <c r="K34" s="379">
        <f t="shared" si="9"/>
        <v>35362.784999999996</v>
      </c>
      <c r="L34" s="379">
        <f t="shared" si="10"/>
        <v>32287.252</v>
      </c>
      <c r="M34" s="379">
        <f t="shared" si="11"/>
        <v>34674.840000000004</v>
      </c>
    </row>
    <row r="35" spans="8:13" ht="13.5" customHeight="1" x14ac:dyDescent="0.2">
      <c r="H35" s="450" t="str">
        <f t="shared" si="6"/>
        <v>VE</v>
      </c>
      <c r="I35" s="451">
        <f t="shared" si="7"/>
        <v>0.5892873270612754</v>
      </c>
      <c r="J35" s="450" t="str">
        <f t="shared" si="8"/>
        <v>VE</v>
      </c>
      <c r="K35" s="379">
        <f t="shared" si="9"/>
        <v>115280.561</v>
      </c>
      <c r="L35" s="379">
        <f t="shared" si="10"/>
        <v>86103.268999999986</v>
      </c>
      <c r="M35" s="379">
        <f t="shared" si="11"/>
        <v>63433.504999999997</v>
      </c>
    </row>
    <row r="36" spans="8:13" ht="12.75" customHeight="1" x14ac:dyDescent="0.2">
      <c r="H36" s="450" t="str">
        <f t="shared" si="6"/>
        <v>PVE</v>
      </c>
      <c r="I36" s="451">
        <f t="shared" si="7"/>
        <v>3.8412291933418691E-2</v>
      </c>
      <c r="J36" s="450" t="str">
        <f t="shared" si="8"/>
        <v>PVE</v>
      </c>
      <c r="K36" s="379">
        <f t="shared" si="9"/>
        <v>5394.08</v>
      </c>
      <c r="L36" s="379">
        <f t="shared" si="10"/>
        <v>4859.25</v>
      </c>
      <c r="M36" s="379">
        <f t="shared" si="11"/>
        <v>5094.34</v>
      </c>
    </row>
    <row r="37" spans="8:13" ht="12.75" customHeight="1" x14ac:dyDescent="0.2">
      <c r="H37" s="450" t="str">
        <f t="shared" si="6"/>
        <v>VTE</v>
      </c>
      <c r="I37" s="451">
        <f t="shared" si="7"/>
        <v>1.9650236182595933E-2</v>
      </c>
      <c r="J37" s="450" t="str">
        <f t="shared" si="8"/>
        <v>VTE</v>
      </c>
      <c r="K37" s="379">
        <f t="shared" si="9"/>
        <v>1134.6130000000001</v>
      </c>
      <c r="L37" s="379">
        <f t="shared" si="10"/>
        <v>369.51</v>
      </c>
      <c r="M37" s="379">
        <f t="shared" si="11"/>
        <v>613.048</v>
      </c>
    </row>
    <row r="38" spans="8:13" ht="12.75" customHeight="1" x14ac:dyDescent="0.2">
      <c r="H38" s="450" t="str">
        <f t="shared" si="6"/>
        <v>FVE</v>
      </c>
      <c r="I38" s="451">
        <f t="shared" si="7"/>
        <v>0.11865974429788684</v>
      </c>
      <c r="J38" s="450" t="str">
        <f t="shared" si="8"/>
        <v>FVE</v>
      </c>
      <c r="K38" s="379">
        <f t="shared" si="9"/>
        <v>5564.2059999999938</v>
      </c>
      <c r="L38" s="379">
        <f t="shared" si="10"/>
        <v>15327.603000000012</v>
      </c>
      <c r="M38" s="379">
        <f t="shared" si="11"/>
        <v>18460.482999999971</v>
      </c>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heetViews>
  <sheetFormatPr defaultRowHeight="12" x14ac:dyDescent="0.2"/>
  <cols>
    <col min="1" max="1" width="9.42578125" style="18" customWidth="1"/>
    <col min="2" max="2" width="14.140625" style="18" customWidth="1"/>
    <col min="3" max="3" width="8" style="18" bestFit="1" customWidth="1"/>
    <col min="4" max="4" width="13.85546875" style="18" customWidth="1"/>
    <col min="5" max="5" width="8" style="18" bestFit="1" customWidth="1"/>
    <col min="6" max="6" width="13.570312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1" t="s">
        <v>419</v>
      </c>
      <c r="B1" s="340"/>
      <c r="C1" s="340"/>
      <c r="D1" s="340"/>
      <c r="E1" s="340"/>
      <c r="F1" s="340"/>
      <c r="G1" s="340"/>
      <c r="H1" s="340"/>
      <c r="I1" s="340"/>
      <c r="J1" s="340"/>
      <c r="K1" s="340"/>
      <c r="L1" s="340"/>
      <c r="M1" s="332" t="str">
        <f>Obsah!$A$1</f>
        <v>I. čtvrtletí 2018</v>
      </c>
      <c r="N1" s="340"/>
      <c r="O1" s="340"/>
    </row>
    <row r="2" spans="1:21" ht="7.5" customHeight="1" x14ac:dyDescent="0.3">
      <c r="A2" s="331"/>
      <c r="B2" s="340"/>
      <c r="C2" s="340"/>
      <c r="D2" s="340"/>
      <c r="E2" s="340"/>
      <c r="F2" s="340"/>
      <c r="G2" s="340"/>
      <c r="H2" s="340"/>
      <c r="I2" s="340"/>
      <c r="J2" s="340"/>
      <c r="K2" s="340"/>
      <c r="L2" s="340"/>
      <c r="M2" s="340"/>
      <c r="N2" s="340"/>
      <c r="O2" s="340"/>
    </row>
    <row r="3" spans="1:21" x14ac:dyDescent="0.2">
      <c r="A3" s="333"/>
      <c r="B3" s="712" t="s">
        <v>283</v>
      </c>
      <c r="C3" s="712"/>
      <c r="D3" s="712"/>
      <c r="E3" s="712"/>
      <c r="F3" s="712"/>
      <c r="G3" s="713"/>
      <c r="H3" s="714" t="s">
        <v>20</v>
      </c>
      <c r="I3" s="712"/>
      <c r="J3" s="712"/>
      <c r="K3" s="712"/>
      <c r="L3" s="712"/>
      <c r="M3" s="712"/>
      <c r="N3" s="52"/>
    </row>
    <row r="4" spans="1:21" ht="13.5" customHeight="1" x14ac:dyDescent="0.25">
      <c r="A4" s="333"/>
      <c r="B4" s="715" t="s">
        <v>256</v>
      </c>
      <c r="C4" s="716"/>
      <c r="D4" s="716"/>
      <c r="E4" s="716"/>
      <c r="F4" s="716"/>
      <c r="G4" s="717"/>
      <c r="H4" s="715" t="s">
        <v>5</v>
      </c>
      <c r="I4" s="716"/>
      <c r="J4" s="716"/>
      <c r="K4" s="716"/>
      <c r="L4" s="716"/>
      <c r="M4" s="716"/>
      <c r="N4" s="390"/>
    </row>
    <row r="5" spans="1:21" x14ac:dyDescent="0.2">
      <c r="A5" s="162"/>
      <c r="B5" s="710" t="s">
        <v>69</v>
      </c>
      <c r="C5" s="718"/>
      <c r="D5" s="710" t="s">
        <v>70</v>
      </c>
      <c r="E5" s="718"/>
      <c r="F5" s="710" t="s">
        <v>71</v>
      </c>
      <c r="G5" s="718"/>
      <c r="H5" s="710" t="s">
        <v>69</v>
      </c>
      <c r="I5" s="718"/>
      <c r="J5" s="710" t="s">
        <v>70</v>
      </c>
      <c r="K5" s="718"/>
      <c r="L5" s="710" t="s">
        <v>71</v>
      </c>
      <c r="M5" s="711"/>
      <c r="N5" s="447"/>
    </row>
    <row r="6" spans="1:21" x14ac:dyDescent="0.2">
      <c r="A6" s="150"/>
      <c r="B6" s="494" t="s">
        <v>318</v>
      </c>
      <c r="C6" s="341" t="s">
        <v>317</v>
      </c>
      <c r="D6" s="341" t="s">
        <v>318</v>
      </c>
      <c r="E6" s="341" t="s">
        <v>317</v>
      </c>
      <c r="F6" s="341" t="s">
        <v>318</v>
      </c>
      <c r="G6" s="341" t="s">
        <v>317</v>
      </c>
      <c r="H6" s="341" t="s">
        <v>318</v>
      </c>
      <c r="I6" s="341" t="s">
        <v>317</v>
      </c>
      <c r="J6" s="341" t="s">
        <v>318</v>
      </c>
      <c r="K6" s="341" t="s">
        <v>317</v>
      </c>
      <c r="L6" s="341" t="s">
        <v>318</v>
      </c>
      <c r="M6" s="434" t="s">
        <v>317</v>
      </c>
      <c r="N6" s="447"/>
    </row>
    <row r="7" spans="1:21" x14ac:dyDescent="0.2">
      <c r="A7" s="701" t="s">
        <v>58</v>
      </c>
      <c r="B7" s="658">
        <f>F8</f>
        <v>5852.8585200000007</v>
      </c>
      <c r="C7" s="659"/>
      <c r="D7" s="659"/>
      <c r="E7" s="659"/>
      <c r="F7" s="659"/>
      <c r="G7" s="660"/>
      <c r="H7" s="658">
        <f>SUM(H8,J8,L8)</f>
        <v>6433499.5549999997</v>
      </c>
      <c r="I7" s="659"/>
      <c r="J7" s="659"/>
      <c r="K7" s="659"/>
      <c r="L7" s="659"/>
      <c r="M7" s="659"/>
      <c r="N7" s="391"/>
    </row>
    <row r="8" spans="1:21" x14ac:dyDescent="0.2">
      <c r="A8" s="703"/>
      <c r="B8" s="343">
        <f>SUM(B9:B16)</f>
        <v>5853.4039000000012</v>
      </c>
      <c r="C8" s="431">
        <v>0.26266141549944616</v>
      </c>
      <c r="D8" s="344">
        <f>SUM(D9:D16)</f>
        <v>5853.073800000001</v>
      </c>
      <c r="E8" s="431">
        <v>0.26266263840930937</v>
      </c>
      <c r="F8" s="344">
        <f>SUM(F9:F16)</f>
        <v>5852.8585200000007</v>
      </c>
      <c r="G8" s="431">
        <v>0.2626877219781738</v>
      </c>
      <c r="H8" s="343">
        <f t="shared" ref="H8" si="0">SUM(H9:H16)</f>
        <v>2097657.2409999999</v>
      </c>
      <c r="I8" s="431">
        <v>0.28047821308077658</v>
      </c>
      <c r="J8" s="344">
        <f t="shared" ref="J8" si="1">SUM(J9:J16)</f>
        <v>2040988.0360000001</v>
      </c>
      <c r="K8" s="431">
        <v>0.28796761757419764</v>
      </c>
      <c r="L8" s="344">
        <f t="shared" ref="L8" si="2">SUM(L9:L16)</f>
        <v>2294854.2779999999</v>
      </c>
      <c r="M8" s="431">
        <v>0.27170382754375777</v>
      </c>
      <c r="N8" s="20"/>
    </row>
    <row r="9" spans="1:21" x14ac:dyDescent="0.2">
      <c r="A9" s="347" t="s">
        <v>8</v>
      </c>
      <c r="B9" s="283">
        <v>0</v>
      </c>
      <c r="C9" s="387">
        <v>0</v>
      </c>
      <c r="D9" s="198">
        <v>0</v>
      </c>
      <c r="E9" s="387">
        <v>0</v>
      </c>
      <c r="F9" s="198">
        <v>0</v>
      </c>
      <c r="G9" s="387">
        <v>0</v>
      </c>
      <c r="H9" s="283">
        <v>0</v>
      </c>
      <c r="I9" s="387">
        <v>0</v>
      </c>
      <c r="J9" s="198">
        <v>0</v>
      </c>
      <c r="K9" s="387">
        <v>0</v>
      </c>
      <c r="L9" s="198">
        <v>0</v>
      </c>
      <c r="M9" s="387">
        <v>0</v>
      </c>
      <c r="N9" s="436"/>
      <c r="O9" s="448"/>
    </row>
    <row r="10" spans="1:21" x14ac:dyDescent="0.2">
      <c r="A10" s="347" t="s">
        <v>23</v>
      </c>
      <c r="B10" s="283">
        <v>4624.6000000000004</v>
      </c>
      <c r="C10" s="387">
        <v>0.41687692602530396</v>
      </c>
      <c r="D10" s="198">
        <v>4624.6000000000004</v>
      </c>
      <c r="E10" s="387">
        <v>0.41687692602530396</v>
      </c>
      <c r="F10" s="198">
        <v>4624.6000000000004</v>
      </c>
      <c r="G10" s="387">
        <v>0.41687692602530396</v>
      </c>
      <c r="H10" s="283">
        <v>1944091.5860000001</v>
      </c>
      <c r="I10" s="387">
        <v>0.47334035467231483</v>
      </c>
      <c r="J10" s="198">
        <v>1812711.047</v>
      </c>
      <c r="K10" s="387">
        <v>0.46771004667426003</v>
      </c>
      <c r="L10" s="198">
        <v>2144884.5529999998</v>
      </c>
      <c r="M10" s="387">
        <v>0.47368381822689132</v>
      </c>
      <c r="N10" s="436"/>
      <c r="O10" s="448"/>
    </row>
    <row r="11" spans="1:21" x14ac:dyDescent="0.2">
      <c r="A11" s="328" t="s">
        <v>24</v>
      </c>
      <c r="B11" s="345">
        <v>845</v>
      </c>
      <c r="C11" s="387">
        <v>0.61972863953061974</v>
      </c>
      <c r="D11" s="346">
        <v>845</v>
      </c>
      <c r="E11" s="387">
        <v>0.61972863953061974</v>
      </c>
      <c r="F11" s="346">
        <v>845</v>
      </c>
      <c r="G11" s="387">
        <v>0.61972863953061974</v>
      </c>
      <c r="H11" s="345">
        <v>76148.63</v>
      </c>
      <c r="I11" s="387">
        <v>0.26992344705709914</v>
      </c>
      <c r="J11" s="346">
        <v>157001.13</v>
      </c>
      <c r="K11" s="387">
        <v>0.44941450756609924</v>
      </c>
      <c r="L11" s="346">
        <v>70098.63</v>
      </c>
      <c r="M11" s="387">
        <v>0.26095110533193833</v>
      </c>
      <c r="N11" s="436"/>
      <c r="O11" s="448"/>
    </row>
    <row r="12" spans="1:21" x14ac:dyDescent="0.2">
      <c r="A12" s="328" t="s">
        <v>25</v>
      </c>
      <c r="B12" s="283">
        <v>45.167000000000002</v>
      </c>
      <c r="C12" s="387">
        <v>5.0175687670313864E-2</v>
      </c>
      <c r="D12" s="198">
        <v>45.167000000000002</v>
      </c>
      <c r="E12" s="387">
        <v>5.016398504198763E-2</v>
      </c>
      <c r="F12" s="198">
        <v>45.167000000000002</v>
      </c>
      <c r="G12" s="387">
        <v>5.016398504198763E-2</v>
      </c>
      <c r="H12" s="283">
        <v>18490.767999999996</v>
      </c>
      <c r="I12" s="387">
        <v>5.3226069650601407E-2</v>
      </c>
      <c r="J12" s="198">
        <v>18075.659</v>
      </c>
      <c r="K12" s="387">
        <v>5.7116262902535804E-2</v>
      </c>
      <c r="L12" s="198">
        <v>17755.200000000004</v>
      </c>
      <c r="M12" s="387">
        <v>5.2796279353846863E-2</v>
      </c>
      <c r="N12" s="436"/>
      <c r="O12" s="448"/>
    </row>
    <row r="13" spans="1:21" x14ac:dyDescent="0.2">
      <c r="A13" s="328" t="s">
        <v>46</v>
      </c>
      <c r="B13" s="345">
        <v>77.500499999999988</v>
      </c>
      <c r="C13" s="387">
        <v>7.0896323166591682E-2</v>
      </c>
      <c r="D13" s="346">
        <v>77.500499999999988</v>
      </c>
      <c r="E13" s="387">
        <v>7.0892308874424839E-2</v>
      </c>
      <c r="F13" s="346">
        <v>77.500499999999988</v>
      </c>
      <c r="G13" s="387">
        <v>7.0916829736195605E-2</v>
      </c>
      <c r="H13" s="345">
        <v>35185.295999999995</v>
      </c>
      <c r="I13" s="387">
        <v>0.13654325184070373</v>
      </c>
      <c r="J13" s="346">
        <v>33940.109000000011</v>
      </c>
      <c r="K13" s="387">
        <v>0.16275049739801681</v>
      </c>
      <c r="L13" s="346">
        <v>33838.556999999993</v>
      </c>
      <c r="M13" s="387">
        <v>0.19107580025805143</v>
      </c>
      <c r="N13" s="436"/>
      <c r="O13" s="448"/>
    </row>
    <row r="14" spans="1:21" x14ac:dyDescent="0.2">
      <c r="A14" s="328" t="s">
        <v>47</v>
      </c>
      <c r="B14" s="283">
        <v>0</v>
      </c>
      <c r="C14" s="387">
        <v>0</v>
      </c>
      <c r="D14" s="198">
        <v>0</v>
      </c>
      <c r="E14" s="387">
        <v>0</v>
      </c>
      <c r="F14" s="198">
        <v>0</v>
      </c>
      <c r="G14" s="387">
        <v>0</v>
      </c>
      <c r="H14" s="283">
        <v>0</v>
      </c>
      <c r="I14" s="387">
        <v>0</v>
      </c>
      <c r="J14" s="198">
        <v>0</v>
      </c>
      <c r="K14" s="387">
        <v>0</v>
      </c>
      <c r="L14" s="198">
        <v>0</v>
      </c>
      <c r="M14" s="387">
        <v>0</v>
      </c>
      <c r="N14" s="436"/>
      <c r="O14" s="448"/>
      <c r="P14" s="187"/>
      <c r="Q14" s="389"/>
      <c r="R14" s="149"/>
      <c r="S14" s="149"/>
      <c r="T14" s="149"/>
      <c r="U14" s="149"/>
    </row>
    <row r="15" spans="1:21" x14ac:dyDescent="0.2">
      <c r="A15" s="328" t="s">
        <v>48</v>
      </c>
      <c r="B15" s="283">
        <v>86.8</v>
      </c>
      <c r="C15" s="387">
        <v>0.28164635925031439</v>
      </c>
      <c r="D15" s="198">
        <v>86.8</v>
      </c>
      <c r="E15" s="380">
        <v>0.28173777678383333</v>
      </c>
      <c r="F15" s="198">
        <v>86.8</v>
      </c>
      <c r="G15" s="380">
        <v>0.28173777678383333</v>
      </c>
      <c r="H15" s="283">
        <v>20604.662</v>
      </c>
      <c r="I15" s="380">
        <v>0.27770151773882762</v>
      </c>
      <c r="J15" s="198">
        <v>7698.3329999999996</v>
      </c>
      <c r="K15" s="380">
        <v>0.20209009026982772</v>
      </c>
      <c r="L15" s="198">
        <v>16040.473</v>
      </c>
      <c r="M15" s="380">
        <v>0.27883059394119336</v>
      </c>
      <c r="N15" s="436"/>
      <c r="O15" s="448"/>
      <c r="P15" s="187"/>
      <c r="Q15" s="389"/>
      <c r="R15" s="149"/>
      <c r="S15" s="149"/>
      <c r="T15" s="149"/>
      <c r="U15" s="149"/>
    </row>
    <row r="16" spans="1:21" ht="12.75" thickBot="1" x14ac:dyDescent="0.25">
      <c r="A16" s="158" t="s">
        <v>49</v>
      </c>
      <c r="B16" s="384">
        <v>174.33639999999988</v>
      </c>
      <c r="C16" s="388">
        <v>8.4423645127114269E-2</v>
      </c>
      <c r="D16" s="385">
        <v>174.00629999999987</v>
      </c>
      <c r="E16" s="381">
        <v>8.432636839064328E-2</v>
      </c>
      <c r="F16" s="385">
        <v>173.79101999999989</v>
      </c>
      <c r="G16" s="381">
        <v>8.4327039914389834E-2</v>
      </c>
      <c r="H16" s="384">
        <v>3136.2989999999991</v>
      </c>
      <c r="I16" s="386">
        <v>6.7919069323729583E-2</v>
      </c>
      <c r="J16" s="385">
        <v>11561.758000000005</v>
      </c>
      <c r="K16" s="386">
        <v>0.10051793030240605</v>
      </c>
      <c r="L16" s="385">
        <v>12236.864999999982</v>
      </c>
      <c r="M16" s="386">
        <v>7.7669589312612544E-2</v>
      </c>
      <c r="N16" s="436"/>
      <c r="O16" s="448"/>
      <c r="P16" s="187"/>
      <c r="Q16" s="389"/>
      <c r="R16" s="149"/>
      <c r="S16" s="149"/>
      <c r="T16" s="149"/>
      <c r="U16" s="149"/>
    </row>
    <row r="17" spans="1:20" x14ac:dyDescent="0.2">
      <c r="A17" s="179"/>
      <c r="B17" s="340"/>
      <c r="C17" s="340"/>
      <c r="D17" s="340"/>
      <c r="E17" s="340"/>
      <c r="F17" s="340"/>
      <c r="G17" s="340"/>
      <c r="H17" s="340"/>
      <c r="I17" s="340"/>
      <c r="J17" s="340"/>
      <c r="K17" s="340"/>
      <c r="L17" s="350"/>
      <c r="M17" s="350" t="s">
        <v>132</v>
      </c>
      <c r="N17" s="437"/>
      <c r="O17" s="350"/>
    </row>
    <row r="18" spans="1:20" x14ac:dyDescent="0.2">
      <c r="A18" s="435"/>
      <c r="B18" s="712" t="s">
        <v>393</v>
      </c>
      <c r="C18" s="712"/>
      <c r="D18" s="712"/>
      <c r="E18" s="712"/>
      <c r="F18" s="712"/>
      <c r="G18" s="713"/>
      <c r="H18" s="49"/>
      <c r="I18" s="49"/>
      <c r="J18" s="49"/>
      <c r="K18" s="49"/>
      <c r="L18" s="49"/>
      <c r="M18" s="49"/>
      <c r="N18" s="438"/>
      <c r="O18" s="340"/>
      <c r="P18" s="452"/>
      <c r="Q18" s="389"/>
      <c r="R18" s="50"/>
      <c r="S18" s="50"/>
      <c r="T18" s="50"/>
    </row>
    <row r="19" spans="1:20" x14ac:dyDescent="0.2">
      <c r="A19" s="382"/>
      <c r="B19" s="721" t="s">
        <v>5</v>
      </c>
      <c r="C19" s="722"/>
      <c r="D19" s="722"/>
      <c r="E19" s="722"/>
      <c r="F19" s="722"/>
      <c r="G19" s="722"/>
      <c r="H19" s="438" t="str">
        <f>A24</f>
        <v>VO z vvn</v>
      </c>
      <c r="I19" s="449">
        <f>(B24+D24+F24)/'12'!B24</f>
        <v>0.3256113492552532</v>
      </c>
      <c r="J19" s="450" t="str">
        <f>A9</f>
        <v>JE</v>
      </c>
      <c r="K19" s="436">
        <f t="shared" ref="K19:K26" si="3">H9+J9+L9</f>
        <v>0</v>
      </c>
      <c r="L19" s="450" t="str">
        <f>A9</f>
        <v>JE</v>
      </c>
      <c r="M19" s="448">
        <f>K19/'12'!B4</f>
        <v>0</v>
      </c>
      <c r="N19" s="438"/>
      <c r="O19" s="340"/>
      <c r="P19" s="452"/>
      <c r="Q19" s="389"/>
      <c r="R19" s="50"/>
      <c r="S19" s="50"/>
      <c r="T19" s="50"/>
    </row>
    <row r="20" spans="1:20" x14ac:dyDescent="0.2">
      <c r="A20" s="383"/>
      <c r="B20" s="711" t="s">
        <v>69</v>
      </c>
      <c r="C20" s="718"/>
      <c r="D20" s="711" t="s">
        <v>70</v>
      </c>
      <c r="E20" s="718"/>
      <c r="F20" s="711" t="s">
        <v>71</v>
      </c>
      <c r="G20" s="718"/>
      <c r="H20" s="438" t="str">
        <f>A25</f>
        <v>VO z vn</v>
      </c>
      <c r="I20" s="449">
        <f>(B25+D25+F25)/'12'!C24</f>
        <v>6.7755592770149642E-2</v>
      </c>
      <c r="J20" s="450" t="str">
        <f t="shared" ref="J20:J26" si="4">A10</f>
        <v>PE</v>
      </c>
      <c r="K20" s="436">
        <f t="shared" si="3"/>
        <v>5901687.1860000007</v>
      </c>
      <c r="L20" s="450" t="str">
        <f t="shared" ref="L20:L26" si="5">A10</f>
        <v>PE</v>
      </c>
      <c r="M20" s="448">
        <f>K20/'12'!C4</f>
        <v>0.47172047911410836</v>
      </c>
      <c r="N20" s="438"/>
      <c r="O20" s="340"/>
      <c r="P20" s="452"/>
      <c r="Q20" s="389"/>
      <c r="R20" s="397"/>
      <c r="S20" s="397"/>
      <c r="T20" s="397"/>
    </row>
    <row r="21" spans="1:20" x14ac:dyDescent="0.2">
      <c r="A21" s="493"/>
      <c r="B21" s="494" t="s">
        <v>318</v>
      </c>
      <c r="C21" s="341" t="s">
        <v>317</v>
      </c>
      <c r="D21" s="341" t="s">
        <v>318</v>
      </c>
      <c r="E21" s="341" t="s">
        <v>317</v>
      </c>
      <c r="F21" s="341" t="s">
        <v>318</v>
      </c>
      <c r="G21" s="434" t="s">
        <v>317</v>
      </c>
      <c r="H21" s="438" t="str">
        <f>A26</f>
        <v>MOP</v>
      </c>
      <c r="I21" s="449">
        <f>(B26+D26+F26)/'12'!D24</f>
        <v>7.0889902386726558E-2</v>
      </c>
      <c r="J21" s="450" t="str">
        <f t="shared" si="4"/>
        <v>PPE</v>
      </c>
      <c r="K21" s="436">
        <f t="shared" si="3"/>
        <v>303248.39</v>
      </c>
      <c r="L21" s="450" t="str">
        <f t="shared" si="5"/>
        <v>PPE</v>
      </c>
      <c r="M21" s="448">
        <f>K21/'12'!D4</f>
        <v>0.33691071192792194</v>
      </c>
      <c r="N21" s="438"/>
      <c r="O21" s="340"/>
      <c r="P21" s="452"/>
      <c r="Q21" s="389"/>
      <c r="R21" s="50"/>
      <c r="S21" s="50"/>
      <c r="T21" s="50"/>
    </row>
    <row r="22" spans="1:20" x14ac:dyDescent="0.2">
      <c r="A22" s="719" t="s">
        <v>58</v>
      </c>
      <c r="B22" s="658">
        <f>SUM(B23,D23,F23)</f>
        <v>1542616.73</v>
      </c>
      <c r="C22" s="659"/>
      <c r="D22" s="659"/>
      <c r="E22" s="659"/>
      <c r="F22" s="659"/>
      <c r="G22" s="659"/>
      <c r="H22" s="438" t="str">
        <f>A27</f>
        <v>MOO</v>
      </c>
      <c r="I22" s="449">
        <f>(B27+D27+F27)/'12'!E24</f>
        <v>6.8759054095612782E-2</v>
      </c>
      <c r="J22" s="450" t="str">
        <f t="shared" si="4"/>
        <v>PSE</v>
      </c>
      <c r="K22" s="436">
        <f t="shared" si="3"/>
        <v>54321.627</v>
      </c>
      <c r="L22" s="450" t="str">
        <f t="shared" si="5"/>
        <v>PSE</v>
      </c>
      <c r="M22" s="448">
        <f>K22/'12'!E4</f>
        <v>5.4312484416560697E-2</v>
      </c>
      <c r="N22" s="438"/>
      <c r="O22" s="340"/>
      <c r="P22" s="452"/>
      <c r="Q22" s="389"/>
      <c r="R22" s="50"/>
      <c r="S22" s="50"/>
      <c r="T22" s="50"/>
    </row>
    <row r="23" spans="1:20" x14ac:dyDescent="0.2">
      <c r="A23" s="720"/>
      <c r="B23" s="343">
        <f>SUM(B24:B27)</f>
        <v>514263.69700000004</v>
      </c>
      <c r="C23" s="432">
        <v>9.8584032514636599E-2</v>
      </c>
      <c r="D23" s="344">
        <f>SUM(D24:D27)</f>
        <v>488038.66699999996</v>
      </c>
      <c r="E23" s="432">
        <v>9.7689783478979025E-2</v>
      </c>
      <c r="F23" s="344">
        <f>SUM(F24:F27)</f>
        <v>540314.36600000004</v>
      </c>
      <c r="G23" s="432">
        <v>0.10100102559842168</v>
      </c>
      <c r="H23" s="340"/>
      <c r="I23" s="340"/>
      <c r="J23" s="450" t="str">
        <f t="shared" si="4"/>
        <v>VE</v>
      </c>
      <c r="K23" s="436">
        <f t="shared" si="3"/>
        <v>102963.962</v>
      </c>
      <c r="L23" s="450" t="str">
        <f t="shared" si="5"/>
        <v>VE</v>
      </c>
      <c r="M23" s="448">
        <f>K23/'12'!F4</f>
        <v>0.16005048807908975</v>
      </c>
      <c r="N23" s="438"/>
      <c r="O23" s="340"/>
      <c r="P23" s="452"/>
      <c r="Q23" s="389"/>
      <c r="R23" s="392"/>
      <c r="S23" s="397"/>
      <c r="T23" s="397"/>
    </row>
    <row r="24" spans="1:20" x14ac:dyDescent="0.2">
      <c r="A24" s="335" t="s">
        <v>9</v>
      </c>
      <c r="B24" s="445">
        <v>199009.804</v>
      </c>
      <c r="C24" s="393">
        <v>0.32965710879428467</v>
      </c>
      <c r="D24" s="395">
        <v>184027.054</v>
      </c>
      <c r="E24" s="393">
        <v>0.32220819550321406</v>
      </c>
      <c r="F24" s="395">
        <v>217607.84099999999</v>
      </c>
      <c r="G24" s="393">
        <v>0.32486686201071097</v>
      </c>
      <c r="H24" s="340"/>
      <c r="I24" s="340"/>
      <c r="J24" s="450" t="str">
        <f t="shared" si="4"/>
        <v>PVE</v>
      </c>
      <c r="K24" s="436">
        <f t="shared" si="3"/>
        <v>0</v>
      </c>
      <c r="L24" s="450" t="str">
        <f t="shared" si="5"/>
        <v>PVE</v>
      </c>
      <c r="M24" s="448">
        <f>K24/'12'!G4</f>
        <v>0</v>
      </c>
      <c r="N24" s="438"/>
      <c r="O24" s="449"/>
      <c r="T24" s="350"/>
    </row>
    <row r="25" spans="1:20" x14ac:dyDescent="0.2">
      <c r="A25" s="335" t="s">
        <v>10</v>
      </c>
      <c r="B25" s="445">
        <v>145286.54800000001</v>
      </c>
      <c r="C25" s="393">
        <v>6.7122385501677817E-2</v>
      </c>
      <c r="D25" s="395">
        <v>138317.02799999999</v>
      </c>
      <c r="E25" s="393">
        <v>6.7786600780491063E-2</v>
      </c>
      <c r="F25" s="395">
        <v>149768.70200000002</v>
      </c>
      <c r="G25" s="393">
        <v>6.835222858081498E-2</v>
      </c>
      <c r="H25" s="340"/>
      <c r="I25" s="340"/>
      <c r="J25" s="450" t="str">
        <f t="shared" si="4"/>
        <v>VTE</v>
      </c>
      <c r="K25" s="436">
        <f t="shared" si="3"/>
        <v>44343.468000000001</v>
      </c>
      <c r="L25" s="450" t="str">
        <f t="shared" si="5"/>
        <v>VTE</v>
      </c>
      <c r="M25" s="448">
        <f>K25/'12'!H4</f>
        <v>0.26112288852959786</v>
      </c>
      <c r="N25" s="438"/>
      <c r="O25" s="449"/>
    </row>
    <row r="26" spans="1:20" x14ac:dyDescent="0.2">
      <c r="A26" s="335" t="s">
        <v>182</v>
      </c>
      <c r="B26" s="445">
        <v>59359.026999999995</v>
      </c>
      <c r="C26" s="393">
        <v>7.0390488802218265E-2</v>
      </c>
      <c r="D26" s="395">
        <v>55886.578000000001</v>
      </c>
      <c r="E26" s="393">
        <v>7.077804368541149E-2</v>
      </c>
      <c r="F26" s="395">
        <v>57974.563000000002</v>
      </c>
      <c r="G26" s="393">
        <v>7.1518393683741535E-2</v>
      </c>
      <c r="H26" s="340"/>
      <c r="I26" s="340"/>
      <c r="J26" s="450" t="str">
        <f t="shared" si="4"/>
        <v>FVE</v>
      </c>
      <c r="K26" s="436">
        <f t="shared" si="3"/>
        <v>26934.921999999984</v>
      </c>
      <c r="L26" s="450" t="str">
        <f t="shared" si="5"/>
        <v>FVE</v>
      </c>
      <c r="M26" s="448">
        <f>K26/'12'!I4</f>
        <v>8.4501948839877897E-2</v>
      </c>
      <c r="N26" s="438"/>
      <c r="O26" s="449"/>
    </row>
    <row r="27" spans="1:20" ht="12.75" thickBot="1" x14ac:dyDescent="0.25">
      <c r="A27" s="336" t="s">
        <v>180</v>
      </c>
      <c r="B27" s="446">
        <v>110608.318</v>
      </c>
      <c r="C27" s="394">
        <v>6.8913570467555862E-2</v>
      </c>
      <c r="D27" s="396">
        <v>109808.007</v>
      </c>
      <c r="E27" s="394">
        <v>6.8863432477306474E-2</v>
      </c>
      <c r="F27" s="396">
        <v>114963.26</v>
      </c>
      <c r="G27" s="394">
        <v>6.8512068030076645E-2</v>
      </c>
      <c r="H27" s="340"/>
      <c r="I27" s="340"/>
      <c r="J27" s="340"/>
      <c r="K27" s="340"/>
      <c r="L27" s="340"/>
      <c r="M27" s="340"/>
      <c r="N27" s="438"/>
      <c r="O27" s="449"/>
    </row>
    <row r="28" spans="1:20" x14ac:dyDescent="0.2">
      <c r="A28" s="187"/>
      <c r="B28" s="187"/>
      <c r="C28" s="389"/>
      <c r="D28" s="149"/>
      <c r="E28" s="149"/>
      <c r="F28" s="149"/>
      <c r="G28" s="350" t="s">
        <v>131</v>
      </c>
      <c r="H28" s="340"/>
      <c r="I28" s="340"/>
      <c r="J28" s="340"/>
      <c r="K28" s="340"/>
      <c r="L28" s="340"/>
      <c r="M28" s="340"/>
    </row>
    <row r="29" spans="1:20" x14ac:dyDescent="0.2">
      <c r="H29" s="340"/>
      <c r="I29" s="340"/>
      <c r="J29" s="340"/>
      <c r="K29" s="340"/>
      <c r="L29" s="340"/>
      <c r="M29" s="340"/>
    </row>
    <row r="30" spans="1:20" x14ac:dyDescent="0.2">
      <c r="J30" s="450"/>
      <c r="K30" s="450" t="str">
        <f>H5</f>
        <v>Leden</v>
      </c>
      <c r="L30" s="450" t="str">
        <f>J5</f>
        <v>Únor</v>
      </c>
      <c r="M30" s="450" t="str">
        <f>L5</f>
        <v>Březen</v>
      </c>
    </row>
    <row r="31" spans="1:20"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row>
    <row r="32" spans="1:20" ht="12.75" customHeight="1" x14ac:dyDescent="0.2">
      <c r="H32" s="450" t="str">
        <f t="shared" si="6"/>
        <v>PE</v>
      </c>
      <c r="I32" s="451">
        <f t="shared" si="7"/>
        <v>0.41687692602530396</v>
      </c>
      <c r="J32" s="450" t="str">
        <f t="shared" si="8"/>
        <v>PE</v>
      </c>
      <c r="K32" s="379">
        <f t="shared" si="9"/>
        <v>1944091.5860000001</v>
      </c>
      <c r="L32" s="379">
        <f t="shared" si="10"/>
        <v>1812711.047</v>
      </c>
      <c r="M32" s="379">
        <f t="shared" si="11"/>
        <v>2144884.5529999998</v>
      </c>
    </row>
    <row r="33" spans="8:13" x14ac:dyDescent="0.2">
      <c r="H33" s="450" t="str">
        <f t="shared" si="6"/>
        <v>PPE</v>
      </c>
      <c r="I33" s="451">
        <f t="shared" si="7"/>
        <v>0.61972863953061974</v>
      </c>
      <c r="J33" s="450" t="str">
        <f t="shared" si="8"/>
        <v>PPE</v>
      </c>
      <c r="K33" s="379">
        <f t="shared" si="9"/>
        <v>76148.63</v>
      </c>
      <c r="L33" s="379">
        <f t="shared" si="10"/>
        <v>157001.13</v>
      </c>
      <c r="M33" s="379">
        <f t="shared" si="11"/>
        <v>70098.63</v>
      </c>
    </row>
    <row r="34" spans="8:13" ht="13.5" customHeight="1" x14ac:dyDescent="0.2">
      <c r="H34" s="450" t="str">
        <f t="shared" si="6"/>
        <v>PSE</v>
      </c>
      <c r="I34" s="451">
        <f t="shared" si="7"/>
        <v>5.016398504198763E-2</v>
      </c>
      <c r="J34" s="450" t="str">
        <f t="shared" si="8"/>
        <v>PSE</v>
      </c>
      <c r="K34" s="379">
        <f t="shared" si="9"/>
        <v>18490.767999999996</v>
      </c>
      <c r="L34" s="379">
        <f t="shared" si="10"/>
        <v>18075.659</v>
      </c>
      <c r="M34" s="379">
        <f t="shared" si="11"/>
        <v>17755.200000000004</v>
      </c>
    </row>
    <row r="35" spans="8:13" ht="12.75" customHeight="1" x14ac:dyDescent="0.2">
      <c r="H35" s="450" t="str">
        <f t="shared" si="6"/>
        <v>VE</v>
      </c>
      <c r="I35" s="451">
        <f t="shared" si="7"/>
        <v>7.0916829736195605E-2</v>
      </c>
      <c r="J35" s="450" t="str">
        <f t="shared" si="8"/>
        <v>VE</v>
      </c>
      <c r="K35" s="379">
        <f t="shared" si="9"/>
        <v>35185.295999999995</v>
      </c>
      <c r="L35" s="379">
        <f t="shared" si="10"/>
        <v>33940.109000000011</v>
      </c>
      <c r="M35" s="379">
        <f t="shared" si="11"/>
        <v>33838.556999999993</v>
      </c>
    </row>
    <row r="36" spans="8:13" ht="12.75" customHeight="1" x14ac:dyDescent="0.2">
      <c r="H36" s="450" t="str">
        <f t="shared" si="6"/>
        <v>PVE</v>
      </c>
      <c r="I36" s="451">
        <f t="shared" si="7"/>
        <v>0</v>
      </c>
      <c r="J36" s="450" t="str">
        <f t="shared" si="8"/>
        <v>PVE</v>
      </c>
      <c r="K36" s="379">
        <f t="shared" si="9"/>
        <v>0</v>
      </c>
      <c r="L36" s="379">
        <f t="shared" si="10"/>
        <v>0</v>
      </c>
      <c r="M36" s="379">
        <f t="shared" si="11"/>
        <v>0</v>
      </c>
    </row>
    <row r="37" spans="8:13" ht="12.75" customHeight="1" x14ac:dyDescent="0.2">
      <c r="H37" s="450" t="str">
        <f t="shared" si="6"/>
        <v>VTE</v>
      </c>
      <c r="I37" s="451">
        <f t="shared" si="7"/>
        <v>0.28173777678383333</v>
      </c>
      <c r="J37" s="450" t="str">
        <f t="shared" si="8"/>
        <v>VTE</v>
      </c>
      <c r="K37" s="379">
        <f t="shared" si="9"/>
        <v>20604.662</v>
      </c>
      <c r="L37" s="379">
        <f t="shared" si="10"/>
        <v>7698.3329999999996</v>
      </c>
      <c r="M37" s="379">
        <f t="shared" si="11"/>
        <v>16040.473</v>
      </c>
    </row>
    <row r="38" spans="8:13" ht="12.75" customHeight="1" x14ac:dyDescent="0.2">
      <c r="H38" s="450" t="str">
        <f t="shared" si="6"/>
        <v>FVE</v>
      </c>
      <c r="I38" s="451">
        <f t="shared" si="7"/>
        <v>8.4327039914389834E-2</v>
      </c>
      <c r="J38" s="450" t="str">
        <f t="shared" si="8"/>
        <v>FVE</v>
      </c>
      <c r="K38" s="379">
        <f t="shared" si="9"/>
        <v>3136.2989999999991</v>
      </c>
      <c r="L38" s="379">
        <f t="shared" si="10"/>
        <v>11561.758000000005</v>
      </c>
      <c r="M38" s="379">
        <f t="shared" si="11"/>
        <v>12236.864999999982</v>
      </c>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A2" sqref="A2"/>
    </sheetView>
  </sheetViews>
  <sheetFormatPr defaultRowHeight="12" x14ac:dyDescent="0.2"/>
  <cols>
    <col min="1" max="1" width="9.42578125" style="18" customWidth="1"/>
    <col min="2" max="2" width="14.140625" style="18" customWidth="1"/>
    <col min="3" max="3" width="8" style="18" bestFit="1" customWidth="1"/>
    <col min="4" max="4" width="14" style="18" customWidth="1"/>
    <col min="5" max="5" width="8" style="18" bestFit="1" customWidth="1"/>
    <col min="6" max="6" width="13.7109375" style="18" customWidth="1"/>
    <col min="7" max="7" width="8" style="18" bestFit="1" customWidth="1"/>
    <col min="8" max="8" width="14.42578125" style="18" customWidth="1"/>
    <col min="9" max="9" width="8" style="18" bestFit="1" customWidth="1"/>
    <col min="10" max="10" width="14.42578125" style="18" customWidth="1"/>
    <col min="11" max="11" width="8" style="18" bestFit="1" customWidth="1"/>
    <col min="12" max="12" width="14.42578125" style="18" customWidth="1"/>
    <col min="13" max="13" width="8" style="18" bestFit="1" customWidth="1"/>
    <col min="14" max="26" width="9.140625" style="18" customWidth="1"/>
    <col min="27" max="16384" width="9.140625" style="18"/>
  </cols>
  <sheetData>
    <row r="1" spans="1:21" ht="18.75" x14ac:dyDescent="0.3">
      <c r="A1" s="331" t="s">
        <v>365</v>
      </c>
      <c r="B1" s="340"/>
      <c r="C1" s="340"/>
      <c r="D1" s="340"/>
      <c r="E1" s="340"/>
      <c r="F1" s="340"/>
      <c r="G1" s="340"/>
      <c r="H1" s="340"/>
      <c r="I1" s="340"/>
      <c r="J1" s="340"/>
      <c r="K1" s="340"/>
      <c r="L1" s="340"/>
      <c r="M1" s="332" t="str">
        <f>Obsah!$A$1</f>
        <v>I. čtvrtletí 2018</v>
      </c>
      <c r="N1" s="454"/>
      <c r="O1" s="454"/>
      <c r="P1" s="455"/>
    </row>
    <row r="2" spans="1:21" ht="7.5" customHeight="1" x14ac:dyDescent="0.3">
      <c r="A2" s="331"/>
      <c r="B2" s="340"/>
      <c r="C2" s="340"/>
      <c r="D2" s="340"/>
      <c r="E2" s="340"/>
      <c r="F2" s="340"/>
      <c r="G2" s="340"/>
      <c r="H2" s="340"/>
      <c r="I2" s="340"/>
      <c r="J2" s="340"/>
      <c r="K2" s="340"/>
      <c r="L2" s="340"/>
      <c r="M2" s="340"/>
      <c r="N2" s="454"/>
      <c r="O2" s="454"/>
      <c r="P2" s="455"/>
    </row>
    <row r="3" spans="1:21" x14ac:dyDescent="0.2">
      <c r="A3" s="333"/>
      <c r="B3" s="712" t="s">
        <v>283</v>
      </c>
      <c r="C3" s="712"/>
      <c r="D3" s="712"/>
      <c r="E3" s="712"/>
      <c r="F3" s="712"/>
      <c r="G3" s="713"/>
      <c r="H3" s="714" t="s">
        <v>20</v>
      </c>
      <c r="I3" s="712"/>
      <c r="J3" s="712"/>
      <c r="K3" s="712"/>
      <c r="L3" s="712"/>
      <c r="M3" s="712"/>
      <c r="N3" s="229"/>
      <c r="O3" s="455"/>
      <c r="P3" s="455"/>
    </row>
    <row r="4" spans="1:21" ht="13.5" customHeight="1" x14ac:dyDescent="0.25">
      <c r="A4" s="333"/>
      <c r="B4" s="715" t="s">
        <v>256</v>
      </c>
      <c r="C4" s="716"/>
      <c r="D4" s="716"/>
      <c r="E4" s="716"/>
      <c r="F4" s="716"/>
      <c r="G4" s="717"/>
      <c r="H4" s="715" t="s">
        <v>5</v>
      </c>
      <c r="I4" s="716"/>
      <c r="J4" s="716"/>
      <c r="K4" s="716"/>
      <c r="L4" s="716"/>
      <c r="M4" s="716"/>
      <c r="N4" s="229"/>
      <c r="O4" s="455"/>
      <c r="P4" s="455"/>
    </row>
    <row r="5" spans="1:21" x14ac:dyDescent="0.2">
      <c r="A5" s="162"/>
      <c r="B5" s="710" t="s">
        <v>69</v>
      </c>
      <c r="C5" s="718"/>
      <c r="D5" s="710" t="s">
        <v>70</v>
      </c>
      <c r="E5" s="718"/>
      <c r="F5" s="710" t="s">
        <v>71</v>
      </c>
      <c r="G5" s="718"/>
      <c r="H5" s="710" t="s">
        <v>69</v>
      </c>
      <c r="I5" s="718"/>
      <c r="J5" s="710" t="s">
        <v>70</v>
      </c>
      <c r="K5" s="718"/>
      <c r="L5" s="710" t="s">
        <v>71</v>
      </c>
      <c r="M5" s="711"/>
      <c r="N5" s="229"/>
      <c r="O5" s="455"/>
      <c r="P5" s="455"/>
    </row>
    <row r="6" spans="1:21" x14ac:dyDescent="0.2">
      <c r="A6" s="150"/>
      <c r="B6" s="494" t="s">
        <v>318</v>
      </c>
      <c r="C6" s="341" t="s">
        <v>317</v>
      </c>
      <c r="D6" s="341" t="s">
        <v>318</v>
      </c>
      <c r="E6" s="341" t="s">
        <v>317</v>
      </c>
      <c r="F6" s="341" t="s">
        <v>318</v>
      </c>
      <c r="G6" s="341" t="s">
        <v>317</v>
      </c>
      <c r="H6" s="341" t="s">
        <v>318</v>
      </c>
      <c r="I6" s="341" t="s">
        <v>317</v>
      </c>
      <c r="J6" s="341" t="s">
        <v>318</v>
      </c>
      <c r="K6" s="341" t="s">
        <v>317</v>
      </c>
      <c r="L6" s="341" t="s">
        <v>318</v>
      </c>
      <c r="M6" s="434" t="s">
        <v>317</v>
      </c>
      <c r="N6" s="229"/>
      <c r="O6" s="455"/>
      <c r="P6" s="455"/>
    </row>
    <row r="7" spans="1:21" x14ac:dyDescent="0.2">
      <c r="A7" s="701" t="s">
        <v>58</v>
      </c>
      <c r="B7" s="658">
        <f>F8</f>
        <v>332.60383000000041</v>
      </c>
      <c r="C7" s="659"/>
      <c r="D7" s="659"/>
      <c r="E7" s="659"/>
      <c r="F7" s="659"/>
      <c r="G7" s="660"/>
      <c r="H7" s="658">
        <f>SUM(H8,J8,L8)</f>
        <v>201099.42499999993</v>
      </c>
      <c r="I7" s="659"/>
      <c r="J7" s="659"/>
      <c r="K7" s="659"/>
      <c r="L7" s="659"/>
      <c r="M7" s="659"/>
      <c r="N7" s="229"/>
      <c r="O7" s="455"/>
      <c r="P7" s="455"/>
    </row>
    <row r="8" spans="1:21" x14ac:dyDescent="0.2">
      <c r="A8" s="703"/>
      <c r="B8" s="343">
        <f>SUM(B9:B16)</f>
        <v>332.8550300000004</v>
      </c>
      <c r="C8" s="431">
        <v>1.4936296013318114E-2</v>
      </c>
      <c r="D8" s="344">
        <f>SUM(D9:D16)</f>
        <v>332.77501000000041</v>
      </c>
      <c r="E8" s="431">
        <v>1.49336169523925E-2</v>
      </c>
      <c r="F8" s="344">
        <f>SUM(F9:F16)</f>
        <v>332.60383000000041</v>
      </c>
      <c r="G8" s="431">
        <v>1.4927909520682535E-2</v>
      </c>
      <c r="H8" s="343">
        <f t="shared" ref="H8" si="0">SUM(H9:H16)</f>
        <v>64685.899999999987</v>
      </c>
      <c r="I8" s="431">
        <v>8.649165978552642E-3</v>
      </c>
      <c r="J8" s="344">
        <f t="shared" ref="J8" si="1">SUM(J9:J16)</f>
        <v>66237.261999999988</v>
      </c>
      <c r="K8" s="431">
        <v>9.3455650872702762E-3</v>
      </c>
      <c r="L8" s="344">
        <f t="shared" ref="L8" si="2">SUM(L9:L16)</f>
        <v>70176.262999999963</v>
      </c>
      <c r="M8" s="431">
        <v>8.3086579582014666E-3</v>
      </c>
      <c r="N8" s="229"/>
      <c r="O8" s="455"/>
      <c r="P8" s="455"/>
    </row>
    <row r="9" spans="1:21" x14ac:dyDescent="0.2">
      <c r="A9" s="347" t="s">
        <v>8</v>
      </c>
      <c r="B9" s="283">
        <v>0</v>
      </c>
      <c r="C9" s="387">
        <v>0</v>
      </c>
      <c r="D9" s="198">
        <v>0</v>
      </c>
      <c r="E9" s="387">
        <v>0</v>
      </c>
      <c r="F9" s="198">
        <v>0</v>
      </c>
      <c r="G9" s="387">
        <v>0</v>
      </c>
      <c r="H9" s="283">
        <v>0</v>
      </c>
      <c r="I9" s="387">
        <v>0</v>
      </c>
      <c r="J9" s="198">
        <v>0</v>
      </c>
      <c r="K9" s="387">
        <v>0</v>
      </c>
      <c r="L9" s="198">
        <v>0</v>
      </c>
      <c r="M9" s="387">
        <v>0</v>
      </c>
      <c r="N9" s="453"/>
      <c r="O9" s="456"/>
      <c r="P9" s="455"/>
    </row>
    <row r="10" spans="1:21" x14ac:dyDescent="0.2">
      <c r="A10" s="347" t="s">
        <v>23</v>
      </c>
      <c r="B10" s="283">
        <v>137.61000000000004</v>
      </c>
      <c r="C10" s="387">
        <v>1.2404626084492084E-2</v>
      </c>
      <c r="D10" s="198">
        <v>137.61000000000004</v>
      </c>
      <c r="E10" s="387">
        <v>1.2404626084492084E-2</v>
      </c>
      <c r="F10" s="198">
        <v>137.61000000000004</v>
      </c>
      <c r="G10" s="387">
        <v>1.2404626084492084E-2</v>
      </c>
      <c r="H10" s="283">
        <v>44498.228999999999</v>
      </c>
      <c r="I10" s="387">
        <v>1.0834267093602802E-2</v>
      </c>
      <c r="J10" s="198">
        <v>44415.796000000002</v>
      </c>
      <c r="K10" s="387">
        <v>1.1460025057283392E-2</v>
      </c>
      <c r="L10" s="198">
        <v>42632.483999999997</v>
      </c>
      <c r="M10" s="387">
        <v>9.415107108385638E-3</v>
      </c>
      <c r="N10" s="453"/>
      <c r="O10" s="456"/>
      <c r="P10" s="455"/>
    </row>
    <row r="11" spans="1:21" x14ac:dyDescent="0.2">
      <c r="A11" s="328" t="s">
        <v>24</v>
      </c>
      <c r="B11" s="345">
        <v>0</v>
      </c>
      <c r="C11" s="387">
        <v>0</v>
      </c>
      <c r="D11" s="346">
        <v>0</v>
      </c>
      <c r="E11" s="387">
        <v>0</v>
      </c>
      <c r="F11" s="346">
        <v>0</v>
      </c>
      <c r="G11" s="387">
        <v>0</v>
      </c>
      <c r="H11" s="345">
        <v>0</v>
      </c>
      <c r="I11" s="387">
        <v>0</v>
      </c>
      <c r="J11" s="346">
        <v>0</v>
      </c>
      <c r="K11" s="387">
        <v>0</v>
      </c>
      <c r="L11" s="346">
        <v>0</v>
      </c>
      <c r="M11" s="387">
        <v>0</v>
      </c>
      <c r="N11" s="453"/>
      <c r="O11" s="456"/>
      <c r="P11" s="455"/>
    </row>
    <row r="12" spans="1:21" x14ac:dyDescent="0.2">
      <c r="A12" s="328" t="s">
        <v>25</v>
      </c>
      <c r="B12" s="283">
        <v>30.859999999999996</v>
      </c>
      <c r="C12" s="387">
        <v>3.4282146733364743E-2</v>
      </c>
      <c r="D12" s="198">
        <v>30.859999999999996</v>
      </c>
      <c r="E12" s="387">
        <v>3.4274151003957275E-2</v>
      </c>
      <c r="F12" s="198">
        <v>30.859999999999996</v>
      </c>
      <c r="G12" s="387">
        <v>3.4274151003957275E-2</v>
      </c>
      <c r="H12" s="283">
        <v>12403.896000000004</v>
      </c>
      <c r="I12" s="387">
        <v>3.5704878912266737E-2</v>
      </c>
      <c r="J12" s="198">
        <v>11100.643000000002</v>
      </c>
      <c r="K12" s="387">
        <v>3.5076300342642773E-2</v>
      </c>
      <c r="L12" s="198">
        <v>11407.358999999999</v>
      </c>
      <c r="M12" s="387">
        <v>3.3920547921376214E-2</v>
      </c>
      <c r="N12" s="453"/>
      <c r="O12" s="456"/>
      <c r="P12" s="455"/>
    </row>
    <row r="13" spans="1:21" x14ac:dyDescent="0.2">
      <c r="A13" s="328" t="s">
        <v>46</v>
      </c>
      <c r="B13" s="345">
        <v>7.6954999999999991</v>
      </c>
      <c r="C13" s="387">
        <v>7.039730775007985E-3</v>
      </c>
      <c r="D13" s="346">
        <v>7.6954999999999991</v>
      </c>
      <c r="E13" s="387">
        <v>7.0393321713167843E-3</v>
      </c>
      <c r="F13" s="346">
        <v>7.6954999999999991</v>
      </c>
      <c r="G13" s="387">
        <v>7.0417669980825069E-3</v>
      </c>
      <c r="H13" s="345">
        <v>4061.0150000000008</v>
      </c>
      <c r="I13" s="387">
        <v>1.5759543244253955E-2</v>
      </c>
      <c r="J13" s="346">
        <v>2912.4749999999999</v>
      </c>
      <c r="K13" s="387">
        <v>1.3965976211487383E-2</v>
      </c>
      <c r="L13" s="346">
        <v>3112.2859999999996</v>
      </c>
      <c r="M13" s="387">
        <v>1.7574110446906169E-2</v>
      </c>
      <c r="N13" s="453"/>
      <c r="O13" s="456"/>
      <c r="P13" s="455"/>
    </row>
    <row r="14" spans="1:21" x14ac:dyDescent="0.2">
      <c r="A14" s="328" t="s">
        <v>47</v>
      </c>
      <c r="B14" s="283">
        <v>0</v>
      </c>
      <c r="C14" s="387">
        <v>0</v>
      </c>
      <c r="D14" s="198">
        <v>0</v>
      </c>
      <c r="E14" s="387">
        <v>0</v>
      </c>
      <c r="F14" s="198">
        <v>0</v>
      </c>
      <c r="G14" s="387">
        <v>0</v>
      </c>
      <c r="H14" s="283">
        <v>0</v>
      </c>
      <c r="I14" s="387">
        <v>0</v>
      </c>
      <c r="J14" s="198">
        <v>0</v>
      </c>
      <c r="K14" s="387">
        <v>0</v>
      </c>
      <c r="L14" s="198">
        <v>0</v>
      </c>
      <c r="M14" s="387">
        <v>0</v>
      </c>
      <c r="N14" s="453"/>
      <c r="O14" s="456"/>
      <c r="P14" s="229"/>
      <c r="Q14" s="389"/>
      <c r="R14" s="149"/>
      <c r="S14" s="149"/>
      <c r="T14" s="149"/>
      <c r="U14" s="149"/>
    </row>
    <row r="15" spans="1:21" x14ac:dyDescent="0.2">
      <c r="A15" s="328" t="s">
        <v>48</v>
      </c>
      <c r="B15" s="283">
        <v>0.22500000000000001</v>
      </c>
      <c r="C15" s="387">
        <v>7.3007408791844167E-4</v>
      </c>
      <c r="D15" s="198">
        <v>0.22500000000000001</v>
      </c>
      <c r="E15" s="380">
        <v>7.3031105733136522E-4</v>
      </c>
      <c r="F15" s="198">
        <v>0.22500000000000001</v>
      </c>
      <c r="G15" s="380">
        <v>7.3031105733136522E-4</v>
      </c>
      <c r="H15" s="283">
        <v>13.468999999999999</v>
      </c>
      <c r="I15" s="380">
        <v>1.8152987622045287E-4</v>
      </c>
      <c r="J15" s="198">
        <v>3.8370000000000002</v>
      </c>
      <c r="K15" s="380">
        <v>1.0072566052486025E-4</v>
      </c>
      <c r="L15" s="198">
        <v>13.234</v>
      </c>
      <c r="M15" s="380">
        <v>2.3004583968426324E-4</v>
      </c>
      <c r="N15" s="453"/>
      <c r="O15" s="456"/>
      <c r="P15" s="229"/>
      <c r="Q15" s="389"/>
      <c r="R15" s="149"/>
      <c r="S15" s="149"/>
      <c r="T15" s="149"/>
      <c r="U15" s="149"/>
    </row>
    <row r="16" spans="1:21" ht="12.75" thickBot="1" x14ac:dyDescent="0.25">
      <c r="A16" s="158" t="s">
        <v>49</v>
      </c>
      <c r="B16" s="384">
        <v>156.46453000000039</v>
      </c>
      <c r="C16" s="388">
        <v>7.5769064611296136E-2</v>
      </c>
      <c r="D16" s="385">
        <v>156.38451000000038</v>
      </c>
      <c r="E16" s="381">
        <v>7.5786553710125895E-2</v>
      </c>
      <c r="F16" s="385">
        <v>156.21333000000038</v>
      </c>
      <c r="G16" s="381">
        <v>7.5797976869402067E-2</v>
      </c>
      <c r="H16" s="384">
        <v>3709.2909999999924</v>
      </c>
      <c r="I16" s="386">
        <v>8.0327670471114457E-2</v>
      </c>
      <c r="J16" s="385">
        <v>7804.510999999985</v>
      </c>
      <c r="K16" s="386">
        <v>6.7852422853199271E-2</v>
      </c>
      <c r="L16" s="385">
        <v>13010.899999999969</v>
      </c>
      <c r="M16" s="386">
        <v>8.2582529069943136E-2</v>
      </c>
      <c r="N16" s="453"/>
      <c r="O16" s="456"/>
      <c r="P16" s="229"/>
      <c r="Q16" s="389"/>
      <c r="R16" s="149"/>
      <c r="S16" s="149"/>
      <c r="T16" s="149"/>
      <c r="U16" s="149"/>
    </row>
    <row r="17" spans="1:20" x14ac:dyDescent="0.2">
      <c r="A17" s="179"/>
      <c r="B17" s="340"/>
      <c r="C17" s="340"/>
      <c r="D17" s="340"/>
      <c r="E17" s="340"/>
      <c r="F17" s="340"/>
      <c r="G17" s="340"/>
      <c r="H17" s="340"/>
      <c r="I17" s="340"/>
      <c r="J17" s="340"/>
      <c r="K17" s="340"/>
      <c r="L17" s="350"/>
      <c r="M17" s="350" t="s">
        <v>132</v>
      </c>
      <c r="N17" s="457"/>
      <c r="O17" s="455"/>
      <c r="P17" s="455"/>
    </row>
    <row r="18" spans="1:20" x14ac:dyDescent="0.2">
      <c r="A18" s="435"/>
      <c r="B18" s="712" t="s">
        <v>393</v>
      </c>
      <c r="C18" s="712"/>
      <c r="D18" s="712"/>
      <c r="E18" s="712"/>
      <c r="F18" s="712"/>
      <c r="G18" s="713"/>
      <c r="H18" s="49"/>
      <c r="I18" s="49"/>
      <c r="J18" s="49"/>
      <c r="K18" s="49"/>
      <c r="L18" s="49"/>
      <c r="M18" s="49"/>
      <c r="N18" s="458"/>
      <c r="O18" s="454"/>
      <c r="P18" s="460"/>
      <c r="Q18" s="389"/>
      <c r="R18" s="50"/>
      <c r="S18" s="50"/>
      <c r="T18" s="50"/>
    </row>
    <row r="19" spans="1:20" x14ac:dyDescent="0.2">
      <c r="A19" s="382"/>
      <c r="B19" s="721" t="s">
        <v>5</v>
      </c>
      <c r="C19" s="722"/>
      <c r="D19" s="722"/>
      <c r="E19" s="722"/>
      <c r="F19" s="722"/>
      <c r="G19" s="722"/>
      <c r="H19" s="438" t="str">
        <f>A24</f>
        <v>VO z vvn</v>
      </c>
      <c r="I19" s="449">
        <f>(B24+D24+F24)/'12'!B24</f>
        <v>5.993759868641222E-2</v>
      </c>
      <c r="J19" s="450" t="str">
        <f>A9</f>
        <v>JE</v>
      </c>
      <c r="K19" s="436">
        <f t="shared" ref="K19:K26" si="3">H9+J9+L9</f>
        <v>0</v>
      </c>
      <c r="L19" s="450" t="str">
        <f>A9</f>
        <v>JE</v>
      </c>
      <c r="M19" s="448">
        <f>K19/'12'!B4</f>
        <v>0</v>
      </c>
      <c r="N19" s="458"/>
      <c r="O19" s="454"/>
      <c r="P19" s="460"/>
      <c r="Q19" s="389"/>
      <c r="R19" s="50"/>
      <c r="S19" s="50"/>
      <c r="T19" s="50"/>
    </row>
    <row r="20" spans="1:20" x14ac:dyDescent="0.2">
      <c r="A20" s="383"/>
      <c r="B20" s="711" t="s">
        <v>69</v>
      </c>
      <c r="C20" s="718"/>
      <c r="D20" s="711" t="s">
        <v>70</v>
      </c>
      <c r="E20" s="718"/>
      <c r="F20" s="711" t="s">
        <v>71</v>
      </c>
      <c r="G20" s="718"/>
      <c r="H20" s="438" t="str">
        <f>A25</f>
        <v>VO z vn</v>
      </c>
      <c r="I20" s="449">
        <f>(B25+D25+F25)/'12'!C24</f>
        <v>4.4510711903765557E-2</v>
      </c>
      <c r="J20" s="450" t="str">
        <f t="shared" ref="J20:J26" si="4">A10</f>
        <v>PE</v>
      </c>
      <c r="K20" s="436">
        <f t="shared" si="3"/>
        <v>131546.50899999999</v>
      </c>
      <c r="L20" s="450" t="str">
        <f t="shared" ref="L20:L26" si="5">A10</f>
        <v>PE</v>
      </c>
      <c r="M20" s="448">
        <f>K20/'12'!C4</f>
        <v>1.0514481756754424E-2</v>
      </c>
      <c r="N20" s="458"/>
      <c r="O20" s="454"/>
      <c r="P20" s="460"/>
      <c r="Q20" s="389"/>
      <c r="R20" s="397"/>
      <c r="S20" s="397"/>
      <c r="T20" s="397"/>
    </row>
    <row r="21" spans="1:20" x14ac:dyDescent="0.2">
      <c r="A21" s="493"/>
      <c r="B21" s="494" t="s">
        <v>318</v>
      </c>
      <c r="C21" s="341" t="s">
        <v>317</v>
      </c>
      <c r="D21" s="341" t="s">
        <v>318</v>
      </c>
      <c r="E21" s="341" t="s">
        <v>317</v>
      </c>
      <c r="F21" s="341" t="s">
        <v>318</v>
      </c>
      <c r="G21" s="434" t="s">
        <v>317</v>
      </c>
      <c r="H21" s="438" t="str">
        <f>A26</f>
        <v>MOP</v>
      </c>
      <c r="I21" s="449">
        <f>(B26+D26+F26)/'12'!D24</f>
        <v>5.2794807707353703E-2</v>
      </c>
      <c r="J21" s="450" t="str">
        <f t="shared" si="4"/>
        <v>PPE</v>
      </c>
      <c r="K21" s="436">
        <f t="shared" si="3"/>
        <v>0</v>
      </c>
      <c r="L21" s="450" t="str">
        <f t="shared" si="5"/>
        <v>PPE</v>
      </c>
      <c r="M21" s="448">
        <f>K21/'12'!D4</f>
        <v>0</v>
      </c>
      <c r="N21" s="458"/>
      <c r="O21" s="454"/>
      <c r="P21" s="460"/>
      <c r="Q21" s="389"/>
      <c r="R21" s="50"/>
      <c r="S21" s="50"/>
      <c r="T21" s="50"/>
    </row>
    <row r="22" spans="1:20" x14ac:dyDescent="0.2">
      <c r="A22" s="719" t="s">
        <v>58</v>
      </c>
      <c r="B22" s="658">
        <f>SUM(B23,D23,F23)</f>
        <v>818797.65643727733</v>
      </c>
      <c r="C22" s="659"/>
      <c r="D22" s="659"/>
      <c r="E22" s="659"/>
      <c r="F22" s="659"/>
      <c r="G22" s="659"/>
      <c r="H22" s="438" t="str">
        <f>A27</f>
        <v>MOO</v>
      </c>
      <c r="I22" s="449">
        <f>(B27+D27+F27)/'12'!E24</f>
        <v>6.0384670302282256E-2</v>
      </c>
      <c r="J22" s="450" t="str">
        <f t="shared" si="4"/>
        <v>PSE</v>
      </c>
      <c r="K22" s="436">
        <f t="shared" si="3"/>
        <v>34911.898000000001</v>
      </c>
      <c r="L22" s="450" t="str">
        <f t="shared" si="5"/>
        <v>PSE</v>
      </c>
      <c r="M22" s="448">
        <f>K22/'12'!E4</f>
        <v>3.4906022164570963E-2</v>
      </c>
      <c r="N22" s="458"/>
      <c r="O22" s="454"/>
      <c r="P22" s="460"/>
      <c r="Q22" s="389"/>
      <c r="R22" s="50"/>
      <c r="S22" s="50"/>
      <c r="T22" s="50"/>
    </row>
    <row r="23" spans="1:20" x14ac:dyDescent="0.2">
      <c r="A23" s="720"/>
      <c r="B23" s="343">
        <f>SUM(B24:B27)</f>
        <v>275469.23379942385</v>
      </c>
      <c r="C23" s="432">
        <v>5.2807281672974923E-2</v>
      </c>
      <c r="D23" s="344">
        <f>SUM(D24:D27)</f>
        <v>263358.90067805623</v>
      </c>
      <c r="E23" s="432">
        <v>5.2716056583486368E-2</v>
      </c>
      <c r="F23" s="344">
        <f>SUM(F24:F27)</f>
        <v>279969.52195979725</v>
      </c>
      <c r="G23" s="432">
        <v>5.2334734431694459E-2</v>
      </c>
      <c r="H23" s="340"/>
      <c r="I23" s="340"/>
      <c r="J23" s="450" t="str">
        <f t="shared" si="4"/>
        <v>VE</v>
      </c>
      <c r="K23" s="436">
        <f t="shared" si="3"/>
        <v>10085.776</v>
      </c>
      <c r="L23" s="450" t="str">
        <f t="shared" si="5"/>
        <v>VE</v>
      </c>
      <c r="M23" s="448">
        <f>K23/'12'!F4</f>
        <v>1.5677654007295965E-2</v>
      </c>
      <c r="N23" s="458"/>
      <c r="O23" s="454"/>
      <c r="P23" s="460"/>
      <c r="Q23" s="389"/>
      <c r="R23" s="392"/>
      <c r="S23" s="397"/>
      <c r="T23" s="397"/>
    </row>
    <row r="24" spans="1:20" x14ac:dyDescent="0.2">
      <c r="A24" s="335" t="s">
        <v>9</v>
      </c>
      <c r="B24" s="445">
        <v>37388.877</v>
      </c>
      <c r="C24" s="393">
        <v>6.1934180352668088E-2</v>
      </c>
      <c r="D24" s="395">
        <v>34045.873</v>
      </c>
      <c r="E24" s="393">
        <v>5.961003594428891E-2</v>
      </c>
      <c r="F24" s="395">
        <v>39130.195</v>
      </c>
      <c r="G24" s="393">
        <v>5.841748900728818E-2</v>
      </c>
      <c r="H24" s="340"/>
      <c r="I24" s="340"/>
      <c r="J24" s="450" t="str">
        <f t="shared" si="4"/>
        <v>PVE</v>
      </c>
      <c r="K24" s="436">
        <f t="shared" si="3"/>
        <v>0</v>
      </c>
      <c r="L24" s="450" t="str">
        <f t="shared" si="5"/>
        <v>PVE</v>
      </c>
      <c r="M24" s="448">
        <f>K24/'12'!G4</f>
        <v>0</v>
      </c>
      <c r="N24" s="458"/>
      <c r="O24" s="459"/>
      <c r="P24" s="455"/>
      <c r="T24" s="350"/>
    </row>
    <row r="25" spans="1:20" x14ac:dyDescent="0.2">
      <c r="A25" s="335" t="s">
        <v>10</v>
      </c>
      <c r="B25" s="445">
        <v>96167.680008468305</v>
      </c>
      <c r="C25" s="393">
        <v>4.4429468379484138E-2</v>
      </c>
      <c r="D25" s="395">
        <v>91245.830349892203</v>
      </c>
      <c r="E25" s="393">
        <v>4.4717882998560075E-2</v>
      </c>
      <c r="F25" s="395">
        <v>97281.934319895809</v>
      </c>
      <c r="G25" s="393">
        <v>4.4398041263770498E-2</v>
      </c>
      <c r="H25" s="340"/>
      <c r="I25" s="340"/>
      <c r="J25" s="450" t="str">
        <f t="shared" si="4"/>
        <v>VTE</v>
      </c>
      <c r="K25" s="436">
        <f t="shared" si="3"/>
        <v>30.54</v>
      </c>
      <c r="L25" s="450" t="str">
        <f t="shared" si="5"/>
        <v>VTE</v>
      </c>
      <c r="M25" s="448">
        <f>K25/'12'!H4</f>
        <v>1.7983918207962259E-4</v>
      </c>
      <c r="N25" s="458"/>
      <c r="O25" s="459"/>
      <c r="P25" s="455"/>
    </row>
    <row r="26" spans="1:20" x14ac:dyDescent="0.2">
      <c r="A26" s="335" t="s">
        <v>182</v>
      </c>
      <c r="B26" s="445">
        <v>44647.623306816837</v>
      </c>
      <c r="C26" s="393">
        <v>5.2945073180262037E-2</v>
      </c>
      <c r="D26" s="395">
        <v>42328.622981679458</v>
      </c>
      <c r="E26" s="393">
        <v>5.3607453412886037E-2</v>
      </c>
      <c r="F26" s="395">
        <v>42028.381348116702</v>
      </c>
      <c r="G26" s="393">
        <v>5.184691643376476E-2</v>
      </c>
      <c r="H26" s="340"/>
      <c r="I26" s="340"/>
      <c r="J26" s="450" t="str">
        <f t="shared" si="4"/>
        <v>FVE</v>
      </c>
      <c r="K26" s="436">
        <f t="shared" si="3"/>
        <v>24524.701999999947</v>
      </c>
      <c r="L26" s="450" t="str">
        <f t="shared" si="5"/>
        <v>FVE</v>
      </c>
      <c r="M26" s="448">
        <f>K26/'12'!I4</f>
        <v>7.6940453501860809E-2</v>
      </c>
      <c r="N26" s="458"/>
      <c r="O26" s="459"/>
      <c r="P26" s="455"/>
    </row>
    <row r="27" spans="1:20" ht="12.75" thickBot="1" x14ac:dyDescent="0.25">
      <c r="A27" s="336" t="s">
        <v>180</v>
      </c>
      <c r="B27" s="446">
        <v>97265.053484138698</v>
      </c>
      <c r="C27" s="394">
        <v>6.0600163156895509E-2</v>
      </c>
      <c r="D27" s="396">
        <v>95738.574346484602</v>
      </c>
      <c r="E27" s="394">
        <v>6.004012849429758E-2</v>
      </c>
      <c r="F27" s="396">
        <v>101529.0112917847</v>
      </c>
      <c r="G27" s="394">
        <v>6.0505961023105757E-2</v>
      </c>
      <c r="H27" s="340"/>
      <c r="I27" s="340"/>
      <c r="J27" s="340"/>
      <c r="K27" s="340"/>
      <c r="L27" s="340"/>
      <c r="M27" s="340"/>
      <c r="N27" s="458"/>
      <c r="O27" s="459"/>
      <c r="P27" s="455"/>
    </row>
    <row r="28" spans="1:20" x14ac:dyDescent="0.2">
      <c r="A28" s="187"/>
      <c r="B28" s="187"/>
      <c r="C28" s="389"/>
      <c r="D28" s="149"/>
      <c r="E28" s="149"/>
      <c r="F28" s="149"/>
      <c r="G28" s="350" t="s">
        <v>131</v>
      </c>
      <c r="H28" s="340"/>
      <c r="I28" s="340"/>
      <c r="J28" s="340"/>
      <c r="K28" s="340"/>
      <c r="L28" s="340"/>
      <c r="M28" s="340"/>
      <c r="N28" s="455"/>
      <c r="O28" s="455"/>
      <c r="P28" s="455"/>
    </row>
    <row r="29" spans="1:20" x14ac:dyDescent="0.2">
      <c r="H29" s="340"/>
      <c r="I29" s="340"/>
      <c r="J29" s="340"/>
      <c r="K29" s="340"/>
      <c r="L29" s="340"/>
      <c r="M29" s="340"/>
      <c r="N29" s="455"/>
      <c r="O29" s="455"/>
      <c r="P29" s="455"/>
    </row>
    <row r="30" spans="1:20" x14ac:dyDescent="0.2">
      <c r="J30" s="450"/>
      <c r="K30" s="450" t="str">
        <f>H5</f>
        <v>Leden</v>
      </c>
      <c r="L30" s="450" t="str">
        <f>J5</f>
        <v>Únor</v>
      </c>
      <c r="M30" s="450" t="str">
        <f>L5</f>
        <v>Březen</v>
      </c>
      <c r="N30" s="455"/>
      <c r="O30" s="455"/>
      <c r="P30" s="455"/>
    </row>
    <row r="31" spans="1:20" x14ac:dyDescent="0.2">
      <c r="H31" s="450" t="str">
        <f t="shared" ref="H31:H38" si="6">A9</f>
        <v>JE</v>
      </c>
      <c r="I31" s="451">
        <f t="shared" ref="I31:I38" si="7">G9</f>
        <v>0</v>
      </c>
      <c r="J31" s="450" t="str">
        <f t="shared" ref="J31:J38" si="8">A9</f>
        <v>JE</v>
      </c>
      <c r="K31" s="379">
        <f t="shared" ref="K31:K38" si="9">H9</f>
        <v>0</v>
      </c>
      <c r="L31" s="379">
        <f t="shared" ref="L31:L38" si="10">J9</f>
        <v>0</v>
      </c>
      <c r="M31" s="379">
        <f t="shared" ref="M31:M38" si="11">L9</f>
        <v>0</v>
      </c>
      <c r="N31" s="455"/>
      <c r="O31" s="455"/>
      <c r="P31" s="455"/>
    </row>
    <row r="32" spans="1:20" ht="12.75" customHeight="1" x14ac:dyDescent="0.2">
      <c r="H32" s="450" t="str">
        <f t="shared" si="6"/>
        <v>PE</v>
      </c>
      <c r="I32" s="451">
        <f t="shared" si="7"/>
        <v>1.2404626084492084E-2</v>
      </c>
      <c r="J32" s="450" t="str">
        <f t="shared" si="8"/>
        <v>PE</v>
      </c>
      <c r="K32" s="379">
        <f t="shared" si="9"/>
        <v>44498.228999999999</v>
      </c>
      <c r="L32" s="379">
        <f t="shared" si="10"/>
        <v>44415.796000000002</v>
      </c>
      <c r="M32" s="379">
        <f t="shared" si="11"/>
        <v>42632.483999999997</v>
      </c>
      <c r="N32" s="455"/>
      <c r="O32" s="455"/>
      <c r="P32" s="455"/>
    </row>
    <row r="33" spans="8:16" x14ac:dyDescent="0.2">
      <c r="H33" s="450" t="str">
        <f t="shared" si="6"/>
        <v>PPE</v>
      </c>
      <c r="I33" s="451">
        <f t="shared" si="7"/>
        <v>0</v>
      </c>
      <c r="J33" s="450" t="str">
        <f t="shared" si="8"/>
        <v>PPE</v>
      </c>
      <c r="K33" s="379">
        <f t="shared" si="9"/>
        <v>0</v>
      </c>
      <c r="L33" s="379">
        <f t="shared" si="10"/>
        <v>0</v>
      </c>
      <c r="M33" s="379">
        <f t="shared" si="11"/>
        <v>0</v>
      </c>
      <c r="N33" s="455"/>
      <c r="O33" s="455"/>
      <c r="P33" s="455"/>
    </row>
    <row r="34" spans="8:16" ht="13.5" customHeight="1" x14ac:dyDescent="0.2">
      <c r="H34" s="450" t="str">
        <f t="shared" si="6"/>
        <v>PSE</v>
      </c>
      <c r="I34" s="451">
        <f t="shared" si="7"/>
        <v>3.4274151003957275E-2</v>
      </c>
      <c r="J34" s="450" t="str">
        <f t="shared" si="8"/>
        <v>PSE</v>
      </c>
      <c r="K34" s="379">
        <f t="shared" si="9"/>
        <v>12403.896000000004</v>
      </c>
      <c r="L34" s="379">
        <f t="shared" si="10"/>
        <v>11100.643000000002</v>
      </c>
      <c r="M34" s="379">
        <f t="shared" si="11"/>
        <v>11407.358999999999</v>
      </c>
      <c r="N34" s="455"/>
      <c r="O34" s="455"/>
      <c r="P34" s="455"/>
    </row>
    <row r="35" spans="8:16" ht="12.75" customHeight="1" x14ac:dyDescent="0.2">
      <c r="H35" s="450" t="str">
        <f t="shared" si="6"/>
        <v>VE</v>
      </c>
      <c r="I35" s="451">
        <f t="shared" si="7"/>
        <v>7.0417669980825069E-3</v>
      </c>
      <c r="J35" s="450" t="str">
        <f t="shared" si="8"/>
        <v>VE</v>
      </c>
      <c r="K35" s="379">
        <f t="shared" si="9"/>
        <v>4061.0150000000008</v>
      </c>
      <c r="L35" s="379">
        <f t="shared" si="10"/>
        <v>2912.4749999999999</v>
      </c>
      <c r="M35" s="379">
        <f t="shared" si="11"/>
        <v>3112.2859999999996</v>
      </c>
      <c r="N35" s="455"/>
      <c r="O35" s="455"/>
      <c r="P35" s="455"/>
    </row>
    <row r="36" spans="8:16" ht="12.75" customHeight="1" x14ac:dyDescent="0.2">
      <c r="H36" s="450" t="str">
        <f t="shared" si="6"/>
        <v>PVE</v>
      </c>
      <c r="I36" s="451">
        <f t="shared" si="7"/>
        <v>0</v>
      </c>
      <c r="J36" s="450" t="str">
        <f t="shared" si="8"/>
        <v>PVE</v>
      </c>
      <c r="K36" s="379">
        <f t="shared" si="9"/>
        <v>0</v>
      </c>
      <c r="L36" s="379">
        <f t="shared" si="10"/>
        <v>0</v>
      </c>
      <c r="M36" s="379">
        <f t="shared" si="11"/>
        <v>0</v>
      </c>
      <c r="N36" s="455"/>
      <c r="O36" s="455"/>
      <c r="P36" s="455"/>
    </row>
    <row r="37" spans="8:16" ht="12.75" customHeight="1" x14ac:dyDescent="0.2">
      <c r="H37" s="450" t="str">
        <f t="shared" si="6"/>
        <v>VTE</v>
      </c>
      <c r="I37" s="451">
        <f t="shared" si="7"/>
        <v>7.3031105733136522E-4</v>
      </c>
      <c r="J37" s="450" t="str">
        <f t="shared" si="8"/>
        <v>VTE</v>
      </c>
      <c r="K37" s="379">
        <f t="shared" si="9"/>
        <v>13.468999999999999</v>
      </c>
      <c r="L37" s="379">
        <f t="shared" si="10"/>
        <v>3.8370000000000002</v>
      </c>
      <c r="M37" s="379">
        <f t="shared" si="11"/>
        <v>13.234</v>
      </c>
      <c r="N37" s="455"/>
      <c r="O37" s="455"/>
      <c r="P37" s="455"/>
    </row>
    <row r="38" spans="8:16" ht="12.75" customHeight="1" x14ac:dyDescent="0.2">
      <c r="H38" s="450" t="str">
        <f t="shared" si="6"/>
        <v>FVE</v>
      </c>
      <c r="I38" s="451">
        <f t="shared" si="7"/>
        <v>7.5797976869402067E-2</v>
      </c>
      <c r="J38" s="450" t="str">
        <f t="shared" si="8"/>
        <v>FVE</v>
      </c>
      <c r="K38" s="379">
        <f t="shared" si="9"/>
        <v>3709.2909999999924</v>
      </c>
      <c r="L38" s="379">
        <f t="shared" si="10"/>
        <v>7804.510999999985</v>
      </c>
      <c r="M38" s="379">
        <f t="shared" si="11"/>
        <v>13010.899999999969</v>
      </c>
      <c r="N38" s="455"/>
      <c r="O38" s="455"/>
      <c r="P38" s="455"/>
    </row>
    <row r="39" spans="8:16" x14ac:dyDescent="0.2">
      <c r="N39" s="455"/>
      <c r="O39" s="455"/>
      <c r="P39" s="455"/>
    </row>
    <row r="40" spans="8:16" x14ac:dyDescent="0.2">
      <c r="N40" s="455"/>
      <c r="O40" s="455"/>
      <c r="P40" s="455"/>
    </row>
    <row r="41" spans="8:16" x14ac:dyDescent="0.2">
      <c r="N41" s="455"/>
      <c r="O41" s="455"/>
      <c r="P41" s="455"/>
    </row>
    <row r="42" spans="8:16" x14ac:dyDescent="0.2">
      <c r="N42" s="455"/>
      <c r="O42" s="455"/>
      <c r="P42" s="455"/>
    </row>
    <row r="43" spans="8:16" x14ac:dyDescent="0.2">
      <c r="N43" s="455"/>
      <c r="O43" s="455"/>
      <c r="P43" s="455"/>
    </row>
    <row r="44" spans="8:16" x14ac:dyDescent="0.2">
      <c r="N44" s="455"/>
      <c r="O44" s="455"/>
      <c r="P44" s="455"/>
    </row>
    <row r="45" spans="8:16" x14ac:dyDescent="0.2">
      <c r="N45" s="455"/>
      <c r="O45" s="455"/>
      <c r="P45" s="455"/>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N31"/>
  <sheetViews>
    <sheetView showGridLines="0" zoomScaleNormal="100" workbookViewId="0">
      <selection activeCell="A2" sqref="A2"/>
    </sheetView>
  </sheetViews>
  <sheetFormatPr defaultRowHeight="12" x14ac:dyDescent="0.2"/>
  <cols>
    <col min="1" max="1" width="15.85546875" style="21" customWidth="1"/>
    <col min="2" max="13" width="9.7109375" style="21" customWidth="1"/>
    <col min="14" max="14" width="10.42578125" style="21" customWidth="1"/>
    <col min="15" max="15" width="12.7109375" style="21" customWidth="1"/>
    <col min="16" max="16384" width="9.140625" style="21"/>
  </cols>
  <sheetData>
    <row r="1" spans="1:14" s="181" customFormat="1" ht="18.75" x14ac:dyDescent="0.3">
      <c r="A1" s="114" t="s">
        <v>394</v>
      </c>
      <c r="B1" s="200"/>
      <c r="N1" s="186" t="str">
        <f>Obsah!$A$1</f>
        <v>I. čtvrtletí 2018</v>
      </c>
    </row>
    <row r="2" spans="1:14" ht="7.5" customHeight="1" x14ac:dyDescent="0.2"/>
    <row r="3" spans="1:14" ht="12.75" customHeight="1" x14ac:dyDescent="0.2">
      <c r="A3" s="191"/>
      <c r="B3" s="733" t="s">
        <v>273</v>
      </c>
      <c r="C3" s="733"/>
      <c r="D3" s="733"/>
      <c r="E3" s="733" t="s">
        <v>278</v>
      </c>
      <c r="F3" s="733"/>
      <c r="G3" s="733"/>
      <c r="H3" s="733" t="s">
        <v>279</v>
      </c>
      <c r="I3" s="733"/>
      <c r="J3" s="733"/>
      <c r="K3" s="733" t="s">
        <v>280</v>
      </c>
      <c r="L3" s="733"/>
      <c r="M3" s="733"/>
      <c r="N3" s="724" t="s">
        <v>58</v>
      </c>
    </row>
    <row r="4" spans="1:14" x14ac:dyDescent="0.2">
      <c r="A4" s="191"/>
      <c r="B4" s="266" t="s">
        <v>69</v>
      </c>
      <c r="C4" s="266" t="s">
        <v>70</v>
      </c>
      <c r="D4" s="266" t="s">
        <v>71</v>
      </c>
      <c r="E4" s="266" t="s">
        <v>72</v>
      </c>
      <c r="F4" s="266" t="s">
        <v>73</v>
      </c>
      <c r="G4" s="266" t="s">
        <v>74</v>
      </c>
      <c r="H4" s="266" t="s">
        <v>75</v>
      </c>
      <c r="I4" s="266" t="s">
        <v>76</v>
      </c>
      <c r="J4" s="266" t="s">
        <v>77</v>
      </c>
      <c r="K4" s="266" t="s">
        <v>78</v>
      </c>
      <c r="L4" s="266" t="s">
        <v>79</v>
      </c>
      <c r="M4" s="266" t="s">
        <v>80</v>
      </c>
      <c r="N4" s="724"/>
    </row>
    <row r="5" spans="1:14" ht="12.75" customHeight="1" x14ac:dyDescent="0.2">
      <c r="A5" s="723" t="s">
        <v>96</v>
      </c>
      <c r="B5" s="725">
        <f>SUM(B6:D6)</f>
        <v>15561894.271000002</v>
      </c>
      <c r="C5" s="726"/>
      <c r="D5" s="727"/>
      <c r="E5" s="728">
        <f t="shared" ref="E5" si="0">SUM(E6:G6)</f>
        <v>0</v>
      </c>
      <c r="F5" s="729"/>
      <c r="G5" s="730"/>
      <c r="H5" s="728">
        <f t="shared" ref="H5" si="1">SUM(H6:J6)</f>
        <v>0</v>
      </c>
      <c r="I5" s="729"/>
      <c r="J5" s="730"/>
      <c r="K5" s="728">
        <f t="shared" ref="K5" si="2">SUM(K6:M6)</f>
        <v>0</v>
      </c>
      <c r="L5" s="729"/>
      <c r="M5" s="730"/>
      <c r="N5" s="731">
        <f>SUM(B6:M6)</f>
        <v>15561894.271000002</v>
      </c>
    </row>
    <row r="6" spans="1:14" x14ac:dyDescent="0.2">
      <c r="A6" s="700"/>
      <c r="B6" s="374">
        <f>SUM(B7:B10)</f>
        <v>5216500.9270000001</v>
      </c>
      <c r="C6" s="374">
        <f t="shared" ref="C6:D6" si="3">SUM(C7:C10)</f>
        <v>4995800.4780000001</v>
      </c>
      <c r="D6" s="375">
        <f t="shared" si="3"/>
        <v>5349592.8660000013</v>
      </c>
      <c r="E6" s="576">
        <f t="shared" ref="E6" si="4">SUM(E7:E10)</f>
        <v>0</v>
      </c>
      <c r="F6" s="576">
        <f t="shared" ref="F6" si="5">SUM(F7:F10)</f>
        <v>0</v>
      </c>
      <c r="G6" s="577">
        <f t="shared" ref="G6" si="6">SUM(G7:G10)</f>
        <v>0</v>
      </c>
      <c r="H6" s="576">
        <f t="shared" ref="H6" si="7">SUM(H7:H10)</f>
        <v>0</v>
      </c>
      <c r="I6" s="576">
        <f t="shared" ref="I6" si="8">SUM(I7:I10)</f>
        <v>0</v>
      </c>
      <c r="J6" s="577">
        <f t="shared" ref="J6" si="9">SUM(J7:J10)</f>
        <v>0</v>
      </c>
      <c r="K6" s="576">
        <f t="shared" ref="K6" si="10">SUM(K7:K10)</f>
        <v>0</v>
      </c>
      <c r="L6" s="576">
        <f t="shared" ref="L6" si="11">SUM(L7:L10)</f>
        <v>0</v>
      </c>
      <c r="M6" s="577">
        <f t="shared" ref="M6" si="12">SUM(M7:M10)</f>
        <v>0</v>
      </c>
      <c r="N6" s="732"/>
    </row>
    <row r="7" spans="1:14" x14ac:dyDescent="0.2">
      <c r="A7" s="206" t="s">
        <v>9</v>
      </c>
      <c r="B7" s="141">
        <v>603687.28200000001</v>
      </c>
      <c r="C7" s="169">
        <v>571143.30599999998</v>
      </c>
      <c r="D7" s="202">
        <v>669836.99</v>
      </c>
      <c r="E7" s="561">
        <v>0</v>
      </c>
      <c r="F7" s="561">
        <v>0</v>
      </c>
      <c r="G7" s="562">
        <v>0</v>
      </c>
      <c r="H7" s="561">
        <v>0</v>
      </c>
      <c r="I7" s="561">
        <v>0</v>
      </c>
      <c r="J7" s="562">
        <v>0</v>
      </c>
      <c r="K7" s="561">
        <v>0</v>
      </c>
      <c r="L7" s="561">
        <v>0</v>
      </c>
      <c r="M7" s="562">
        <v>0</v>
      </c>
      <c r="N7" s="303">
        <f>SUM(B7:M7)</f>
        <v>1844667.578</v>
      </c>
    </row>
    <row r="8" spans="1:14" x14ac:dyDescent="0.2">
      <c r="A8" s="207" t="s">
        <v>10</v>
      </c>
      <c r="B8" s="201">
        <v>2164502.1540000001</v>
      </c>
      <c r="C8" s="167">
        <v>2040477.4160000002</v>
      </c>
      <c r="D8" s="203">
        <v>2191131.2200000002</v>
      </c>
      <c r="E8" s="569">
        <v>0</v>
      </c>
      <c r="F8" s="570">
        <v>0</v>
      </c>
      <c r="G8" s="571">
        <v>0</v>
      </c>
      <c r="H8" s="569">
        <v>0</v>
      </c>
      <c r="I8" s="570">
        <v>0</v>
      </c>
      <c r="J8" s="571">
        <v>0</v>
      </c>
      <c r="K8" s="569">
        <v>0</v>
      </c>
      <c r="L8" s="570">
        <v>0</v>
      </c>
      <c r="M8" s="571">
        <v>0</v>
      </c>
      <c r="N8" s="304">
        <f t="shared" ref="N8:N30" si="13">SUM(B8:M8)</f>
        <v>6396110.790000001</v>
      </c>
    </row>
    <row r="9" spans="1:14" x14ac:dyDescent="0.2">
      <c r="A9" s="207" t="s">
        <v>182</v>
      </c>
      <c r="B9" s="201">
        <v>843281.92643733101</v>
      </c>
      <c r="C9" s="167">
        <v>789603.31608486001</v>
      </c>
      <c r="D9" s="203">
        <v>810624.51229493297</v>
      </c>
      <c r="E9" s="569">
        <v>0</v>
      </c>
      <c r="F9" s="570">
        <v>0</v>
      </c>
      <c r="G9" s="571">
        <v>0</v>
      </c>
      <c r="H9" s="569">
        <v>0</v>
      </c>
      <c r="I9" s="570">
        <v>0</v>
      </c>
      <c r="J9" s="571">
        <v>0</v>
      </c>
      <c r="K9" s="569">
        <v>0</v>
      </c>
      <c r="L9" s="570">
        <v>0</v>
      </c>
      <c r="M9" s="571">
        <v>0</v>
      </c>
      <c r="N9" s="304">
        <f t="shared" si="13"/>
        <v>2443509.754817124</v>
      </c>
    </row>
    <row r="10" spans="1:14" ht="12.75" thickBot="1" x14ac:dyDescent="0.25">
      <c r="A10" s="206" t="s">
        <v>180</v>
      </c>
      <c r="B10" s="141">
        <v>1605029.564562669</v>
      </c>
      <c r="C10" s="169">
        <v>1594576.4399151402</v>
      </c>
      <c r="D10" s="202">
        <v>1678000.1437050679</v>
      </c>
      <c r="E10" s="561">
        <v>0</v>
      </c>
      <c r="F10" s="561">
        <v>0</v>
      </c>
      <c r="G10" s="562">
        <v>0</v>
      </c>
      <c r="H10" s="561">
        <v>0</v>
      </c>
      <c r="I10" s="561">
        <v>0</v>
      </c>
      <c r="J10" s="562">
        <v>0</v>
      </c>
      <c r="K10" s="561">
        <v>0</v>
      </c>
      <c r="L10" s="561">
        <v>0</v>
      </c>
      <c r="M10" s="562">
        <v>0</v>
      </c>
      <c r="N10" s="303">
        <f t="shared" si="13"/>
        <v>4877606.1481828773</v>
      </c>
    </row>
    <row r="11" spans="1:14" x14ac:dyDescent="0.2">
      <c r="A11" s="407" t="s">
        <v>64</v>
      </c>
      <c r="B11" s="408">
        <f>SUM(B12:B15)</f>
        <v>3370711.017</v>
      </c>
      <c r="C11" s="408">
        <f t="shared" ref="C11:M11" si="14">SUM(C12:C15)</f>
        <v>3228724.2479999997</v>
      </c>
      <c r="D11" s="409">
        <f t="shared" si="14"/>
        <v>3467401.4350000005</v>
      </c>
      <c r="E11" s="578">
        <f t="shared" si="14"/>
        <v>0</v>
      </c>
      <c r="F11" s="578">
        <f t="shared" si="14"/>
        <v>0</v>
      </c>
      <c r="G11" s="579">
        <f t="shared" si="14"/>
        <v>0</v>
      </c>
      <c r="H11" s="578">
        <f t="shared" si="14"/>
        <v>0</v>
      </c>
      <c r="I11" s="578">
        <f t="shared" si="14"/>
        <v>0</v>
      </c>
      <c r="J11" s="579">
        <f t="shared" si="14"/>
        <v>0</v>
      </c>
      <c r="K11" s="578">
        <f t="shared" si="14"/>
        <v>0</v>
      </c>
      <c r="L11" s="578">
        <f t="shared" si="14"/>
        <v>0</v>
      </c>
      <c r="M11" s="579">
        <f t="shared" si="14"/>
        <v>0</v>
      </c>
      <c r="N11" s="410">
        <f t="shared" si="13"/>
        <v>10066836.699999999</v>
      </c>
    </row>
    <row r="12" spans="1:14" ht="13.5" customHeight="1" x14ac:dyDescent="0.2">
      <c r="A12" s="206" t="s">
        <v>9</v>
      </c>
      <c r="B12" s="43">
        <v>515886.717</v>
      </c>
      <c r="C12" s="43">
        <v>484168.54399999999</v>
      </c>
      <c r="D12" s="204">
        <v>567220.33900000004</v>
      </c>
      <c r="E12" s="572">
        <v>0</v>
      </c>
      <c r="F12" s="572">
        <v>0</v>
      </c>
      <c r="G12" s="573">
        <v>0</v>
      </c>
      <c r="H12" s="572">
        <v>0</v>
      </c>
      <c r="I12" s="572">
        <v>0</v>
      </c>
      <c r="J12" s="573">
        <v>0</v>
      </c>
      <c r="K12" s="572">
        <v>0</v>
      </c>
      <c r="L12" s="572">
        <v>0</v>
      </c>
      <c r="M12" s="573">
        <v>0</v>
      </c>
      <c r="N12" s="305">
        <f t="shared" si="13"/>
        <v>1567275.6</v>
      </c>
    </row>
    <row r="13" spans="1:14" x14ac:dyDescent="0.2">
      <c r="A13" s="207" t="s">
        <v>10</v>
      </c>
      <c r="B13" s="201">
        <v>1321758.8019999999</v>
      </c>
      <c r="C13" s="167">
        <v>1248160.666</v>
      </c>
      <c r="D13" s="203">
        <v>1337925.8859999999</v>
      </c>
      <c r="E13" s="569">
        <v>0</v>
      </c>
      <c r="F13" s="570">
        <v>0</v>
      </c>
      <c r="G13" s="571">
        <v>0</v>
      </c>
      <c r="H13" s="569">
        <v>0</v>
      </c>
      <c r="I13" s="570">
        <v>0</v>
      </c>
      <c r="J13" s="571">
        <v>0</v>
      </c>
      <c r="K13" s="569">
        <v>0</v>
      </c>
      <c r="L13" s="570">
        <v>0</v>
      </c>
      <c r="M13" s="571">
        <v>0</v>
      </c>
      <c r="N13" s="304">
        <f t="shared" si="13"/>
        <v>3907845.3539999998</v>
      </c>
    </row>
    <row r="14" spans="1:14" x14ac:dyDescent="0.2">
      <c r="A14" s="207" t="s">
        <v>182</v>
      </c>
      <c r="B14" s="201">
        <v>497867.94900000002</v>
      </c>
      <c r="C14" s="167">
        <v>468687.70899999997</v>
      </c>
      <c r="D14" s="203">
        <v>486299.2</v>
      </c>
      <c r="E14" s="569">
        <v>0</v>
      </c>
      <c r="F14" s="570">
        <v>0</v>
      </c>
      <c r="G14" s="571">
        <v>0</v>
      </c>
      <c r="H14" s="569">
        <v>0</v>
      </c>
      <c r="I14" s="570">
        <v>0</v>
      </c>
      <c r="J14" s="571">
        <v>0</v>
      </c>
      <c r="K14" s="569">
        <v>0</v>
      </c>
      <c r="L14" s="570">
        <v>0</v>
      </c>
      <c r="M14" s="571">
        <v>0</v>
      </c>
      <c r="N14" s="304">
        <f t="shared" si="13"/>
        <v>1452854.858</v>
      </c>
    </row>
    <row r="15" spans="1:14" ht="12.75" thickBot="1" x14ac:dyDescent="0.25">
      <c r="A15" s="206" t="s">
        <v>180</v>
      </c>
      <c r="B15" s="141">
        <v>1035197.549</v>
      </c>
      <c r="C15" s="169">
        <v>1027707.329</v>
      </c>
      <c r="D15" s="202">
        <v>1075956.01</v>
      </c>
      <c r="E15" s="561">
        <v>0</v>
      </c>
      <c r="F15" s="561">
        <v>0</v>
      </c>
      <c r="G15" s="562">
        <v>0</v>
      </c>
      <c r="H15" s="561">
        <v>0</v>
      </c>
      <c r="I15" s="561">
        <v>0</v>
      </c>
      <c r="J15" s="562">
        <v>0</v>
      </c>
      <c r="K15" s="561">
        <v>0</v>
      </c>
      <c r="L15" s="561">
        <v>0</v>
      </c>
      <c r="M15" s="562">
        <v>0</v>
      </c>
      <c r="N15" s="303">
        <f t="shared" si="13"/>
        <v>3138860.8880000003</v>
      </c>
    </row>
    <row r="16" spans="1:14" x14ac:dyDescent="0.2">
      <c r="A16" s="407" t="s">
        <v>63</v>
      </c>
      <c r="B16" s="408">
        <f>SUM(B17:B20)</f>
        <v>1280541.6609999998</v>
      </c>
      <c r="C16" s="408">
        <f t="shared" ref="C16:M16" si="15">SUM(C17:C20)</f>
        <v>1227700.872</v>
      </c>
      <c r="D16" s="409">
        <f t="shared" si="15"/>
        <v>1302910.729000001</v>
      </c>
      <c r="E16" s="578">
        <f t="shared" si="15"/>
        <v>0</v>
      </c>
      <c r="F16" s="578">
        <f t="shared" si="15"/>
        <v>0</v>
      </c>
      <c r="G16" s="579">
        <f t="shared" si="15"/>
        <v>0</v>
      </c>
      <c r="H16" s="578">
        <f t="shared" si="15"/>
        <v>0</v>
      </c>
      <c r="I16" s="578">
        <f t="shared" si="15"/>
        <v>0</v>
      </c>
      <c r="J16" s="579">
        <f t="shared" si="15"/>
        <v>0</v>
      </c>
      <c r="K16" s="578">
        <f t="shared" si="15"/>
        <v>0</v>
      </c>
      <c r="L16" s="578">
        <f t="shared" si="15"/>
        <v>0</v>
      </c>
      <c r="M16" s="579">
        <f t="shared" si="15"/>
        <v>0</v>
      </c>
      <c r="N16" s="410">
        <f t="shared" si="13"/>
        <v>3811153.262000001</v>
      </c>
    </row>
    <row r="17" spans="1:14" x14ac:dyDescent="0.2">
      <c r="A17" s="206" t="s">
        <v>9</v>
      </c>
      <c r="B17" s="141">
        <v>83582.934999999998</v>
      </c>
      <c r="C17" s="169">
        <v>79381.063999999998</v>
      </c>
      <c r="D17" s="202">
        <v>92754.308000000005</v>
      </c>
      <c r="E17" s="580">
        <v>0</v>
      </c>
      <c r="F17" s="580">
        <v>0</v>
      </c>
      <c r="G17" s="581">
        <v>0</v>
      </c>
      <c r="H17" s="580">
        <v>0</v>
      </c>
      <c r="I17" s="580">
        <v>0</v>
      </c>
      <c r="J17" s="581">
        <v>0</v>
      </c>
      <c r="K17" s="580">
        <v>0</v>
      </c>
      <c r="L17" s="580">
        <v>0</v>
      </c>
      <c r="M17" s="581">
        <v>0</v>
      </c>
      <c r="N17" s="303">
        <f t="shared" si="13"/>
        <v>255718.30700000003</v>
      </c>
    </row>
    <row r="18" spans="1:14" x14ac:dyDescent="0.2">
      <c r="A18" s="207" t="s">
        <v>10</v>
      </c>
      <c r="B18" s="201">
        <v>550518.53899999999</v>
      </c>
      <c r="C18" s="167">
        <v>518965.56400000001</v>
      </c>
      <c r="D18" s="203">
        <v>558642.47900000005</v>
      </c>
      <c r="E18" s="569">
        <v>0</v>
      </c>
      <c r="F18" s="570">
        <v>0</v>
      </c>
      <c r="G18" s="571">
        <v>0</v>
      </c>
      <c r="H18" s="569">
        <v>0</v>
      </c>
      <c r="I18" s="570">
        <v>0</v>
      </c>
      <c r="J18" s="571">
        <v>0</v>
      </c>
      <c r="K18" s="569">
        <v>0</v>
      </c>
      <c r="L18" s="570">
        <v>0</v>
      </c>
      <c r="M18" s="571">
        <v>0</v>
      </c>
      <c r="N18" s="304">
        <f t="shared" si="13"/>
        <v>1628126.5820000002</v>
      </c>
    </row>
    <row r="19" spans="1:14" x14ac:dyDescent="0.2">
      <c r="A19" s="207" t="s">
        <v>182</v>
      </c>
      <c r="B19" s="201">
        <v>220320.506437331</v>
      </c>
      <c r="C19" s="167">
        <v>210821.00708486</v>
      </c>
      <c r="D19" s="203">
        <v>206239.177294933</v>
      </c>
      <c r="E19" s="569">
        <v>0</v>
      </c>
      <c r="F19" s="570">
        <v>0</v>
      </c>
      <c r="G19" s="571">
        <v>0</v>
      </c>
      <c r="H19" s="569">
        <v>0</v>
      </c>
      <c r="I19" s="570">
        <v>0</v>
      </c>
      <c r="J19" s="571">
        <v>0</v>
      </c>
      <c r="K19" s="569">
        <v>0</v>
      </c>
      <c r="L19" s="570">
        <v>0</v>
      </c>
      <c r="M19" s="571">
        <v>0</v>
      </c>
      <c r="N19" s="304">
        <f t="shared" si="13"/>
        <v>637380.69081712398</v>
      </c>
    </row>
    <row r="20" spans="1:14" ht="12.75" thickBot="1" x14ac:dyDescent="0.25">
      <c r="A20" s="206" t="s">
        <v>180</v>
      </c>
      <c r="B20" s="141">
        <v>426119.680562669</v>
      </c>
      <c r="C20" s="169">
        <v>418533.23691514001</v>
      </c>
      <c r="D20" s="202">
        <v>445274.76470506802</v>
      </c>
      <c r="E20" s="561">
        <v>0</v>
      </c>
      <c r="F20" s="561">
        <v>0</v>
      </c>
      <c r="G20" s="562">
        <v>0</v>
      </c>
      <c r="H20" s="561">
        <v>0</v>
      </c>
      <c r="I20" s="561">
        <v>0</v>
      </c>
      <c r="J20" s="562">
        <v>0</v>
      </c>
      <c r="K20" s="561">
        <v>0</v>
      </c>
      <c r="L20" s="561">
        <v>0</v>
      </c>
      <c r="M20" s="562">
        <v>0</v>
      </c>
      <c r="N20" s="303">
        <f t="shared" si="13"/>
        <v>1289927.6821828771</v>
      </c>
    </row>
    <row r="21" spans="1:14" x14ac:dyDescent="0.2">
      <c r="A21" s="407" t="s">
        <v>65</v>
      </c>
      <c r="B21" s="408">
        <f>SUM(B22:B25)</f>
        <v>559211.21799999999</v>
      </c>
      <c r="C21" s="408">
        <f t="shared" ref="C21:M21" si="16">SUM(C22:C25)</f>
        <v>533872.21200000006</v>
      </c>
      <c r="D21" s="409">
        <f t="shared" si="16"/>
        <v>574207.21200000006</v>
      </c>
      <c r="E21" s="578">
        <f t="shared" si="16"/>
        <v>0</v>
      </c>
      <c r="F21" s="578">
        <f t="shared" si="16"/>
        <v>0</v>
      </c>
      <c r="G21" s="579">
        <f t="shared" si="16"/>
        <v>0</v>
      </c>
      <c r="H21" s="578">
        <f t="shared" si="16"/>
        <v>0</v>
      </c>
      <c r="I21" s="578">
        <f t="shared" si="16"/>
        <v>0</v>
      </c>
      <c r="J21" s="579">
        <f t="shared" si="16"/>
        <v>0</v>
      </c>
      <c r="K21" s="578">
        <f t="shared" si="16"/>
        <v>0</v>
      </c>
      <c r="L21" s="578">
        <f t="shared" si="16"/>
        <v>0</v>
      </c>
      <c r="M21" s="579">
        <f t="shared" si="16"/>
        <v>0</v>
      </c>
      <c r="N21" s="410">
        <f t="shared" si="13"/>
        <v>1667290.6420000002</v>
      </c>
    </row>
    <row r="22" spans="1:14" x14ac:dyDescent="0.2">
      <c r="A22" s="206" t="s">
        <v>9</v>
      </c>
      <c r="B22" s="141">
        <v>4217.63</v>
      </c>
      <c r="C22" s="169">
        <v>7593.6980000000003</v>
      </c>
      <c r="D22" s="202">
        <v>9862.3430000000008</v>
      </c>
      <c r="E22" s="561">
        <v>0</v>
      </c>
      <c r="F22" s="561">
        <v>0</v>
      </c>
      <c r="G22" s="562">
        <v>0</v>
      </c>
      <c r="H22" s="561">
        <v>0</v>
      </c>
      <c r="I22" s="561">
        <v>0</v>
      </c>
      <c r="J22" s="562">
        <v>0</v>
      </c>
      <c r="K22" s="561">
        <v>0</v>
      </c>
      <c r="L22" s="561">
        <v>0</v>
      </c>
      <c r="M22" s="562">
        <v>0</v>
      </c>
      <c r="N22" s="303">
        <f t="shared" si="13"/>
        <v>21673.671000000002</v>
      </c>
    </row>
    <row r="23" spans="1:14" x14ac:dyDescent="0.2">
      <c r="A23" s="207" t="s">
        <v>10</v>
      </c>
      <c r="B23" s="201">
        <v>286281.25300000003</v>
      </c>
      <c r="C23" s="167">
        <v>267942.64</v>
      </c>
      <c r="D23" s="203">
        <v>289575.5</v>
      </c>
      <c r="E23" s="569">
        <v>0</v>
      </c>
      <c r="F23" s="570">
        <v>0</v>
      </c>
      <c r="G23" s="571">
        <v>0</v>
      </c>
      <c r="H23" s="569">
        <v>0</v>
      </c>
      <c r="I23" s="570">
        <v>0</v>
      </c>
      <c r="J23" s="571">
        <v>0</v>
      </c>
      <c r="K23" s="569">
        <v>0</v>
      </c>
      <c r="L23" s="570">
        <v>0</v>
      </c>
      <c r="M23" s="571">
        <v>0</v>
      </c>
      <c r="N23" s="304">
        <f t="shared" si="13"/>
        <v>843799.39300000004</v>
      </c>
    </row>
    <row r="24" spans="1:14" x14ac:dyDescent="0.2">
      <c r="A24" s="207" t="s">
        <v>182</v>
      </c>
      <c r="B24" s="201">
        <v>125000</v>
      </c>
      <c r="C24" s="167">
        <v>110000</v>
      </c>
      <c r="D24" s="203">
        <v>118000</v>
      </c>
      <c r="E24" s="569">
        <v>0</v>
      </c>
      <c r="F24" s="570">
        <v>0</v>
      </c>
      <c r="G24" s="571">
        <v>0</v>
      </c>
      <c r="H24" s="569">
        <v>0</v>
      </c>
      <c r="I24" s="570">
        <v>0</v>
      </c>
      <c r="J24" s="571">
        <v>0</v>
      </c>
      <c r="K24" s="569">
        <v>0</v>
      </c>
      <c r="L24" s="570">
        <v>0</v>
      </c>
      <c r="M24" s="571">
        <v>0</v>
      </c>
      <c r="N24" s="304">
        <f t="shared" si="13"/>
        <v>353000</v>
      </c>
    </row>
    <row r="25" spans="1:14" ht="12.75" thickBot="1" x14ac:dyDescent="0.25">
      <c r="A25" s="206" t="s">
        <v>180</v>
      </c>
      <c r="B25" s="141">
        <v>143712.33499999999</v>
      </c>
      <c r="C25" s="169">
        <v>148335.87400000001</v>
      </c>
      <c r="D25" s="202">
        <v>156769.36900000001</v>
      </c>
      <c r="E25" s="561">
        <v>0</v>
      </c>
      <c r="F25" s="561">
        <v>0</v>
      </c>
      <c r="G25" s="562">
        <v>0</v>
      </c>
      <c r="H25" s="561">
        <v>0</v>
      </c>
      <c r="I25" s="561">
        <v>0</v>
      </c>
      <c r="J25" s="562">
        <v>0</v>
      </c>
      <c r="K25" s="561">
        <v>0</v>
      </c>
      <c r="L25" s="561">
        <v>0</v>
      </c>
      <c r="M25" s="562">
        <v>0</v>
      </c>
      <c r="N25" s="303">
        <f t="shared" si="13"/>
        <v>448817.57800000004</v>
      </c>
    </row>
    <row r="26" spans="1:14" x14ac:dyDescent="0.2">
      <c r="A26" s="407" t="s">
        <v>126</v>
      </c>
      <c r="B26" s="408">
        <f>SUM(B27:B30)</f>
        <v>6037.0310000000009</v>
      </c>
      <c r="C26" s="408">
        <f t="shared" ref="C26:M26" si="17">SUM(C27:C30)</f>
        <v>5503.1460000000006</v>
      </c>
      <c r="D26" s="409">
        <f t="shared" si="17"/>
        <v>5073.49</v>
      </c>
      <c r="E26" s="578">
        <f t="shared" si="17"/>
        <v>0</v>
      </c>
      <c r="F26" s="578">
        <f t="shared" si="17"/>
        <v>0</v>
      </c>
      <c r="G26" s="579">
        <f t="shared" si="17"/>
        <v>0</v>
      </c>
      <c r="H26" s="578">
        <f t="shared" si="17"/>
        <v>0</v>
      </c>
      <c r="I26" s="578">
        <f t="shared" si="17"/>
        <v>0</v>
      </c>
      <c r="J26" s="579">
        <f t="shared" si="17"/>
        <v>0</v>
      </c>
      <c r="K26" s="578">
        <f t="shared" si="17"/>
        <v>0</v>
      </c>
      <c r="L26" s="578">
        <f t="shared" si="17"/>
        <v>0</v>
      </c>
      <c r="M26" s="579">
        <f t="shared" si="17"/>
        <v>0</v>
      </c>
      <c r="N26" s="410">
        <f t="shared" si="13"/>
        <v>16613.667000000001</v>
      </c>
    </row>
    <row r="27" spans="1:14" x14ac:dyDescent="0.2">
      <c r="A27" s="206" t="s">
        <v>9</v>
      </c>
      <c r="B27" s="141">
        <v>0</v>
      </c>
      <c r="C27" s="169">
        <v>0</v>
      </c>
      <c r="D27" s="202">
        <v>0</v>
      </c>
      <c r="E27" s="561">
        <v>0</v>
      </c>
      <c r="F27" s="561">
        <v>0</v>
      </c>
      <c r="G27" s="562">
        <v>0</v>
      </c>
      <c r="H27" s="561">
        <v>0</v>
      </c>
      <c r="I27" s="561">
        <v>0</v>
      </c>
      <c r="J27" s="562">
        <v>0</v>
      </c>
      <c r="K27" s="561">
        <v>0</v>
      </c>
      <c r="L27" s="561">
        <v>0</v>
      </c>
      <c r="M27" s="562">
        <v>0</v>
      </c>
      <c r="N27" s="303">
        <f t="shared" si="13"/>
        <v>0</v>
      </c>
    </row>
    <row r="28" spans="1:14" x14ac:dyDescent="0.2">
      <c r="A28" s="207" t="s">
        <v>10</v>
      </c>
      <c r="B28" s="201">
        <v>5943.56</v>
      </c>
      <c r="C28" s="167">
        <v>5408.5460000000003</v>
      </c>
      <c r="D28" s="203">
        <v>4987.3549999999996</v>
      </c>
      <c r="E28" s="569">
        <v>0</v>
      </c>
      <c r="F28" s="570">
        <v>0</v>
      </c>
      <c r="G28" s="571">
        <v>0</v>
      </c>
      <c r="H28" s="569">
        <v>0</v>
      </c>
      <c r="I28" s="570">
        <v>0</v>
      </c>
      <c r="J28" s="571">
        <v>0</v>
      </c>
      <c r="K28" s="569">
        <v>0</v>
      </c>
      <c r="L28" s="570">
        <v>0</v>
      </c>
      <c r="M28" s="571">
        <v>0</v>
      </c>
      <c r="N28" s="304">
        <f t="shared" si="13"/>
        <v>16339.460999999999</v>
      </c>
    </row>
    <row r="29" spans="1:14" x14ac:dyDescent="0.2">
      <c r="A29" s="207" t="s">
        <v>182</v>
      </c>
      <c r="B29" s="201">
        <v>93.471000000000004</v>
      </c>
      <c r="C29" s="167">
        <v>94.6</v>
      </c>
      <c r="D29" s="203">
        <v>86.135000000000005</v>
      </c>
      <c r="E29" s="569">
        <v>0</v>
      </c>
      <c r="F29" s="570">
        <v>0</v>
      </c>
      <c r="G29" s="571">
        <v>0</v>
      </c>
      <c r="H29" s="569">
        <v>0</v>
      </c>
      <c r="I29" s="570">
        <v>0</v>
      </c>
      <c r="J29" s="571">
        <v>0</v>
      </c>
      <c r="K29" s="569">
        <v>0</v>
      </c>
      <c r="L29" s="570">
        <v>0</v>
      </c>
      <c r="M29" s="571">
        <v>0</v>
      </c>
      <c r="N29" s="304">
        <f t="shared" si="13"/>
        <v>274.20600000000002</v>
      </c>
    </row>
    <row r="30" spans="1:14" ht="12.75" thickBot="1" x14ac:dyDescent="0.25">
      <c r="A30" s="306" t="s">
        <v>180</v>
      </c>
      <c r="B30" s="140">
        <v>0</v>
      </c>
      <c r="C30" s="168">
        <v>0</v>
      </c>
      <c r="D30" s="205">
        <v>0</v>
      </c>
      <c r="E30" s="574">
        <v>0</v>
      </c>
      <c r="F30" s="574">
        <v>0</v>
      </c>
      <c r="G30" s="575">
        <v>0</v>
      </c>
      <c r="H30" s="574">
        <v>0</v>
      </c>
      <c r="I30" s="574">
        <v>0</v>
      </c>
      <c r="J30" s="575">
        <v>0</v>
      </c>
      <c r="K30" s="574">
        <v>0</v>
      </c>
      <c r="L30" s="574">
        <v>0</v>
      </c>
      <c r="M30" s="575">
        <v>0</v>
      </c>
      <c r="N30" s="298">
        <f t="shared" si="13"/>
        <v>0</v>
      </c>
    </row>
    <row r="31" spans="1:14" x14ac:dyDescent="0.2">
      <c r="A31" s="42"/>
      <c r="B31" s="37"/>
      <c r="N31" s="24" t="s">
        <v>131</v>
      </c>
    </row>
  </sheetData>
  <mergeCells count="11">
    <mergeCell ref="A5:A6"/>
    <mergeCell ref="N3:N4"/>
    <mergeCell ref="B5:D5"/>
    <mergeCell ref="E5:G5"/>
    <mergeCell ref="H5:J5"/>
    <mergeCell ref="K5:M5"/>
    <mergeCell ref="N5:N6"/>
    <mergeCell ref="B3:D3"/>
    <mergeCell ref="E3:G3"/>
    <mergeCell ref="H3:J3"/>
    <mergeCell ref="K3:M3"/>
  </mergeCells>
  <phoneticPr fontId="18" type="noConversion"/>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54"/>
  <sheetViews>
    <sheetView showGridLines="0" zoomScaleNormal="100" workbookViewId="0"/>
  </sheetViews>
  <sheetFormatPr defaultRowHeight="12" x14ac:dyDescent="0.2"/>
  <cols>
    <col min="1" max="1" width="3.28515625" style="18" customWidth="1"/>
    <col min="2" max="2" width="2.5703125" style="18" customWidth="1"/>
    <col min="3" max="9" width="11.7109375" style="18" customWidth="1"/>
    <col min="10" max="10" width="11.5703125" style="18" customWidth="1"/>
    <col min="11" max="13" width="9.140625" style="18" customWidth="1"/>
    <col min="14" max="16384" width="9.140625" style="18"/>
  </cols>
  <sheetData>
    <row r="1" spans="1:16" s="106" customFormat="1" ht="18.75" x14ac:dyDescent="0.3">
      <c r="A1" s="107" t="s">
        <v>223</v>
      </c>
    </row>
    <row r="2" spans="1:16" ht="4.5" customHeight="1" x14ac:dyDescent="0.2"/>
    <row r="3" spans="1:16" s="108" customFormat="1" ht="13.15" customHeight="1" x14ac:dyDescent="0.25">
      <c r="A3" s="119" t="s">
        <v>164</v>
      </c>
      <c r="B3" s="119"/>
      <c r="C3" s="120" t="s">
        <v>21</v>
      </c>
      <c r="D3" s="121"/>
      <c r="E3" s="121"/>
      <c r="F3" s="121"/>
      <c r="G3" s="122"/>
      <c r="H3" s="122"/>
      <c r="I3" s="122"/>
      <c r="J3" s="18"/>
      <c r="K3" s="109"/>
    </row>
    <row r="4" spans="1:16" s="108" customFormat="1" ht="13.15" customHeight="1" x14ac:dyDescent="0.25">
      <c r="A4" s="119" t="s">
        <v>165</v>
      </c>
      <c r="B4" s="119"/>
      <c r="C4" s="120" t="s">
        <v>22</v>
      </c>
      <c r="D4" s="122"/>
      <c r="E4" s="122"/>
      <c r="F4" s="122"/>
      <c r="G4" s="122"/>
      <c r="H4" s="122"/>
      <c r="I4" s="122"/>
      <c r="J4" s="75"/>
      <c r="K4" s="110"/>
      <c r="L4" s="110"/>
    </row>
    <row r="5" spans="1:16" s="108" customFormat="1" ht="13.15" customHeight="1" x14ac:dyDescent="0.25">
      <c r="A5" s="119" t="s">
        <v>261</v>
      </c>
      <c r="B5" s="119"/>
      <c r="C5" s="120" t="s">
        <v>262</v>
      </c>
      <c r="D5" s="122"/>
      <c r="E5" s="122"/>
      <c r="F5" s="122"/>
      <c r="G5" s="122"/>
      <c r="H5" s="122"/>
      <c r="I5" s="122"/>
      <c r="J5" s="75"/>
      <c r="K5" s="110"/>
      <c r="L5" s="110"/>
    </row>
    <row r="6" spans="1:16" s="108" customFormat="1" ht="13.15" customHeight="1" x14ac:dyDescent="0.25">
      <c r="A6" s="119" t="s">
        <v>146</v>
      </c>
      <c r="B6" s="119"/>
      <c r="C6" s="120" t="s">
        <v>147</v>
      </c>
      <c r="D6" s="122"/>
      <c r="E6" s="122"/>
      <c r="F6" s="122"/>
      <c r="G6" s="122"/>
      <c r="H6" s="122"/>
      <c r="I6" s="122"/>
      <c r="J6" s="75"/>
      <c r="K6" s="110"/>
      <c r="L6" s="110"/>
    </row>
    <row r="7" spans="1:16" s="108" customFormat="1" ht="13.15" customHeight="1" x14ac:dyDescent="0.25">
      <c r="A7" s="119" t="s">
        <v>49</v>
      </c>
      <c r="B7" s="119"/>
      <c r="C7" s="120" t="s">
        <v>160</v>
      </c>
      <c r="D7" s="122"/>
      <c r="E7" s="122"/>
      <c r="F7" s="122"/>
      <c r="G7" s="122"/>
      <c r="H7" s="122"/>
      <c r="I7" s="122"/>
      <c r="J7" s="75"/>
      <c r="K7" s="110"/>
      <c r="L7" s="110"/>
      <c r="O7" s="111"/>
    </row>
    <row r="8" spans="1:16" s="108" customFormat="1" ht="13.15" customHeight="1" x14ac:dyDescent="0.25">
      <c r="A8" s="119" t="s">
        <v>8</v>
      </c>
      <c r="B8" s="119"/>
      <c r="C8" s="120" t="s">
        <v>157</v>
      </c>
      <c r="D8" s="122"/>
      <c r="E8" s="122"/>
      <c r="F8" s="122"/>
      <c r="G8" s="122"/>
      <c r="H8" s="122"/>
      <c r="I8" s="122"/>
      <c r="J8" s="76"/>
    </row>
    <row r="9" spans="1:16" s="108" customFormat="1" ht="13.15" customHeight="1" x14ac:dyDescent="0.25">
      <c r="A9" s="119" t="s">
        <v>162</v>
      </c>
      <c r="B9" s="119"/>
      <c r="C9" s="120" t="s">
        <v>163</v>
      </c>
      <c r="D9" s="122"/>
      <c r="E9" s="122"/>
      <c r="F9" s="122"/>
      <c r="G9" s="122"/>
      <c r="H9" s="122"/>
      <c r="I9" s="122"/>
      <c r="J9" s="18"/>
    </row>
    <row r="10" spans="1:16" s="108" customFormat="1" ht="13.15" customHeight="1" x14ac:dyDescent="0.25">
      <c r="A10" s="119" t="s">
        <v>174</v>
      </c>
      <c r="B10" s="119"/>
      <c r="C10" s="120" t="s">
        <v>175</v>
      </c>
      <c r="D10" s="122"/>
      <c r="E10" s="122"/>
      <c r="F10" s="122"/>
      <c r="G10" s="122"/>
      <c r="H10" s="122"/>
      <c r="I10" s="122"/>
      <c r="J10" s="18"/>
    </row>
    <row r="11" spans="1:16" s="108" customFormat="1" ht="13.15" customHeight="1" x14ac:dyDescent="0.25">
      <c r="A11" s="119" t="s">
        <v>178</v>
      </c>
      <c r="B11" s="119"/>
      <c r="C11" s="120" t="s">
        <v>179</v>
      </c>
      <c r="D11" s="122"/>
      <c r="E11" s="122"/>
      <c r="F11" s="122"/>
      <c r="G11" s="122"/>
      <c r="H11" s="122"/>
      <c r="I11" s="122"/>
      <c r="J11" s="18"/>
    </row>
    <row r="12" spans="1:16" s="108" customFormat="1" ht="13.15" customHeight="1" x14ac:dyDescent="0.25">
      <c r="A12" s="119" t="s">
        <v>180</v>
      </c>
      <c r="B12" s="119"/>
      <c r="C12" s="120" t="s">
        <v>181</v>
      </c>
      <c r="D12" s="122"/>
      <c r="E12" s="122"/>
      <c r="F12" s="122"/>
      <c r="G12" s="122"/>
      <c r="H12" s="122"/>
      <c r="I12" s="122"/>
      <c r="J12" s="18"/>
    </row>
    <row r="13" spans="1:16" s="108" customFormat="1" ht="13.15" customHeight="1" x14ac:dyDescent="0.25">
      <c r="A13" s="119" t="s">
        <v>182</v>
      </c>
      <c r="B13" s="119"/>
      <c r="C13" s="120" t="s">
        <v>183</v>
      </c>
      <c r="D13" s="122"/>
      <c r="E13" s="122"/>
      <c r="F13" s="122"/>
      <c r="G13" s="122"/>
      <c r="H13" s="122"/>
      <c r="I13" s="122"/>
      <c r="J13" s="18"/>
    </row>
    <row r="14" spans="1:16" s="108" customFormat="1" ht="13.15" customHeight="1" x14ac:dyDescent="0.25">
      <c r="A14" s="119" t="s">
        <v>155</v>
      </c>
      <c r="B14" s="119"/>
      <c r="C14" s="120" t="s">
        <v>156</v>
      </c>
      <c r="D14" s="122"/>
      <c r="E14" s="122"/>
      <c r="F14" s="122"/>
      <c r="G14" s="122"/>
      <c r="H14" s="122"/>
      <c r="I14" s="122"/>
      <c r="J14" s="18"/>
    </row>
    <row r="15" spans="1:16" s="108" customFormat="1" ht="13.15" customHeight="1" x14ac:dyDescent="0.25">
      <c r="A15" s="119" t="s">
        <v>186</v>
      </c>
      <c r="B15" s="119"/>
      <c r="C15" s="120" t="s">
        <v>391</v>
      </c>
      <c r="D15" s="122"/>
      <c r="E15" s="122"/>
      <c r="F15" s="122"/>
      <c r="G15" s="122"/>
      <c r="H15" s="122"/>
      <c r="I15" s="122"/>
      <c r="J15" s="18"/>
      <c r="L15" s="112"/>
      <c r="M15" s="112"/>
      <c r="N15" s="112"/>
      <c r="O15" s="112"/>
      <c r="P15" s="112"/>
    </row>
    <row r="16" spans="1:16" s="108" customFormat="1" ht="13.15" customHeight="1" x14ac:dyDescent="0.25">
      <c r="A16" s="119" t="s">
        <v>214</v>
      </c>
      <c r="B16" s="119"/>
      <c r="C16" s="120" t="s">
        <v>215</v>
      </c>
      <c r="D16" s="122"/>
      <c r="E16" s="122"/>
      <c r="F16" s="122"/>
      <c r="G16" s="122"/>
      <c r="H16" s="122"/>
      <c r="I16" s="122"/>
      <c r="J16" s="18"/>
      <c r="L16" s="112"/>
      <c r="M16" s="112"/>
      <c r="N16" s="113"/>
      <c r="O16" s="112"/>
      <c r="P16" s="112"/>
    </row>
    <row r="17" spans="1:16" s="108" customFormat="1" ht="13.15" customHeight="1" x14ac:dyDescent="0.25">
      <c r="A17" s="119" t="s">
        <v>148</v>
      </c>
      <c r="B17" s="119"/>
      <c r="C17" s="120" t="s">
        <v>149</v>
      </c>
      <c r="D17" s="122"/>
      <c r="E17" s="122"/>
      <c r="F17" s="122"/>
      <c r="G17" s="122"/>
      <c r="H17" s="122"/>
      <c r="I17" s="122"/>
      <c r="J17" s="18"/>
      <c r="L17" s="112"/>
      <c r="M17" s="112"/>
      <c r="N17" s="113"/>
      <c r="O17" s="112"/>
      <c r="P17" s="112"/>
    </row>
    <row r="18" spans="1:16" s="108" customFormat="1" ht="13.15" customHeight="1" x14ac:dyDescent="0.25">
      <c r="A18" s="119" t="s">
        <v>166</v>
      </c>
      <c r="B18" s="119"/>
      <c r="C18" s="120" t="s">
        <v>167</v>
      </c>
      <c r="D18" s="122"/>
      <c r="E18" s="122"/>
      <c r="F18" s="122"/>
      <c r="G18" s="122"/>
      <c r="H18" s="122"/>
      <c r="I18" s="122"/>
      <c r="J18" s="18"/>
      <c r="L18" s="112"/>
      <c r="M18" s="112"/>
      <c r="N18" s="113"/>
      <c r="O18" s="112"/>
      <c r="P18" s="112"/>
    </row>
    <row r="19" spans="1:16" s="108" customFormat="1" ht="13.15" customHeight="1" x14ac:dyDescent="0.25">
      <c r="A19" s="119" t="s">
        <v>150</v>
      </c>
      <c r="B19" s="119"/>
      <c r="C19" s="120" t="s">
        <v>151</v>
      </c>
      <c r="D19" s="122"/>
      <c r="E19" s="122"/>
      <c r="F19" s="122"/>
      <c r="G19" s="122"/>
      <c r="H19" s="122"/>
      <c r="I19" s="122"/>
      <c r="J19" s="18"/>
      <c r="L19" s="112"/>
      <c r="M19" s="112"/>
      <c r="N19" s="113"/>
      <c r="O19" s="112"/>
      <c r="P19" s="112"/>
    </row>
    <row r="20" spans="1:16" s="108" customFormat="1" ht="13.15" customHeight="1" x14ac:dyDescent="0.25">
      <c r="A20" s="119" t="s">
        <v>170</v>
      </c>
      <c r="B20" s="119"/>
      <c r="C20" s="120" t="s">
        <v>171</v>
      </c>
      <c r="D20" s="122"/>
      <c r="E20" s="122"/>
      <c r="F20" s="122"/>
      <c r="G20" s="122"/>
      <c r="H20" s="122"/>
      <c r="I20" s="122"/>
      <c r="J20" s="18"/>
      <c r="L20" s="112"/>
      <c r="M20" s="112"/>
      <c r="N20" s="113"/>
      <c r="O20" s="112"/>
      <c r="P20" s="112"/>
    </row>
    <row r="21" spans="1:16" s="108" customFormat="1" ht="13.15" customHeight="1" x14ac:dyDescent="0.25">
      <c r="A21" s="119" t="s">
        <v>168</v>
      </c>
      <c r="B21" s="119"/>
      <c r="C21" s="120" t="s">
        <v>169</v>
      </c>
      <c r="D21" s="122"/>
      <c r="E21" s="122"/>
      <c r="F21" s="122"/>
      <c r="G21" s="122"/>
      <c r="H21" s="122"/>
      <c r="I21" s="122"/>
      <c r="J21" s="18"/>
      <c r="L21" s="112"/>
      <c r="M21" s="112"/>
      <c r="N21" s="112"/>
      <c r="O21" s="112"/>
      <c r="P21" s="112"/>
    </row>
    <row r="22" spans="1:16" s="108" customFormat="1" ht="13.15" customHeight="1" x14ac:dyDescent="0.25">
      <c r="A22" s="119" t="s">
        <v>25</v>
      </c>
      <c r="B22" s="119"/>
      <c r="C22" s="120" t="s">
        <v>152</v>
      </c>
      <c r="D22" s="122"/>
      <c r="E22" s="122"/>
      <c r="F22" s="122"/>
      <c r="G22" s="122"/>
      <c r="H22" s="122"/>
      <c r="I22" s="122"/>
      <c r="J22" s="18"/>
    </row>
    <row r="23" spans="1:16" s="108" customFormat="1" ht="13.15" customHeight="1" x14ac:dyDescent="0.25">
      <c r="A23" s="119" t="s">
        <v>47</v>
      </c>
      <c r="B23" s="119"/>
      <c r="C23" s="120" t="s">
        <v>161</v>
      </c>
      <c r="D23" s="18"/>
      <c r="E23" s="18"/>
      <c r="F23" s="18"/>
      <c r="G23" s="18"/>
      <c r="H23" s="18"/>
      <c r="I23" s="18"/>
      <c r="J23" s="18"/>
    </row>
    <row r="24" spans="1:16" s="108" customFormat="1" ht="13.15" customHeight="1" x14ac:dyDescent="0.25">
      <c r="A24" s="119" t="s">
        <v>172</v>
      </c>
      <c r="B24" s="119"/>
      <c r="C24" s="120" t="s">
        <v>173</v>
      </c>
      <c r="D24" s="18"/>
      <c r="E24" s="18"/>
      <c r="F24" s="18"/>
      <c r="G24" s="18"/>
      <c r="H24" s="18"/>
      <c r="I24" s="18"/>
      <c r="J24" s="18"/>
    </row>
    <row r="25" spans="1:16" s="108" customFormat="1" ht="13.15" customHeight="1" x14ac:dyDescent="0.25">
      <c r="A25" s="119" t="s">
        <v>153</v>
      </c>
      <c r="B25" s="119"/>
      <c r="C25" s="120" t="s">
        <v>154</v>
      </c>
      <c r="D25" s="18"/>
      <c r="E25" s="18"/>
      <c r="F25" s="18"/>
      <c r="G25" s="18"/>
      <c r="H25" s="18"/>
      <c r="I25" s="18"/>
      <c r="J25" s="18"/>
    </row>
    <row r="26" spans="1:16" s="108" customFormat="1" ht="13.15" customHeight="1" x14ac:dyDescent="0.25">
      <c r="A26" s="119" t="s">
        <v>187</v>
      </c>
      <c r="B26" s="119"/>
      <c r="C26" s="120" t="s">
        <v>184</v>
      </c>
      <c r="D26" s="18"/>
      <c r="E26" s="18"/>
      <c r="F26" s="18"/>
      <c r="G26" s="18"/>
      <c r="H26" s="18"/>
      <c r="I26" s="18"/>
      <c r="J26" s="18"/>
    </row>
    <row r="27" spans="1:16" s="108" customFormat="1" ht="13.15" customHeight="1" x14ac:dyDescent="0.25">
      <c r="A27" s="119" t="s">
        <v>176</v>
      </c>
      <c r="B27" s="119"/>
      <c r="C27" s="120" t="s">
        <v>177</v>
      </c>
      <c r="D27" s="18"/>
      <c r="E27" s="18"/>
      <c r="F27" s="18"/>
      <c r="G27" s="18"/>
      <c r="H27" s="18"/>
      <c r="I27" s="18"/>
      <c r="J27" s="18"/>
    </row>
    <row r="28" spans="1:16" s="108" customFormat="1" ht="13.15" customHeight="1" x14ac:dyDescent="0.25">
      <c r="A28" s="119" t="s">
        <v>158</v>
      </c>
      <c r="B28" s="119"/>
      <c r="C28" s="120" t="s">
        <v>159</v>
      </c>
      <c r="D28" s="18"/>
      <c r="E28" s="18"/>
      <c r="F28" s="18"/>
      <c r="G28" s="18"/>
      <c r="H28" s="18"/>
      <c r="I28" s="18"/>
      <c r="J28" s="18"/>
    </row>
    <row r="29" spans="1:16" s="108" customFormat="1" ht="13.15" customHeight="1" x14ac:dyDescent="0.25">
      <c r="A29" s="119" t="s">
        <v>188</v>
      </c>
      <c r="B29" s="119"/>
      <c r="C29" s="120" t="s">
        <v>185</v>
      </c>
      <c r="D29" s="18"/>
      <c r="E29" s="18"/>
      <c r="F29" s="18"/>
      <c r="G29" s="18"/>
      <c r="H29" s="18"/>
      <c r="I29" s="18"/>
      <c r="J29" s="18"/>
    </row>
    <row r="30" spans="1:16" s="108" customFormat="1" ht="7.5" customHeight="1" x14ac:dyDescent="0.25">
      <c r="A30" s="18"/>
      <c r="B30" s="18"/>
      <c r="C30" s="18"/>
      <c r="D30" s="18"/>
      <c r="E30" s="18"/>
      <c r="F30" s="18"/>
      <c r="G30" s="18"/>
      <c r="H30" s="18"/>
      <c r="I30" s="18"/>
      <c r="J30" s="18"/>
    </row>
    <row r="31" spans="1:16" s="108" customFormat="1" ht="14.1" customHeight="1" x14ac:dyDescent="0.25">
      <c r="A31" s="119" t="s">
        <v>268</v>
      </c>
      <c r="B31" s="119"/>
      <c r="C31" s="120"/>
      <c r="D31" s="18"/>
      <c r="E31" s="18"/>
      <c r="F31" s="18"/>
      <c r="G31" s="18"/>
      <c r="H31" s="18"/>
      <c r="I31" s="18"/>
      <c r="J31" s="18"/>
    </row>
    <row r="32" spans="1:16" s="166" customFormat="1" ht="13.15" customHeight="1" x14ac:dyDescent="0.2">
      <c r="A32" s="164" t="s">
        <v>269</v>
      </c>
      <c r="B32" s="165"/>
      <c r="C32" s="165"/>
      <c r="D32" s="165"/>
      <c r="E32" s="165"/>
      <c r="F32" s="165"/>
      <c r="G32" s="165"/>
      <c r="H32" s="165"/>
      <c r="I32" s="165"/>
      <c r="J32" s="165"/>
    </row>
    <row r="33" spans="1:10" s="163" customFormat="1" ht="18" customHeight="1" x14ac:dyDescent="0.25">
      <c r="A33" s="75" t="s">
        <v>190</v>
      </c>
      <c r="B33" s="86"/>
      <c r="C33" s="86"/>
      <c r="D33" s="86"/>
      <c r="E33" s="86"/>
      <c r="F33" s="86"/>
      <c r="G33" s="86"/>
      <c r="H33" s="86"/>
      <c r="I33" s="86"/>
      <c r="J33" s="86"/>
    </row>
    <row r="34" spans="1:10" s="166" customFormat="1" ht="13.15" customHeight="1" x14ac:dyDescent="0.2">
      <c r="A34" s="164" t="s">
        <v>271</v>
      </c>
      <c r="B34" s="165"/>
      <c r="C34" s="165"/>
      <c r="D34" s="165"/>
      <c r="E34" s="165"/>
      <c r="F34" s="165"/>
      <c r="G34" s="165"/>
      <c r="H34" s="165"/>
      <c r="I34" s="165"/>
      <c r="J34" s="165"/>
    </row>
    <row r="35" spans="1:10" s="163" customFormat="1" ht="18" customHeight="1" x14ac:dyDescent="0.25">
      <c r="A35" s="75" t="s">
        <v>211</v>
      </c>
      <c r="B35" s="86"/>
      <c r="C35" s="86"/>
      <c r="D35" s="86"/>
      <c r="E35" s="86"/>
      <c r="F35" s="86"/>
      <c r="G35" s="86"/>
      <c r="H35" s="86"/>
      <c r="I35" s="86"/>
      <c r="J35" s="86"/>
    </row>
    <row r="36" spans="1:10" s="166" customFormat="1" ht="13.15" customHeight="1" x14ac:dyDescent="0.2">
      <c r="A36" s="164" t="s">
        <v>266</v>
      </c>
      <c r="B36" s="165"/>
      <c r="C36" s="165"/>
      <c r="D36" s="165"/>
      <c r="E36" s="165"/>
      <c r="F36" s="165"/>
      <c r="G36" s="165"/>
      <c r="H36" s="165"/>
      <c r="I36" s="165"/>
      <c r="J36" s="165"/>
    </row>
    <row r="37" spans="1:10" s="163" customFormat="1" ht="18" customHeight="1" x14ac:dyDescent="0.25">
      <c r="A37" s="75" t="s">
        <v>247</v>
      </c>
      <c r="B37" s="86"/>
      <c r="C37" s="86"/>
      <c r="D37" s="86"/>
      <c r="E37" s="86"/>
      <c r="F37" s="86"/>
      <c r="G37" s="86"/>
      <c r="H37" s="86"/>
      <c r="I37" s="86"/>
      <c r="J37" s="86"/>
    </row>
    <row r="38" spans="1:10" s="166" customFormat="1" ht="24.95" customHeight="1" x14ac:dyDescent="0.2">
      <c r="A38" s="638" t="s">
        <v>265</v>
      </c>
      <c r="B38" s="638"/>
      <c r="C38" s="638"/>
      <c r="D38" s="638"/>
      <c r="E38" s="638"/>
      <c r="F38" s="638"/>
      <c r="G38" s="638"/>
      <c r="H38" s="638"/>
      <c r="I38" s="638"/>
      <c r="J38" s="638"/>
    </row>
    <row r="39" spans="1:10" s="163" customFormat="1" ht="18" customHeight="1" x14ac:dyDescent="0.25">
      <c r="A39" s="75" t="s">
        <v>244</v>
      </c>
      <c r="B39" s="86"/>
      <c r="C39" s="86"/>
      <c r="D39" s="86"/>
      <c r="E39" s="86"/>
      <c r="F39" s="86"/>
      <c r="G39" s="86"/>
      <c r="H39" s="86"/>
      <c r="I39" s="86"/>
      <c r="J39" s="86"/>
    </row>
    <row r="40" spans="1:10" s="108" customFormat="1" ht="38.1" customHeight="1" x14ac:dyDescent="0.25">
      <c r="A40" s="638" t="s">
        <v>311</v>
      </c>
      <c r="B40" s="638"/>
      <c r="C40" s="638"/>
      <c r="D40" s="638"/>
      <c r="E40" s="638"/>
      <c r="F40" s="638"/>
      <c r="G40" s="638"/>
      <c r="H40" s="638"/>
      <c r="I40" s="638"/>
      <c r="J40" s="638"/>
    </row>
    <row r="41" spans="1:10" s="163" customFormat="1" ht="18" customHeight="1" x14ac:dyDescent="0.25">
      <c r="A41" s="75" t="s">
        <v>245</v>
      </c>
      <c r="B41" s="86"/>
      <c r="C41" s="86"/>
      <c r="D41" s="86"/>
      <c r="E41" s="86"/>
      <c r="F41" s="86"/>
      <c r="G41" s="86"/>
      <c r="H41" s="86"/>
      <c r="I41" s="86"/>
      <c r="J41" s="86"/>
    </row>
    <row r="42" spans="1:10" s="166" customFormat="1" ht="13.15" customHeight="1" x14ac:dyDescent="0.2">
      <c r="A42" s="164" t="s">
        <v>396</v>
      </c>
      <c r="B42" s="165"/>
      <c r="C42" s="165"/>
      <c r="D42" s="165"/>
      <c r="E42" s="165"/>
      <c r="F42" s="165"/>
      <c r="G42" s="165"/>
      <c r="H42" s="165"/>
      <c r="I42" s="165"/>
      <c r="J42" s="165"/>
    </row>
    <row r="43" spans="1:10" s="163" customFormat="1" ht="18" customHeight="1" x14ac:dyDescent="0.25">
      <c r="A43" s="75" t="s">
        <v>248</v>
      </c>
      <c r="B43" s="86"/>
      <c r="C43" s="86"/>
      <c r="D43" s="86"/>
      <c r="E43" s="86"/>
      <c r="F43" s="86"/>
      <c r="G43" s="86"/>
      <c r="H43" s="86"/>
      <c r="I43" s="86"/>
      <c r="J43" s="86"/>
    </row>
    <row r="44" spans="1:10" s="166" customFormat="1" ht="13.15" customHeight="1" x14ac:dyDescent="0.2">
      <c r="A44" s="164" t="s">
        <v>397</v>
      </c>
      <c r="B44" s="165"/>
      <c r="C44" s="165"/>
      <c r="D44" s="165"/>
      <c r="E44" s="165"/>
      <c r="F44" s="165"/>
      <c r="G44" s="165"/>
      <c r="H44" s="165"/>
      <c r="I44" s="165"/>
      <c r="J44" s="165"/>
    </row>
    <row r="45" spans="1:10" s="163" customFormat="1" ht="18" customHeight="1" x14ac:dyDescent="0.25">
      <c r="A45" s="75" t="s">
        <v>249</v>
      </c>
      <c r="B45" s="86"/>
      <c r="C45" s="86"/>
      <c r="D45" s="86"/>
      <c r="E45" s="86"/>
      <c r="F45" s="86"/>
      <c r="G45" s="86"/>
      <c r="H45" s="86"/>
      <c r="I45" s="86"/>
      <c r="J45" s="86"/>
    </row>
    <row r="46" spans="1:10" s="166" customFormat="1" ht="13.15" customHeight="1" x14ac:dyDescent="0.2">
      <c r="A46" s="164" t="s">
        <v>398</v>
      </c>
      <c r="B46" s="165"/>
      <c r="C46" s="165"/>
      <c r="D46" s="165"/>
      <c r="E46" s="165"/>
      <c r="F46" s="165"/>
      <c r="G46" s="165"/>
      <c r="H46" s="165"/>
      <c r="I46" s="165"/>
      <c r="J46" s="165"/>
    </row>
    <row r="47" spans="1:10" s="163" customFormat="1" ht="18" customHeight="1" x14ac:dyDescent="0.25">
      <c r="A47" s="75" t="s">
        <v>250</v>
      </c>
      <c r="B47" s="86"/>
      <c r="C47" s="86"/>
      <c r="D47" s="86"/>
      <c r="E47" s="86"/>
      <c r="F47" s="86"/>
      <c r="G47" s="86"/>
      <c r="H47" s="86"/>
      <c r="I47" s="86"/>
      <c r="J47" s="86"/>
    </row>
    <row r="48" spans="1:10" s="166" customFormat="1" ht="13.5" customHeight="1" x14ac:dyDescent="0.2">
      <c r="A48" s="164" t="s">
        <v>263</v>
      </c>
      <c r="B48" s="165"/>
      <c r="C48" s="165"/>
      <c r="D48" s="165"/>
      <c r="E48" s="165"/>
      <c r="F48" s="165"/>
      <c r="G48" s="165"/>
      <c r="H48" s="165"/>
      <c r="I48" s="165"/>
      <c r="J48" s="165"/>
    </row>
    <row r="49" spans="1:10" s="163" customFormat="1" ht="18" customHeight="1" x14ac:dyDescent="0.25">
      <c r="A49" s="75" t="s">
        <v>189</v>
      </c>
      <c r="B49" s="86"/>
      <c r="C49" s="86"/>
      <c r="D49" s="86"/>
      <c r="E49" s="86"/>
      <c r="F49" s="86"/>
      <c r="G49" s="86"/>
      <c r="H49" s="86"/>
      <c r="I49" s="86"/>
      <c r="J49" s="86"/>
    </row>
    <row r="50" spans="1:10" s="166" customFormat="1" ht="13.15" customHeight="1" x14ac:dyDescent="0.2">
      <c r="A50" s="164" t="s">
        <v>264</v>
      </c>
      <c r="B50" s="165"/>
      <c r="C50" s="165"/>
      <c r="D50" s="165"/>
      <c r="E50" s="165"/>
      <c r="F50" s="165"/>
      <c r="G50" s="165"/>
      <c r="H50" s="165"/>
      <c r="I50" s="165"/>
      <c r="J50" s="165"/>
    </row>
    <row r="51" spans="1:10" s="163" customFormat="1" ht="18" customHeight="1" x14ac:dyDescent="0.25">
      <c r="A51" s="75" t="s">
        <v>246</v>
      </c>
      <c r="B51" s="86"/>
      <c r="C51" s="86"/>
      <c r="D51" s="86"/>
      <c r="E51" s="86"/>
      <c r="F51" s="86"/>
      <c r="G51" s="86"/>
      <c r="H51" s="86"/>
      <c r="I51" s="86"/>
      <c r="J51" s="86"/>
    </row>
    <row r="52" spans="1:10" s="166" customFormat="1" ht="13.15" customHeight="1" x14ac:dyDescent="0.2">
      <c r="A52" s="164" t="s">
        <v>290</v>
      </c>
      <c r="B52" s="165"/>
      <c r="C52" s="165"/>
      <c r="D52" s="165"/>
      <c r="E52" s="165"/>
      <c r="F52" s="165"/>
      <c r="G52" s="165"/>
      <c r="H52" s="165"/>
      <c r="I52" s="165"/>
      <c r="J52" s="165"/>
    </row>
    <row r="53" spans="1:10" ht="15" customHeight="1" x14ac:dyDescent="0.2">
      <c r="A53" s="75" t="s">
        <v>270</v>
      </c>
    </row>
    <row r="54" spans="1:10" ht="24.75" customHeight="1" x14ac:dyDescent="0.2">
      <c r="A54" s="638" t="s">
        <v>395</v>
      </c>
      <c r="B54" s="638"/>
      <c r="C54" s="638"/>
      <c r="D54" s="638"/>
      <c r="E54" s="638"/>
      <c r="F54" s="638"/>
      <c r="G54" s="638"/>
      <c r="H54" s="638"/>
      <c r="I54" s="638"/>
      <c r="J54" s="638"/>
    </row>
  </sheetData>
  <sortState ref="A2:C27">
    <sortCondition ref="A2"/>
  </sortState>
  <mergeCells count="3">
    <mergeCell ref="A40:J40"/>
    <mergeCell ref="A38:J38"/>
    <mergeCell ref="A54:J54"/>
  </mergeCells>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44"/>
  <sheetViews>
    <sheetView showGridLines="0" zoomScaleNormal="100" workbookViewId="0">
      <selection activeCell="A2" sqref="A2"/>
    </sheetView>
  </sheetViews>
  <sheetFormatPr defaultRowHeight="12" x14ac:dyDescent="0.2"/>
  <cols>
    <col min="1" max="1" width="41.28515625" style="21" customWidth="1"/>
    <col min="2" max="2" width="7.85546875" style="21" customWidth="1"/>
    <col min="3" max="13" width="7.85546875" style="47" customWidth="1"/>
    <col min="14" max="14" width="7.42578125" style="47" customWidth="1"/>
    <col min="15" max="20" width="9.140625" style="18"/>
    <col min="21" max="16384" width="9.140625" style="21"/>
  </cols>
  <sheetData>
    <row r="1" spans="1:20" s="181" customFormat="1" ht="18.75" x14ac:dyDescent="0.3">
      <c r="A1" s="114" t="s">
        <v>399</v>
      </c>
      <c r="C1" s="210"/>
      <c r="D1" s="210"/>
      <c r="E1" s="210"/>
      <c r="F1" s="210"/>
      <c r="G1" s="210"/>
      <c r="H1" s="210"/>
      <c r="I1" s="210"/>
      <c r="J1" s="210"/>
      <c r="K1" s="210"/>
      <c r="L1" s="210"/>
      <c r="M1" s="210"/>
      <c r="N1" s="186" t="str">
        <f>Obsah!$A$1</f>
        <v>I. čtvrtletí 2018</v>
      </c>
      <c r="O1" s="18"/>
      <c r="P1" s="18"/>
      <c r="Q1" s="18"/>
      <c r="R1" s="18"/>
      <c r="S1" s="18"/>
      <c r="T1" s="18"/>
    </row>
    <row r="2" spans="1:20" ht="7.5" customHeight="1" x14ac:dyDescent="0.2"/>
    <row r="3" spans="1:20" x14ac:dyDescent="0.2">
      <c r="A3" s="159"/>
      <c r="B3" s="656" t="s">
        <v>273</v>
      </c>
      <c r="C3" s="656"/>
      <c r="D3" s="656"/>
      <c r="E3" s="656" t="s">
        <v>278</v>
      </c>
      <c r="F3" s="656"/>
      <c r="G3" s="656"/>
      <c r="H3" s="656" t="s">
        <v>279</v>
      </c>
      <c r="I3" s="656"/>
      <c r="J3" s="656"/>
      <c r="K3" s="656" t="s">
        <v>280</v>
      </c>
      <c r="L3" s="656"/>
      <c r="M3" s="656"/>
      <c r="N3" s="653" t="s">
        <v>58</v>
      </c>
    </row>
    <row r="4" spans="1:20" x14ac:dyDescent="0.2">
      <c r="A4" s="216"/>
      <c r="B4" s="269" t="s">
        <v>69</v>
      </c>
      <c r="C4" s="269" t="s">
        <v>70</v>
      </c>
      <c r="D4" s="269" t="s">
        <v>71</v>
      </c>
      <c r="E4" s="269" t="s">
        <v>72</v>
      </c>
      <c r="F4" s="269" t="s">
        <v>73</v>
      </c>
      <c r="G4" s="269" t="s">
        <v>74</v>
      </c>
      <c r="H4" s="530" t="s">
        <v>75</v>
      </c>
      <c r="I4" s="530" t="s">
        <v>76</v>
      </c>
      <c r="J4" s="530" t="s">
        <v>77</v>
      </c>
      <c r="K4" s="531" t="s">
        <v>78</v>
      </c>
      <c r="L4" s="531" t="s">
        <v>79</v>
      </c>
      <c r="M4" s="531" t="s">
        <v>80</v>
      </c>
      <c r="N4" s="654" t="s">
        <v>58</v>
      </c>
    </row>
    <row r="5" spans="1:20" ht="12.75" customHeight="1" x14ac:dyDescent="0.2">
      <c r="A5" s="734" t="s">
        <v>133</v>
      </c>
      <c r="B5" s="725">
        <f>SUM(B6:D6)</f>
        <v>16828.571</v>
      </c>
      <c r="C5" s="726"/>
      <c r="D5" s="727"/>
      <c r="E5" s="728">
        <f t="shared" ref="E5" si="0">SUM(E6:G6)</f>
        <v>0</v>
      </c>
      <c r="F5" s="729"/>
      <c r="G5" s="730"/>
      <c r="H5" s="728">
        <f t="shared" ref="H5" si="1">SUM(H6:J6)</f>
        <v>0</v>
      </c>
      <c r="I5" s="729"/>
      <c r="J5" s="730"/>
      <c r="K5" s="728">
        <f t="shared" ref="K5" si="2">SUM(K6:M6)</f>
        <v>0</v>
      </c>
      <c r="L5" s="729"/>
      <c r="M5" s="730"/>
      <c r="N5" s="737">
        <f>SUM(N7:N9)</f>
        <v>16828.571</v>
      </c>
    </row>
    <row r="6" spans="1:20" x14ac:dyDescent="0.2">
      <c r="A6" s="735"/>
      <c r="B6" s="411">
        <f>SUM(B7:B9)</f>
        <v>5585.6840000000002</v>
      </c>
      <c r="C6" s="412">
        <f t="shared" ref="C6:M6" si="3">SUM(C7:C9)</f>
        <v>5148.67</v>
      </c>
      <c r="D6" s="413">
        <f t="shared" si="3"/>
        <v>6094.2169999999996</v>
      </c>
      <c r="E6" s="582">
        <f t="shared" si="3"/>
        <v>0</v>
      </c>
      <c r="F6" s="582">
        <f t="shared" si="3"/>
        <v>0</v>
      </c>
      <c r="G6" s="582">
        <f t="shared" si="3"/>
        <v>0</v>
      </c>
      <c r="H6" s="583">
        <f t="shared" si="3"/>
        <v>0</v>
      </c>
      <c r="I6" s="582">
        <f t="shared" si="3"/>
        <v>0</v>
      </c>
      <c r="J6" s="584">
        <f t="shared" si="3"/>
        <v>0</v>
      </c>
      <c r="K6" s="582">
        <f t="shared" si="3"/>
        <v>0</v>
      </c>
      <c r="L6" s="582">
        <f t="shared" si="3"/>
        <v>0</v>
      </c>
      <c r="M6" s="582">
        <f t="shared" si="3"/>
        <v>0</v>
      </c>
      <c r="N6" s="732"/>
    </row>
    <row r="7" spans="1:20" x14ac:dyDescent="0.2">
      <c r="A7" s="187" t="s">
        <v>28</v>
      </c>
      <c r="B7" s="290">
        <v>4307.1850000000004</v>
      </c>
      <c r="C7" s="48">
        <v>4030.5</v>
      </c>
      <c r="D7" s="291">
        <v>5155.0839999999998</v>
      </c>
      <c r="E7" s="585">
        <v>0</v>
      </c>
      <c r="F7" s="585">
        <v>0</v>
      </c>
      <c r="G7" s="585">
        <v>0</v>
      </c>
      <c r="H7" s="586">
        <v>0</v>
      </c>
      <c r="I7" s="585">
        <v>0</v>
      </c>
      <c r="J7" s="587">
        <v>0</v>
      </c>
      <c r="K7" s="585">
        <v>0</v>
      </c>
      <c r="L7" s="585">
        <v>0</v>
      </c>
      <c r="M7" s="585">
        <v>0</v>
      </c>
      <c r="N7" s="295">
        <f>SUM(B7:M7)</f>
        <v>13492.769</v>
      </c>
    </row>
    <row r="8" spans="1:20" x14ac:dyDescent="0.2">
      <c r="A8" s="217" t="s">
        <v>40</v>
      </c>
      <c r="B8" s="292">
        <v>72.341999999999999</v>
      </c>
      <c r="C8" s="214">
        <v>77.36</v>
      </c>
      <c r="D8" s="203">
        <v>92.713999999999999</v>
      </c>
      <c r="E8" s="569">
        <v>0</v>
      </c>
      <c r="F8" s="570">
        <v>0</v>
      </c>
      <c r="G8" s="588">
        <v>0</v>
      </c>
      <c r="H8" s="589">
        <v>0</v>
      </c>
      <c r="I8" s="570">
        <v>0</v>
      </c>
      <c r="J8" s="571">
        <v>0</v>
      </c>
      <c r="K8" s="569">
        <v>0</v>
      </c>
      <c r="L8" s="570">
        <v>0</v>
      </c>
      <c r="M8" s="588">
        <v>0</v>
      </c>
      <c r="N8" s="296">
        <f>SUM(B8:M8)</f>
        <v>242.416</v>
      </c>
    </row>
    <row r="9" spans="1:20" ht="12.75" thickBot="1" x14ac:dyDescent="0.25">
      <c r="A9" s="347" t="s">
        <v>43</v>
      </c>
      <c r="B9" s="414">
        <v>1206.1569999999999</v>
      </c>
      <c r="C9" s="415">
        <v>1040.81</v>
      </c>
      <c r="D9" s="416">
        <v>846.41899999999998</v>
      </c>
      <c r="E9" s="590">
        <v>0</v>
      </c>
      <c r="F9" s="590">
        <v>0</v>
      </c>
      <c r="G9" s="590">
        <v>0</v>
      </c>
      <c r="H9" s="591">
        <v>0</v>
      </c>
      <c r="I9" s="590">
        <v>0</v>
      </c>
      <c r="J9" s="592">
        <v>0</v>
      </c>
      <c r="K9" s="590">
        <v>0</v>
      </c>
      <c r="L9" s="590">
        <v>0</v>
      </c>
      <c r="M9" s="590">
        <v>0</v>
      </c>
      <c r="N9" s="417">
        <f>SUM(B9:M9)</f>
        <v>3093.3859999999995</v>
      </c>
    </row>
    <row r="10" spans="1:20" ht="12.75" customHeight="1" x14ac:dyDescent="0.2">
      <c r="A10" s="738" t="s">
        <v>134</v>
      </c>
      <c r="B10" s="739">
        <f>SUM(B11:D11)</f>
        <v>-16828.567999999999</v>
      </c>
      <c r="C10" s="740"/>
      <c r="D10" s="741"/>
      <c r="E10" s="742">
        <f t="shared" ref="E10" si="4">SUM(E11:G11)</f>
        <v>0</v>
      </c>
      <c r="F10" s="743"/>
      <c r="G10" s="744"/>
      <c r="H10" s="742">
        <f t="shared" ref="H10" si="5">SUM(H11:J11)</f>
        <v>0</v>
      </c>
      <c r="I10" s="743"/>
      <c r="J10" s="744"/>
      <c r="K10" s="742">
        <f t="shared" ref="K10" si="6">SUM(K11:M11)</f>
        <v>0</v>
      </c>
      <c r="L10" s="743"/>
      <c r="M10" s="744"/>
      <c r="N10" s="736">
        <f>SUM(N12:N17)</f>
        <v>-16828.568000000003</v>
      </c>
    </row>
    <row r="11" spans="1:20" x14ac:dyDescent="0.2">
      <c r="A11" s="735"/>
      <c r="B11" s="411">
        <f>SUM(B12:B17)</f>
        <v>-5585.683</v>
      </c>
      <c r="C11" s="412">
        <f t="shared" ref="C11:M11" si="7">SUM(C12:C17)</f>
        <v>-5148.6699999999992</v>
      </c>
      <c r="D11" s="413">
        <f t="shared" si="7"/>
        <v>-6094.2150000000001</v>
      </c>
      <c r="E11" s="582">
        <f t="shared" si="7"/>
        <v>0</v>
      </c>
      <c r="F11" s="582">
        <f t="shared" si="7"/>
        <v>0</v>
      </c>
      <c r="G11" s="582">
        <f t="shared" si="7"/>
        <v>0</v>
      </c>
      <c r="H11" s="583">
        <f t="shared" si="7"/>
        <v>0</v>
      </c>
      <c r="I11" s="582">
        <f t="shared" si="7"/>
        <v>0</v>
      </c>
      <c r="J11" s="584">
        <f t="shared" si="7"/>
        <v>0</v>
      </c>
      <c r="K11" s="582">
        <f t="shared" si="7"/>
        <v>0</v>
      </c>
      <c r="L11" s="582">
        <f t="shared" si="7"/>
        <v>0</v>
      </c>
      <c r="M11" s="582">
        <f t="shared" si="7"/>
        <v>0</v>
      </c>
      <c r="N11" s="732"/>
    </row>
    <row r="12" spans="1:20" x14ac:dyDescent="0.2">
      <c r="A12" s="187" t="s">
        <v>41</v>
      </c>
      <c r="B12" s="293">
        <v>-3631.3490000000002</v>
      </c>
      <c r="C12" s="213">
        <v>-3425.49</v>
      </c>
      <c r="D12" s="202">
        <v>-3705.386</v>
      </c>
      <c r="E12" s="561">
        <v>0</v>
      </c>
      <c r="F12" s="561">
        <v>0</v>
      </c>
      <c r="G12" s="561">
        <v>0</v>
      </c>
      <c r="H12" s="593">
        <v>0</v>
      </c>
      <c r="I12" s="561">
        <v>0</v>
      </c>
      <c r="J12" s="562">
        <v>0</v>
      </c>
      <c r="K12" s="561">
        <v>0</v>
      </c>
      <c r="L12" s="561">
        <v>0</v>
      </c>
      <c r="M12" s="561">
        <v>0</v>
      </c>
      <c r="N12" s="295">
        <f t="shared" ref="N12:N17" si="8">SUM(B12:M12)</f>
        <v>-10762.225</v>
      </c>
    </row>
    <row r="13" spans="1:20" x14ac:dyDescent="0.2">
      <c r="A13" s="217" t="s">
        <v>42</v>
      </c>
      <c r="B13" s="292">
        <v>-1697.739</v>
      </c>
      <c r="C13" s="214">
        <v>-1515.06</v>
      </c>
      <c r="D13" s="203">
        <v>-2141.0700000000002</v>
      </c>
      <c r="E13" s="569">
        <v>0</v>
      </c>
      <c r="F13" s="570">
        <v>0</v>
      </c>
      <c r="G13" s="588">
        <v>0</v>
      </c>
      <c r="H13" s="589">
        <v>0</v>
      </c>
      <c r="I13" s="570">
        <v>0</v>
      </c>
      <c r="J13" s="571">
        <v>0</v>
      </c>
      <c r="K13" s="569">
        <v>0</v>
      </c>
      <c r="L13" s="570">
        <v>0</v>
      </c>
      <c r="M13" s="588">
        <v>0</v>
      </c>
      <c r="N13" s="296">
        <f t="shared" si="8"/>
        <v>-5353.8690000000006</v>
      </c>
    </row>
    <row r="14" spans="1:20" x14ac:dyDescent="0.2">
      <c r="A14" s="217" t="s">
        <v>44</v>
      </c>
      <c r="B14" s="292">
        <v>0</v>
      </c>
      <c r="C14" s="214">
        <v>0</v>
      </c>
      <c r="D14" s="203">
        <v>0</v>
      </c>
      <c r="E14" s="569">
        <v>0</v>
      </c>
      <c r="F14" s="570">
        <v>0</v>
      </c>
      <c r="G14" s="588">
        <v>0</v>
      </c>
      <c r="H14" s="589">
        <v>0</v>
      </c>
      <c r="I14" s="570">
        <v>0</v>
      </c>
      <c r="J14" s="571">
        <v>0</v>
      </c>
      <c r="K14" s="569">
        <v>0</v>
      </c>
      <c r="L14" s="570">
        <v>0</v>
      </c>
      <c r="M14" s="588">
        <v>0</v>
      </c>
      <c r="N14" s="296">
        <f t="shared" si="8"/>
        <v>0</v>
      </c>
    </row>
    <row r="15" spans="1:20" x14ac:dyDescent="0.2">
      <c r="A15" s="217" t="s">
        <v>34</v>
      </c>
      <c r="B15" s="292">
        <v>-167.303</v>
      </c>
      <c r="C15" s="214">
        <v>-125.24</v>
      </c>
      <c r="D15" s="203">
        <v>-148.24700000000001</v>
      </c>
      <c r="E15" s="569">
        <v>0</v>
      </c>
      <c r="F15" s="570">
        <v>0</v>
      </c>
      <c r="G15" s="588">
        <v>0</v>
      </c>
      <c r="H15" s="589">
        <v>0</v>
      </c>
      <c r="I15" s="570">
        <v>0</v>
      </c>
      <c r="J15" s="571">
        <v>0</v>
      </c>
      <c r="K15" s="569">
        <v>0</v>
      </c>
      <c r="L15" s="570">
        <v>0</v>
      </c>
      <c r="M15" s="588">
        <v>0</v>
      </c>
      <c r="N15" s="296">
        <f t="shared" si="8"/>
        <v>-440.79</v>
      </c>
    </row>
    <row r="16" spans="1:20" x14ac:dyDescent="0.2">
      <c r="A16" s="217" t="s">
        <v>309</v>
      </c>
      <c r="B16" s="292">
        <v>-13.067</v>
      </c>
      <c r="C16" s="214">
        <v>-13.78</v>
      </c>
      <c r="D16" s="203">
        <v>-6.4290000000000003</v>
      </c>
      <c r="E16" s="569">
        <v>0</v>
      </c>
      <c r="F16" s="570">
        <v>0</v>
      </c>
      <c r="G16" s="588">
        <v>0</v>
      </c>
      <c r="H16" s="589">
        <v>0</v>
      </c>
      <c r="I16" s="570">
        <v>0</v>
      </c>
      <c r="J16" s="571">
        <v>0</v>
      </c>
      <c r="K16" s="569">
        <v>0</v>
      </c>
      <c r="L16" s="570">
        <v>0</v>
      </c>
      <c r="M16" s="588">
        <v>0</v>
      </c>
      <c r="N16" s="296">
        <f t="shared" si="8"/>
        <v>-33.276000000000003</v>
      </c>
    </row>
    <row r="17" spans="1:14" ht="12.75" thickBot="1" x14ac:dyDescent="0.25">
      <c r="A17" s="31" t="s">
        <v>127</v>
      </c>
      <c r="B17" s="294">
        <v>-76.224999999999994</v>
      </c>
      <c r="C17" s="268">
        <v>-69.099999999999994</v>
      </c>
      <c r="D17" s="205">
        <v>-93.082999999999998</v>
      </c>
      <c r="E17" s="574">
        <v>0</v>
      </c>
      <c r="F17" s="574">
        <v>0</v>
      </c>
      <c r="G17" s="574">
        <v>0</v>
      </c>
      <c r="H17" s="594">
        <v>0</v>
      </c>
      <c r="I17" s="574">
        <v>0</v>
      </c>
      <c r="J17" s="575">
        <v>0</v>
      </c>
      <c r="K17" s="574">
        <v>0</v>
      </c>
      <c r="L17" s="574">
        <v>0</v>
      </c>
      <c r="M17" s="574">
        <v>0</v>
      </c>
      <c r="N17" s="297">
        <f t="shared" si="8"/>
        <v>-238.40799999999999</v>
      </c>
    </row>
    <row r="18" spans="1:14" x14ac:dyDescent="0.2">
      <c r="B18" s="47"/>
      <c r="N18" s="24" t="s">
        <v>130</v>
      </c>
    </row>
    <row r="19" spans="1:14" ht="11.25" customHeight="1" x14ac:dyDescent="0.2">
      <c r="B19" s="47"/>
      <c r="N19" s="26"/>
    </row>
    <row r="20" spans="1:14" ht="11.25" customHeight="1" x14ac:dyDescent="0.2">
      <c r="B20" s="47"/>
      <c r="N20" s="26"/>
    </row>
    <row r="21" spans="1:14" x14ac:dyDescent="0.2">
      <c r="A21" s="159"/>
      <c r="B21" s="656" t="s">
        <v>273</v>
      </c>
      <c r="C21" s="656"/>
      <c r="D21" s="656"/>
      <c r="E21" s="656" t="s">
        <v>278</v>
      </c>
      <c r="F21" s="656"/>
      <c r="G21" s="656"/>
      <c r="H21" s="656" t="s">
        <v>279</v>
      </c>
      <c r="I21" s="656"/>
      <c r="J21" s="656"/>
      <c r="K21" s="656" t="s">
        <v>280</v>
      </c>
      <c r="L21" s="656"/>
      <c r="M21" s="656"/>
      <c r="N21" s="653" t="s">
        <v>58</v>
      </c>
    </row>
    <row r="22" spans="1:14" x14ac:dyDescent="0.2">
      <c r="A22" s="216"/>
      <c r="B22" s="269" t="s">
        <v>69</v>
      </c>
      <c r="C22" s="269" t="s">
        <v>70</v>
      </c>
      <c r="D22" s="269" t="s">
        <v>71</v>
      </c>
      <c r="E22" s="518" t="s">
        <v>72</v>
      </c>
      <c r="F22" s="518" t="s">
        <v>73</v>
      </c>
      <c r="G22" s="518" t="s">
        <v>74</v>
      </c>
      <c r="H22" s="495" t="s">
        <v>75</v>
      </c>
      <c r="I22" s="495" t="s">
        <v>76</v>
      </c>
      <c r="J22" s="495" t="s">
        <v>77</v>
      </c>
      <c r="K22" s="531" t="s">
        <v>78</v>
      </c>
      <c r="L22" s="531" t="s">
        <v>79</v>
      </c>
      <c r="M22" s="531" t="s">
        <v>80</v>
      </c>
      <c r="N22" s="654" t="s">
        <v>58</v>
      </c>
    </row>
    <row r="23" spans="1:14" ht="12.75" customHeight="1" x14ac:dyDescent="0.2">
      <c r="A23" s="734" t="s">
        <v>135</v>
      </c>
      <c r="B23" s="725">
        <f>SUM(B24:D24)</f>
        <v>19018.590637000001</v>
      </c>
      <c r="C23" s="726"/>
      <c r="D23" s="727"/>
      <c r="E23" s="728">
        <f t="shared" ref="E23" si="9">SUM(E24:G24)</f>
        <v>0</v>
      </c>
      <c r="F23" s="729"/>
      <c r="G23" s="730"/>
      <c r="H23" s="728">
        <f t="shared" ref="H23" si="10">SUM(H24:J24)</f>
        <v>0</v>
      </c>
      <c r="I23" s="729"/>
      <c r="J23" s="730"/>
      <c r="K23" s="728">
        <f t="shared" ref="K23" si="11">SUM(K24:M24)</f>
        <v>0</v>
      </c>
      <c r="L23" s="729"/>
      <c r="M23" s="730"/>
      <c r="N23" s="737">
        <f>SUM(N25:N29)</f>
        <v>19018.590637000001</v>
      </c>
    </row>
    <row r="24" spans="1:14" x14ac:dyDescent="0.2">
      <c r="A24" s="735"/>
      <c r="B24" s="411">
        <f>SUM(B25:B29)</f>
        <v>6354.7558710000003</v>
      </c>
      <c r="C24" s="412">
        <f t="shared" ref="C24:M24" si="12">SUM(C25:C29)</f>
        <v>6088.4739940000009</v>
      </c>
      <c r="D24" s="413">
        <f t="shared" si="12"/>
        <v>6575.360772</v>
      </c>
      <c r="E24" s="582">
        <f t="shared" si="12"/>
        <v>0</v>
      </c>
      <c r="F24" s="582">
        <f t="shared" si="12"/>
        <v>0</v>
      </c>
      <c r="G24" s="582">
        <f t="shared" si="12"/>
        <v>0</v>
      </c>
      <c r="H24" s="583">
        <f t="shared" si="12"/>
        <v>0</v>
      </c>
      <c r="I24" s="582">
        <f t="shared" si="12"/>
        <v>0</v>
      </c>
      <c r="J24" s="584">
        <f t="shared" si="12"/>
        <v>0</v>
      </c>
      <c r="K24" s="582">
        <f t="shared" si="12"/>
        <v>0</v>
      </c>
      <c r="L24" s="582">
        <f t="shared" si="12"/>
        <v>0</v>
      </c>
      <c r="M24" s="582">
        <f t="shared" si="12"/>
        <v>0</v>
      </c>
      <c r="N24" s="732">
        <f t="shared" ref="N24" si="13">SUM(N25:N29)</f>
        <v>19018.590637000001</v>
      </c>
    </row>
    <row r="25" spans="1:14" x14ac:dyDescent="0.2">
      <c r="A25" s="187" t="s">
        <v>26</v>
      </c>
      <c r="B25" s="301">
        <v>3631.3493060000005</v>
      </c>
      <c r="C25" s="171">
        <v>3425.497042</v>
      </c>
      <c r="D25" s="299">
        <v>3705.3867539999997</v>
      </c>
      <c r="E25" s="595">
        <v>0</v>
      </c>
      <c r="F25" s="595">
        <v>0</v>
      </c>
      <c r="G25" s="595">
        <v>0</v>
      </c>
      <c r="H25" s="596">
        <v>0</v>
      </c>
      <c r="I25" s="595">
        <v>0</v>
      </c>
      <c r="J25" s="597">
        <v>0</v>
      </c>
      <c r="K25" s="595">
        <v>0</v>
      </c>
      <c r="L25" s="595">
        <v>0</v>
      </c>
      <c r="M25" s="595">
        <v>0</v>
      </c>
      <c r="N25" s="295">
        <f>SUM(B25:M25)</f>
        <v>10762.233102</v>
      </c>
    </row>
    <row r="26" spans="1:14" x14ac:dyDescent="0.2">
      <c r="A26" s="217" t="s">
        <v>27</v>
      </c>
      <c r="B26" s="302">
        <v>713.15364699999998</v>
      </c>
      <c r="C26" s="172">
        <v>678.8792390000001</v>
      </c>
      <c r="D26" s="300">
        <v>775.15096500000004</v>
      </c>
      <c r="E26" s="598">
        <v>0</v>
      </c>
      <c r="F26" s="599">
        <v>0</v>
      </c>
      <c r="G26" s="600">
        <v>0</v>
      </c>
      <c r="H26" s="601">
        <v>0</v>
      </c>
      <c r="I26" s="599">
        <v>0</v>
      </c>
      <c r="J26" s="602">
        <v>0</v>
      </c>
      <c r="K26" s="598">
        <v>0</v>
      </c>
      <c r="L26" s="599">
        <v>0</v>
      </c>
      <c r="M26" s="600">
        <v>0</v>
      </c>
      <c r="N26" s="296">
        <f>SUM(B26:M26)</f>
        <v>2167.1838509999998</v>
      </c>
    </row>
    <row r="27" spans="1:14" x14ac:dyDescent="0.2">
      <c r="A27" s="217" t="s">
        <v>28</v>
      </c>
      <c r="B27" s="302">
        <v>1702.1751839999999</v>
      </c>
      <c r="C27" s="172">
        <v>1676.6093249999999</v>
      </c>
      <c r="D27" s="300">
        <v>1785.9205250000002</v>
      </c>
      <c r="E27" s="598">
        <v>0</v>
      </c>
      <c r="F27" s="599">
        <v>0</v>
      </c>
      <c r="G27" s="600">
        <v>0</v>
      </c>
      <c r="H27" s="601">
        <v>0</v>
      </c>
      <c r="I27" s="599">
        <v>0</v>
      </c>
      <c r="J27" s="602">
        <v>0</v>
      </c>
      <c r="K27" s="598">
        <v>0</v>
      </c>
      <c r="L27" s="599">
        <v>0</v>
      </c>
      <c r="M27" s="600">
        <v>0</v>
      </c>
      <c r="N27" s="296">
        <f>SUM(B27:M27)</f>
        <v>5164.7050340000005</v>
      </c>
    </row>
    <row r="28" spans="1:14" x14ac:dyDescent="0.2">
      <c r="A28" s="217" t="s">
        <v>29</v>
      </c>
      <c r="B28" s="302">
        <v>308.01112000000001</v>
      </c>
      <c r="C28" s="172">
        <v>297.45902000000001</v>
      </c>
      <c r="D28" s="300">
        <v>308.81756100000001</v>
      </c>
      <c r="E28" s="598">
        <v>0</v>
      </c>
      <c r="F28" s="599">
        <v>0</v>
      </c>
      <c r="G28" s="600">
        <v>0</v>
      </c>
      <c r="H28" s="601">
        <v>0</v>
      </c>
      <c r="I28" s="599">
        <v>0</v>
      </c>
      <c r="J28" s="602">
        <v>0</v>
      </c>
      <c r="K28" s="598">
        <v>0</v>
      </c>
      <c r="L28" s="599">
        <v>0</v>
      </c>
      <c r="M28" s="600">
        <v>0</v>
      </c>
      <c r="N28" s="296">
        <f>SUM(B28:M28)</f>
        <v>914.28770099999997</v>
      </c>
    </row>
    <row r="29" spans="1:14" ht="12.75" thickBot="1" x14ac:dyDescent="0.25">
      <c r="A29" s="347" t="s">
        <v>43</v>
      </c>
      <c r="B29" s="418">
        <v>6.6614000000000007E-2</v>
      </c>
      <c r="C29" s="419">
        <v>10.029368</v>
      </c>
      <c r="D29" s="420">
        <v>8.4967000000000001E-2</v>
      </c>
      <c r="E29" s="603">
        <v>0</v>
      </c>
      <c r="F29" s="603">
        <v>0</v>
      </c>
      <c r="G29" s="603">
        <v>0</v>
      </c>
      <c r="H29" s="604">
        <v>0</v>
      </c>
      <c r="I29" s="603">
        <v>0</v>
      </c>
      <c r="J29" s="605">
        <v>0</v>
      </c>
      <c r="K29" s="603">
        <v>0</v>
      </c>
      <c r="L29" s="603">
        <v>0</v>
      </c>
      <c r="M29" s="603">
        <v>0</v>
      </c>
      <c r="N29" s="417">
        <f>SUM(B29:M29)</f>
        <v>10.180949</v>
      </c>
    </row>
    <row r="30" spans="1:14" ht="12.75" customHeight="1" x14ac:dyDescent="0.2">
      <c r="A30" s="738" t="s">
        <v>136</v>
      </c>
      <c r="B30" s="739">
        <f>SUM(B31:D31)</f>
        <v>-19018.590648999998</v>
      </c>
      <c r="C30" s="740"/>
      <c r="D30" s="741"/>
      <c r="E30" s="742">
        <f t="shared" ref="E30" si="14">SUM(E31:G31)</f>
        <v>0</v>
      </c>
      <c r="F30" s="743"/>
      <c r="G30" s="744"/>
      <c r="H30" s="742">
        <f t="shared" ref="H30" si="15">SUM(H31:J31)</f>
        <v>0</v>
      </c>
      <c r="I30" s="743"/>
      <c r="J30" s="744"/>
      <c r="K30" s="742">
        <f t="shared" ref="K30" si="16">SUM(K31:M31)</f>
        <v>0</v>
      </c>
      <c r="L30" s="743"/>
      <c r="M30" s="744"/>
      <c r="N30" s="736">
        <f>SUM(N32:N43)</f>
        <v>-19018.590649000002</v>
      </c>
    </row>
    <row r="31" spans="1:14" x14ac:dyDescent="0.2">
      <c r="A31" s="735"/>
      <c r="B31" s="411">
        <f>SUM(B32:B43)</f>
        <v>-6354.7558730000001</v>
      </c>
      <c r="C31" s="412">
        <f t="shared" ref="C31:M31" si="17">SUM(C32:C43)</f>
        <v>-6088.4740039999988</v>
      </c>
      <c r="D31" s="413">
        <f t="shared" si="17"/>
        <v>-6575.3607720000018</v>
      </c>
      <c r="E31" s="582">
        <f t="shared" si="17"/>
        <v>0</v>
      </c>
      <c r="F31" s="582">
        <f t="shared" si="17"/>
        <v>0</v>
      </c>
      <c r="G31" s="582">
        <f t="shared" si="17"/>
        <v>0</v>
      </c>
      <c r="H31" s="583">
        <f t="shared" si="17"/>
        <v>0</v>
      </c>
      <c r="I31" s="582">
        <f t="shared" si="17"/>
        <v>0</v>
      </c>
      <c r="J31" s="584">
        <f t="shared" si="17"/>
        <v>0</v>
      </c>
      <c r="K31" s="582">
        <f t="shared" si="17"/>
        <v>0</v>
      </c>
      <c r="L31" s="582">
        <f t="shared" si="17"/>
        <v>0</v>
      </c>
      <c r="M31" s="582">
        <f t="shared" si="17"/>
        <v>0</v>
      </c>
      <c r="N31" s="732"/>
    </row>
    <row r="32" spans="1:14" ht="12" customHeight="1" x14ac:dyDescent="0.2">
      <c r="A32" s="187" t="s">
        <v>30</v>
      </c>
      <c r="B32" s="301">
        <v>-72.341752999999983</v>
      </c>
      <c r="C32" s="171">
        <v>-77.362185000000011</v>
      </c>
      <c r="D32" s="299">
        <v>-92.714152999999996</v>
      </c>
      <c r="E32" s="595">
        <v>0</v>
      </c>
      <c r="F32" s="595">
        <v>0</v>
      </c>
      <c r="G32" s="595">
        <v>0</v>
      </c>
      <c r="H32" s="596">
        <v>0</v>
      </c>
      <c r="I32" s="595">
        <v>0</v>
      </c>
      <c r="J32" s="597">
        <v>0</v>
      </c>
      <c r="K32" s="595">
        <v>0</v>
      </c>
      <c r="L32" s="595">
        <v>0</v>
      </c>
      <c r="M32" s="595">
        <v>0</v>
      </c>
      <c r="N32" s="295">
        <f t="shared" ref="N32:N43" si="18">SUM(B32:M32)</f>
        <v>-242.418091</v>
      </c>
    </row>
    <row r="33" spans="1:14" x14ac:dyDescent="0.2">
      <c r="A33" s="217" t="s">
        <v>31</v>
      </c>
      <c r="B33" s="302">
        <v>-713.15364699999998</v>
      </c>
      <c r="C33" s="172">
        <v>-678.87924199999998</v>
      </c>
      <c r="D33" s="300">
        <v>-775.15096500000004</v>
      </c>
      <c r="E33" s="598">
        <v>0</v>
      </c>
      <c r="F33" s="599">
        <v>0</v>
      </c>
      <c r="G33" s="600">
        <v>0</v>
      </c>
      <c r="H33" s="601">
        <v>0</v>
      </c>
      <c r="I33" s="599">
        <v>0</v>
      </c>
      <c r="J33" s="602">
        <v>0</v>
      </c>
      <c r="K33" s="598">
        <v>0</v>
      </c>
      <c r="L33" s="599">
        <v>0</v>
      </c>
      <c r="M33" s="600">
        <v>0</v>
      </c>
      <c r="N33" s="296">
        <f t="shared" si="18"/>
        <v>-2167.1838539999999</v>
      </c>
    </row>
    <row r="34" spans="1:14" x14ac:dyDescent="0.2">
      <c r="A34" s="217" t="s">
        <v>42</v>
      </c>
      <c r="B34" s="302">
        <v>-9.9059840000000001</v>
      </c>
      <c r="C34" s="172">
        <v>-22.569088999999998</v>
      </c>
      <c r="D34" s="300">
        <v>-31.036695999999999</v>
      </c>
      <c r="E34" s="598">
        <v>0</v>
      </c>
      <c r="F34" s="599">
        <v>0</v>
      </c>
      <c r="G34" s="600">
        <v>0</v>
      </c>
      <c r="H34" s="601">
        <v>0</v>
      </c>
      <c r="I34" s="599">
        <v>0</v>
      </c>
      <c r="J34" s="602">
        <v>0</v>
      </c>
      <c r="K34" s="598">
        <v>0</v>
      </c>
      <c r="L34" s="599">
        <v>0</v>
      </c>
      <c r="M34" s="600">
        <v>0</v>
      </c>
      <c r="N34" s="296">
        <f t="shared" si="18"/>
        <v>-63.511768999999994</v>
      </c>
    </row>
    <row r="35" spans="1:14" x14ac:dyDescent="0.2">
      <c r="A35" s="217" t="s">
        <v>32</v>
      </c>
      <c r="B35" s="302">
        <v>-597.20273499999996</v>
      </c>
      <c r="C35" s="172">
        <v>-557.001713</v>
      </c>
      <c r="D35" s="300">
        <v>-646.03979600000002</v>
      </c>
      <c r="E35" s="598">
        <v>0</v>
      </c>
      <c r="F35" s="599">
        <v>0</v>
      </c>
      <c r="G35" s="600">
        <v>0</v>
      </c>
      <c r="H35" s="601">
        <v>0</v>
      </c>
      <c r="I35" s="599">
        <v>0</v>
      </c>
      <c r="J35" s="602">
        <v>0</v>
      </c>
      <c r="K35" s="598">
        <v>0</v>
      </c>
      <c r="L35" s="599">
        <v>0</v>
      </c>
      <c r="M35" s="600">
        <v>0</v>
      </c>
      <c r="N35" s="296">
        <f t="shared" si="18"/>
        <v>-1800.244244</v>
      </c>
    </row>
    <row r="36" spans="1:14" x14ac:dyDescent="0.2">
      <c r="A36" s="217" t="s">
        <v>33</v>
      </c>
      <c r="B36" s="302">
        <v>-242.58532600000009</v>
      </c>
      <c r="C36" s="172">
        <v>-221.235803</v>
      </c>
      <c r="D36" s="300">
        <v>-229.97766300000012</v>
      </c>
      <c r="E36" s="598">
        <v>0</v>
      </c>
      <c r="F36" s="599">
        <v>0</v>
      </c>
      <c r="G36" s="600">
        <v>0</v>
      </c>
      <c r="H36" s="601">
        <v>0</v>
      </c>
      <c r="I36" s="599">
        <v>0</v>
      </c>
      <c r="J36" s="602">
        <v>0</v>
      </c>
      <c r="K36" s="598">
        <v>0</v>
      </c>
      <c r="L36" s="599">
        <v>0</v>
      </c>
      <c r="M36" s="600">
        <v>0</v>
      </c>
      <c r="N36" s="296">
        <f t="shared" si="18"/>
        <v>-693.79879200000028</v>
      </c>
    </row>
    <row r="37" spans="1:14" x14ac:dyDescent="0.2">
      <c r="A37" s="217" t="s">
        <v>34</v>
      </c>
      <c r="B37" s="302">
        <v>-7.4033280000000001</v>
      </c>
      <c r="C37" s="172">
        <v>-6.7354899999999995</v>
      </c>
      <c r="D37" s="300">
        <v>-7.0421360000000002</v>
      </c>
      <c r="E37" s="598">
        <v>0</v>
      </c>
      <c r="F37" s="599">
        <v>0</v>
      </c>
      <c r="G37" s="600">
        <v>0</v>
      </c>
      <c r="H37" s="601">
        <v>0</v>
      </c>
      <c r="I37" s="599">
        <v>0</v>
      </c>
      <c r="J37" s="602">
        <v>0</v>
      </c>
      <c r="K37" s="598">
        <v>0</v>
      </c>
      <c r="L37" s="599">
        <v>0</v>
      </c>
      <c r="M37" s="600">
        <v>0</v>
      </c>
      <c r="N37" s="296">
        <f t="shared" si="18"/>
        <v>-21.180954</v>
      </c>
    </row>
    <row r="38" spans="1:14" x14ac:dyDescent="0.2">
      <c r="A38" s="217" t="s">
        <v>35</v>
      </c>
      <c r="B38" s="302">
        <v>-133.77531500000001</v>
      </c>
      <c r="C38" s="172">
        <v>-133.38932200000002</v>
      </c>
      <c r="D38" s="300">
        <v>-148.69676799999999</v>
      </c>
      <c r="E38" s="598">
        <v>0</v>
      </c>
      <c r="F38" s="599">
        <v>0</v>
      </c>
      <c r="G38" s="600">
        <v>0</v>
      </c>
      <c r="H38" s="601">
        <v>0</v>
      </c>
      <c r="I38" s="599">
        <v>0</v>
      </c>
      <c r="J38" s="602">
        <v>0</v>
      </c>
      <c r="K38" s="598">
        <v>0</v>
      </c>
      <c r="L38" s="599">
        <v>0</v>
      </c>
      <c r="M38" s="600">
        <v>0</v>
      </c>
      <c r="N38" s="296">
        <f t="shared" si="18"/>
        <v>-415.86140499999999</v>
      </c>
    </row>
    <row r="39" spans="1:14" x14ac:dyDescent="0.2">
      <c r="A39" s="217" t="s">
        <v>36</v>
      </c>
      <c r="B39" s="302">
        <v>-1818.5319299999999</v>
      </c>
      <c r="C39" s="172">
        <v>-1715.4038439999997</v>
      </c>
      <c r="D39" s="300">
        <v>-1844.1157879999998</v>
      </c>
      <c r="E39" s="598">
        <v>0</v>
      </c>
      <c r="F39" s="599">
        <v>0</v>
      </c>
      <c r="G39" s="600">
        <v>0</v>
      </c>
      <c r="H39" s="601">
        <v>0</v>
      </c>
      <c r="I39" s="599">
        <v>0</v>
      </c>
      <c r="J39" s="602">
        <v>0</v>
      </c>
      <c r="K39" s="598">
        <v>0</v>
      </c>
      <c r="L39" s="599">
        <v>0</v>
      </c>
      <c r="M39" s="600">
        <v>0</v>
      </c>
      <c r="N39" s="296">
        <f t="shared" si="18"/>
        <v>-5378.0515619999996</v>
      </c>
    </row>
    <row r="40" spans="1:14" x14ac:dyDescent="0.2">
      <c r="A40" s="217" t="s">
        <v>37</v>
      </c>
      <c r="B40" s="302">
        <v>-834.17256393733101</v>
      </c>
      <c r="C40" s="172">
        <v>-781.20887308485896</v>
      </c>
      <c r="D40" s="300">
        <v>-802.29476179493304</v>
      </c>
      <c r="E40" s="598">
        <v>0</v>
      </c>
      <c r="F40" s="599">
        <v>0</v>
      </c>
      <c r="G40" s="600">
        <v>0</v>
      </c>
      <c r="H40" s="601">
        <v>0</v>
      </c>
      <c r="I40" s="599">
        <v>0</v>
      </c>
      <c r="J40" s="602">
        <v>0</v>
      </c>
      <c r="K40" s="598">
        <v>0</v>
      </c>
      <c r="L40" s="599">
        <v>0</v>
      </c>
      <c r="M40" s="600">
        <v>0</v>
      </c>
      <c r="N40" s="296">
        <f t="shared" si="18"/>
        <v>-2417.6761988171229</v>
      </c>
    </row>
    <row r="41" spans="1:14" x14ac:dyDescent="0.2">
      <c r="A41" s="217" t="s">
        <v>38</v>
      </c>
      <c r="B41" s="302">
        <v>-1598.209026062669</v>
      </c>
      <c r="C41" s="172">
        <v>-1588.2397849151398</v>
      </c>
      <c r="D41" s="300">
        <v>-1671.7759492050679</v>
      </c>
      <c r="E41" s="598">
        <v>0</v>
      </c>
      <c r="F41" s="599">
        <v>0</v>
      </c>
      <c r="G41" s="600">
        <v>0</v>
      </c>
      <c r="H41" s="601">
        <v>0</v>
      </c>
      <c r="I41" s="599">
        <v>0</v>
      </c>
      <c r="J41" s="602">
        <v>0</v>
      </c>
      <c r="K41" s="598">
        <v>0</v>
      </c>
      <c r="L41" s="599">
        <v>0</v>
      </c>
      <c r="M41" s="600">
        <v>0</v>
      </c>
      <c r="N41" s="296">
        <f t="shared" si="18"/>
        <v>-4858.2247601828767</v>
      </c>
    </row>
    <row r="42" spans="1:14" x14ac:dyDescent="0.2">
      <c r="A42" s="217" t="s">
        <v>39</v>
      </c>
      <c r="B42" s="302">
        <v>-10.168684000000001</v>
      </c>
      <c r="C42" s="172">
        <v>-9.9087459999999989</v>
      </c>
      <c r="D42" s="300">
        <v>-9.9108910000000012</v>
      </c>
      <c r="E42" s="598">
        <v>0</v>
      </c>
      <c r="F42" s="599">
        <v>0</v>
      </c>
      <c r="G42" s="600">
        <v>0</v>
      </c>
      <c r="H42" s="601">
        <v>0</v>
      </c>
      <c r="I42" s="599">
        <v>0</v>
      </c>
      <c r="J42" s="602">
        <v>0</v>
      </c>
      <c r="K42" s="598">
        <v>0</v>
      </c>
      <c r="L42" s="599">
        <v>0</v>
      </c>
      <c r="M42" s="600">
        <v>0</v>
      </c>
      <c r="N42" s="296">
        <f t="shared" si="18"/>
        <v>-29.988320999999999</v>
      </c>
    </row>
    <row r="43" spans="1:14" ht="12.75" thickBot="1" x14ac:dyDescent="0.25">
      <c r="A43" s="31" t="s">
        <v>127</v>
      </c>
      <c r="B43" s="294">
        <v>-317.30558100000002</v>
      </c>
      <c r="C43" s="268">
        <v>-296.53991200000002</v>
      </c>
      <c r="D43" s="205">
        <v>-316.60520500000001</v>
      </c>
      <c r="E43" s="574">
        <v>0</v>
      </c>
      <c r="F43" s="574">
        <v>0</v>
      </c>
      <c r="G43" s="574">
        <v>0</v>
      </c>
      <c r="H43" s="594">
        <v>0</v>
      </c>
      <c r="I43" s="574">
        <v>0</v>
      </c>
      <c r="J43" s="575">
        <v>0</v>
      </c>
      <c r="K43" s="574">
        <v>0</v>
      </c>
      <c r="L43" s="574">
        <v>0</v>
      </c>
      <c r="M43" s="574">
        <v>0</v>
      </c>
      <c r="N43" s="297">
        <f t="shared" si="18"/>
        <v>-930.4506980000001</v>
      </c>
    </row>
    <row r="44" spans="1:14" x14ac:dyDescent="0.2">
      <c r="N44" s="24" t="s">
        <v>131</v>
      </c>
    </row>
  </sheetData>
  <mergeCells count="34">
    <mergeCell ref="A23:A24"/>
    <mergeCell ref="N23:N24"/>
    <mergeCell ref="B30:D30"/>
    <mergeCell ref="E30:G30"/>
    <mergeCell ref="H30:J30"/>
    <mergeCell ref="K30:M30"/>
    <mergeCell ref="A30:A31"/>
    <mergeCell ref="N30:N31"/>
    <mergeCell ref="N21:N22"/>
    <mergeCell ref="B23:D23"/>
    <mergeCell ref="E23:G23"/>
    <mergeCell ref="H23:J23"/>
    <mergeCell ref="K23:M23"/>
    <mergeCell ref="B21:D21"/>
    <mergeCell ref="E21:G21"/>
    <mergeCell ref="H21:J21"/>
    <mergeCell ref="K21:M21"/>
    <mergeCell ref="A10:A11"/>
    <mergeCell ref="B10:D10"/>
    <mergeCell ref="E10:G10"/>
    <mergeCell ref="H10:J10"/>
    <mergeCell ref="K10:M10"/>
    <mergeCell ref="N10:N11"/>
    <mergeCell ref="N3:N4"/>
    <mergeCell ref="N5:N6"/>
    <mergeCell ref="B5:D5"/>
    <mergeCell ref="E5:G5"/>
    <mergeCell ref="H5:J5"/>
    <mergeCell ref="K5:M5"/>
    <mergeCell ref="A5:A6"/>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N47"/>
  <sheetViews>
    <sheetView showGridLines="0" zoomScaleNormal="100" workbookViewId="0"/>
  </sheetViews>
  <sheetFormatPr defaultRowHeight="12" x14ac:dyDescent="0.2"/>
  <cols>
    <col min="1" max="1" width="16" style="21" customWidth="1"/>
    <col min="2" max="10" width="9.85546875" style="21" customWidth="1"/>
    <col min="11" max="13" width="9.85546875" style="49" customWidth="1"/>
    <col min="14" max="14" width="8.7109375" style="21" customWidth="1"/>
    <col min="15" max="15" width="10.7109375" style="21" customWidth="1"/>
    <col min="16" max="16384" width="9.140625" style="21"/>
  </cols>
  <sheetData>
    <row r="1" spans="1:14" ht="18.75" x14ac:dyDescent="0.3">
      <c r="A1" s="117" t="s">
        <v>400</v>
      </c>
      <c r="M1" s="181"/>
      <c r="N1" s="186" t="str">
        <f>Obsah!$A$1</f>
        <v>I. čtvrtletí 2018</v>
      </c>
    </row>
    <row r="2" spans="1:14" ht="7.5" customHeight="1" x14ac:dyDescent="0.2"/>
    <row r="3" spans="1:14" ht="12.75" customHeight="1" x14ac:dyDescent="0.2">
      <c r="A3" s="160"/>
      <c r="B3" s="656" t="s">
        <v>273</v>
      </c>
      <c r="C3" s="656"/>
      <c r="D3" s="656"/>
      <c r="E3" s="656" t="s">
        <v>278</v>
      </c>
      <c r="F3" s="656"/>
      <c r="G3" s="656"/>
      <c r="H3" s="656" t="s">
        <v>279</v>
      </c>
      <c r="I3" s="656"/>
      <c r="J3" s="656"/>
      <c r="K3" s="656" t="s">
        <v>280</v>
      </c>
      <c r="L3" s="656"/>
      <c r="M3" s="656"/>
      <c r="N3" s="653" t="s">
        <v>58</v>
      </c>
    </row>
    <row r="4" spans="1:14" x14ac:dyDescent="0.2">
      <c r="A4" s="160"/>
      <c r="B4" s="269" t="s">
        <v>69</v>
      </c>
      <c r="C4" s="269" t="s">
        <v>70</v>
      </c>
      <c r="D4" s="269" t="s">
        <v>71</v>
      </c>
      <c r="E4" s="269" t="s">
        <v>72</v>
      </c>
      <c r="F4" s="269" t="s">
        <v>73</v>
      </c>
      <c r="G4" s="269" t="s">
        <v>74</v>
      </c>
      <c r="H4" s="530" t="s">
        <v>75</v>
      </c>
      <c r="I4" s="530" t="s">
        <v>76</v>
      </c>
      <c r="J4" s="530" t="s">
        <v>77</v>
      </c>
      <c r="K4" s="531" t="s">
        <v>78</v>
      </c>
      <c r="L4" s="531" t="s">
        <v>79</v>
      </c>
      <c r="M4" s="531" t="s">
        <v>80</v>
      </c>
      <c r="N4" s="654"/>
    </row>
    <row r="5" spans="1:14" ht="12.75" customHeight="1" x14ac:dyDescent="0.2">
      <c r="A5" s="701" t="s">
        <v>45</v>
      </c>
      <c r="B5" s="725">
        <f>SUM(B6:D6)</f>
        <v>-2256.0082470000002</v>
      </c>
      <c r="C5" s="750"/>
      <c r="D5" s="751"/>
      <c r="E5" s="728">
        <f t="shared" ref="E5" si="0">SUM(E6:G6)</f>
        <v>0</v>
      </c>
      <c r="F5" s="753"/>
      <c r="G5" s="754"/>
      <c r="H5" s="728">
        <f t="shared" ref="H5" si="1">SUM(H6:J6)</f>
        <v>0</v>
      </c>
      <c r="I5" s="753"/>
      <c r="J5" s="754"/>
      <c r="K5" s="728">
        <f t="shared" ref="K5" si="2">SUM(K6:M6)</f>
        <v>0</v>
      </c>
      <c r="L5" s="753"/>
      <c r="M5" s="754"/>
      <c r="N5" s="655">
        <f>SUM(B6:M6)</f>
        <v>-2256.0082470000002</v>
      </c>
    </row>
    <row r="6" spans="1:14" ht="12.75" thickBot="1" x14ac:dyDescent="0.25">
      <c r="A6" s="749"/>
      <c r="B6" s="271">
        <f>B7+B18</f>
        <v>-482.10689400000001</v>
      </c>
      <c r="C6" s="33">
        <f t="shared" ref="C6:M6" si="3">C7+C18</f>
        <v>-468.71336099999985</v>
      </c>
      <c r="D6" s="192">
        <f t="shared" si="3"/>
        <v>-1305.1879920000003</v>
      </c>
      <c r="E6" s="606">
        <f t="shared" si="3"/>
        <v>0</v>
      </c>
      <c r="F6" s="606">
        <f t="shared" si="3"/>
        <v>0</v>
      </c>
      <c r="G6" s="606">
        <f t="shared" si="3"/>
        <v>0</v>
      </c>
      <c r="H6" s="607">
        <f t="shared" si="3"/>
        <v>0</v>
      </c>
      <c r="I6" s="606">
        <f t="shared" si="3"/>
        <v>0</v>
      </c>
      <c r="J6" s="608">
        <f t="shared" si="3"/>
        <v>0</v>
      </c>
      <c r="K6" s="607">
        <f t="shared" si="3"/>
        <v>0</v>
      </c>
      <c r="L6" s="606">
        <f t="shared" si="3"/>
        <v>0</v>
      </c>
      <c r="M6" s="608">
        <f t="shared" si="3"/>
        <v>0</v>
      </c>
      <c r="N6" s="752"/>
    </row>
    <row r="7" spans="1:14" x14ac:dyDescent="0.2">
      <c r="A7" s="218" t="s">
        <v>94</v>
      </c>
      <c r="B7" s="313">
        <f>B8+B13</f>
        <v>-1707.644984</v>
      </c>
      <c r="C7" s="70">
        <f t="shared" ref="C7:M7" si="4">C8+C13</f>
        <v>-1537.628089</v>
      </c>
      <c r="D7" s="314">
        <f t="shared" si="4"/>
        <v>-2172.1046960000003</v>
      </c>
      <c r="E7" s="609">
        <f t="shared" si="4"/>
        <v>0</v>
      </c>
      <c r="F7" s="609">
        <f t="shared" si="4"/>
        <v>0</v>
      </c>
      <c r="G7" s="609">
        <f t="shared" si="4"/>
        <v>0</v>
      </c>
      <c r="H7" s="610">
        <f t="shared" si="4"/>
        <v>0</v>
      </c>
      <c r="I7" s="609">
        <f t="shared" si="4"/>
        <v>0</v>
      </c>
      <c r="J7" s="611">
        <f t="shared" si="4"/>
        <v>0</v>
      </c>
      <c r="K7" s="610">
        <f t="shared" si="4"/>
        <v>0</v>
      </c>
      <c r="L7" s="609">
        <f t="shared" si="4"/>
        <v>0</v>
      </c>
      <c r="M7" s="611">
        <f t="shared" si="4"/>
        <v>0</v>
      </c>
      <c r="N7" s="309">
        <f>SUM(B7:M7)</f>
        <v>-5417.3777690000006</v>
      </c>
    </row>
    <row r="8" spans="1:14" x14ac:dyDescent="0.2">
      <c r="A8" s="426" t="s">
        <v>82</v>
      </c>
      <c r="B8" s="422">
        <f>SUM(B9:B12)</f>
        <v>-1697.739</v>
      </c>
      <c r="C8" s="423">
        <f t="shared" ref="C8:M8" si="5">SUM(C9:C12)</f>
        <v>-1515.059</v>
      </c>
      <c r="D8" s="424">
        <f t="shared" si="5"/>
        <v>-2141.0680000000002</v>
      </c>
      <c r="E8" s="612">
        <f t="shared" si="5"/>
        <v>0</v>
      </c>
      <c r="F8" s="612">
        <f t="shared" si="5"/>
        <v>0</v>
      </c>
      <c r="G8" s="612">
        <f t="shared" si="5"/>
        <v>0</v>
      </c>
      <c r="H8" s="613">
        <f t="shared" si="5"/>
        <v>0</v>
      </c>
      <c r="I8" s="612">
        <f t="shared" si="5"/>
        <v>0</v>
      </c>
      <c r="J8" s="614">
        <f t="shared" si="5"/>
        <v>0</v>
      </c>
      <c r="K8" s="613">
        <f t="shared" si="5"/>
        <v>0</v>
      </c>
      <c r="L8" s="612">
        <f t="shared" si="5"/>
        <v>0</v>
      </c>
      <c r="M8" s="614">
        <f t="shared" si="5"/>
        <v>0</v>
      </c>
      <c r="N8" s="425">
        <f>SUM(B8:M8)</f>
        <v>-5353.866</v>
      </c>
    </row>
    <row r="9" spans="1:14" x14ac:dyDescent="0.2">
      <c r="A9" s="219" t="s">
        <v>83</v>
      </c>
      <c r="B9" s="315">
        <v>-19.187999999999999</v>
      </c>
      <c r="C9" s="71">
        <v>-4.9080000000000004</v>
      </c>
      <c r="D9" s="316">
        <v>-17.428999999999998</v>
      </c>
      <c r="E9" s="618">
        <v>0</v>
      </c>
      <c r="F9" s="618">
        <v>0</v>
      </c>
      <c r="G9" s="618">
        <v>0</v>
      </c>
      <c r="H9" s="619">
        <v>0</v>
      </c>
      <c r="I9" s="618">
        <v>0</v>
      </c>
      <c r="J9" s="620">
        <v>0</v>
      </c>
      <c r="K9" s="619">
        <v>0</v>
      </c>
      <c r="L9" s="618">
        <v>0</v>
      </c>
      <c r="M9" s="620">
        <v>0</v>
      </c>
      <c r="N9" s="251">
        <f t="shared" ref="N9:N14" si="6">SUM(B9:M9)</f>
        <v>-41.524999999999999</v>
      </c>
    </row>
    <row r="10" spans="1:14" x14ac:dyDescent="0.2">
      <c r="A10" s="220" t="s">
        <v>84</v>
      </c>
      <c r="B10" s="317">
        <v>-322.35399999999998</v>
      </c>
      <c r="C10" s="53">
        <v>-321.63</v>
      </c>
      <c r="D10" s="318">
        <v>-628.28800000000001</v>
      </c>
      <c r="E10" s="563">
        <v>0</v>
      </c>
      <c r="F10" s="564">
        <v>0</v>
      </c>
      <c r="G10" s="566">
        <v>0</v>
      </c>
      <c r="H10" s="621">
        <v>0</v>
      </c>
      <c r="I10" s="564">
        <v>0</v>
      </c>
      <c r="J10" s="565">
        <v>0</v>
      </c>
      <c r="K10" s="621">
        <v>0</v>
      </c>
      <c r="L10" s="564">
        <v>0</v>
      </c>
      <c r="M10" s="565">
        <v>0</v>
      </c>
      <c r="N10" s="252">
        <f t="shared" si="6"/>
        <v>-1272.2719999999999</v>
      </c>
    </row>
    <row r="11" spans="1:14" x14ac:dyDescent="0.2">
      <c r="A11" s="220" t="s">
        <v>85</v>
      </c>
      <c r="B11" s="317">
        <v>-729.27599999999995</v>
      </c>
      <c r="C11" s="53">
        <v>-751.18100000000004</v>
      </c>
      <c r="D11" s="318">
        <v>-907.149</v>
      </c>
      <c r="E11" s="563">
        <v>0</v>
      </c>
      <c r="F11" s="564">
        <v>0</v>
      </c>
      <c r="G11" s="566">
        <v>0</v>
      </c>
      <c r="H11" s="621">
        <v>0</v>
      </c>
      <c r="I11" s="564">
        <v>0</v>
      </c>
      <c r="J11" s="565">
        <v>0</v>
      </c>
      <c r="K11" s="621">
        <v>0</v>
      </c>
      <c r="L11" s="564">
        <v>0</v>
      </c>
      <c r="M11" s="565">
        <v>0</v>
      </c>
      <c r="N11" s="252">
        <f t="shared" si="6"/>
        <v>-2387.6059999999998</v>
      </c>
    </row>
    <row r="12" spans="1:14" x14ac:dyDescent="0.2">
      <c r="A12" s="155" t="s">
        <v>86</v>
      </c>
      <c r="B12" s="319">
        <v>-626.92100000000005</v>
      </c>
      <c r="C12" s="50">
        <v>-437.34</v>
      </c>
      <c r="D12" s="320">
        <v>-588.202</v>
      </c>
      <c r="E12" s="322">
        <v>0</v>
      </c>
      <c r="F12" s="322">
        <v>0</v>
      </c>
      <c r="G12" s="322">
        <v>0</v>
      </c>
      <c r="H12" s="622">
        <v>0</v>
      </c>
      <c r="I12" s="322">
        <v>0</v>
      </c>
      <c r="J12" s="623">
        <v>0</v>
      </c>
      <c r="K12" s="622">
        <v>0</v>
      </c>
      <c r="L12" s="322">
        <v>0</v>
      </c>
      <c r="M12" s="623">
        <v>0</v>
      </c>
      <c r="N12" s="254">
        <f t="shared" si="6"/>
        <v>-1652.463</v>
      </c>
    </row>
    <row r="13" spans="1:14" x14ac:dyDescent="0.2">
      <c r="A13" s="421" t="s">
        <v>87</v>
      </c>
      <c r="B13" s="422">
        <f>SUM(B14:B17)</f>
        <v>-9.9059840000000001</v>
      </c>
      <c r="C13" s="423">
        <f t="shared" ref="C13:M13" si="7">SUM(C14:C17)</f>
        <v>-22.569089000000002</v>
      </c>
      <c r="D13" s="424">
        <f t="shared" si="7"/>
        <v>-31.036696000000003</v>
      </c>
      <c r="E13" s="612">
        <f t="shared" si="7"/>
        <v>0</v>
      </c>
      <c r="F13" s="612">
        <f t="shared" si="7"/>
        <v>0</v>
      </c>
      <c r="G13" s="612">
        <f t="shared" si="7"/>
        <v>0</v>
      </c>
      <c r="H13" s="613">
        <f t="shared" si="7"/>
        <v>0</v>
      </c>
      <c r="I13" s="612">
        <f t="shared" si="7"/>
        <v>0</v>
      </c>
      <c r="J13" s="614">
        <f t="shared" si="7"/>
        <v>0</v>
      </c>
      <c r="K13" s="613">
        <f t="shared" si="7"/>
        <v>0</v>
      </c>
      <c r="L13" s="612">
        <f t="shared" si="7"/>
        <v>0</v>
      </c>
      <c r="M13" s="614">
        <f t="shared" si="7"/>
        <v>0</v>
      </c>
      <c r="N13" s="425">
        <f>SUM(B13:M13)</f>
        <v>-63.511769000000001</v>
      </c>
    </row>
    <row r="14" spans="1:14" x14ac:dyDescent="0.2">
      <c r="A14" s="155" t="s">
        <v>83</v>
      </c>
      <c r="B14" s="301">
        <v>-9.7505570000000006</v>
      </c>
      <c r="C14" s="171">
        <v>-22.419400000000003</v>
      </c>
      <c r="D14" s="299">
        <v>-30.931955000000002</v>
      </c>
      <c r="E14" s="595">
        <v>0</v>
      </c>
      <c r="F14" s="595">
        <v>0</v>
      </c>
      <c r="G14" s="595">
        <v>0</v>
      </c>
      <c r="H14" s="596">
        <v>0</v>
      </c>
      <c r="I14" s="595">
        <v>0</v>
      </c>
      <c r="J14" s="597">
        <v>0</v>
      </c>
      <c r="K14" s="596">
        <v>0</v>
      </c>
      <c r="L14" s="595">
        <v>0</v>
      </c>
      <c r="M14" s="623">
        <v>0</v>
      </c>
      <c r="N14" s="254">
        <f t="shared" si="6"/>
        <v>-63.101912000000006</v>
      </c>
    </row>
    <row r="15" spans="1:14" x14ac:dyDescent="0.2">
      <c r="A15" s="220" t="s">
        <v>84</v>
      </c>
      <c r="B15" s="302">
        <v>0</v>
      </c>
      <c r="C15" s="172">
        <v>0</v>
      </c>
      <c r="D15" s="300">
        <v>0</v>
      </c>
      <c r="E15" s="598">
        <v>0</v>
      </c>
      <c r="F15" s="599">
        <v>0</v>
      </c>
      <c r="G15" s="600">
        <v>0</v>
      </c>
      <c r="H15" s="601">
        <v>0</v>
      </c>
      <c r="I15" s="599">
        <v>0</v>
      </c>
      <c r="J15" s="602">
        <v>0</v>
      </c>
      <c r="K15" s="601">
        <v>0</v>
      </c>
      <c r="L15" s="599">
        <v>0</v>
      </c>
      <c r="M15" s="565">
        <v>0</v>
      </c>
      <c r="N15" s="252">
        <f t="shared" ref="N15:N28" si="8">SUM(B15:M15)</f>
        <v>0</v>
      </c>
    </row>
    <row r="16" spans="1:14" x14ac:dyDescent="0.2">
      <c r="A16" s="220" t="s">
        <v>85</v>
      </c>
      <c r="B16" s="302">
        <v>0</v>
      </c>
      <c r="C16" s="172">
        <v>0</v>
      </c>
      <c r="D16" s="300">
        <v>0</v>
      </c>
      <c r="E16" s="598">
        <v>0</v>
      </c>
      <c r="F16" s="599">
        <v>0</v>
      </c>
      <c r="G16" s="600">
        <v>0</v>
      </c>
      <c r="H16" s="601">
        <v>0</v>
      </c>
      <c r="I16" s="599">
        <v>0</v>
      </c>
      <c r="J16" s="602">
        <v>0</v>
      </c>
      <c r="K16" s="601">
        <v>0</v>
      </c>
      <c r="L16" s="599">
        <v>0</v>
      </c>
      <c r="M16" s="565">
        <v>0</v>
      </c>
      <c r="N16" s="252">
        <f t="shared" si="8"/>
        <v>0</v>
      </c>
    </row>
    <row r="17" spans="1:14" ht="12.75" thickBot="1" x14ac:dyDescent="0.25">
      <c r="A17" s="321" t="s">
        <v>86</v>
      </c>
      <c r="B17" s="301">
        <v>-0.15542699999999998</v>
      </c>
      <c r="C17" s="171">
        <v>-0.14968899999999999</v>
      </c>
      <c r="D17" s="299">
        <v>-0.104741</v>
      </c>
      <c r="E17" s="595">
        <v>0</v>
      </c>
      <c r="F17" s="595">
        <v>0</v>
      </c>
      <c r="G17" s="595">
        <v>0</v>
      </c>
      <c r="H17" s="596">
        <v>0</v>
      </c>
      <c r="I17" s="595">
        <v>0</v>
      </c>
      <c r="J17" s="597">
        <v>0</v>
      </c>
      <c r="K17" s="596">
        <v>0</v>
      </c>
      <c r="L17" s="595">
        <v>0</v>
      </c>
      <c r="M17" s="623">
        <v>0</v>
      </c>
      <c r="N17" s="254">
        <f t="shared" si="8"/>
        <v>-0.40985699999999992</v>
      </c>
    </row>
    <row r="18" spans="1:14" x14ac:dyDescent="0.2">
      <c r="A18" s="427" t="s">
        <v>95</v>
      </c>
      <c r="B18" s="428">
        <f>B19+B24</f>
        <v>1225.53809</v>
      </c>
      <c r="C18" s="429">
        <f t="shared" ref="C18:M18" si="9">C19+C24</f>
        <v>1068.9147280000002</v>
      </c>
      <c r="D18" s="430">
        <f t="shared" si="9"/>
        <v>866.91670399999998</v>
      </c>
      <c r="E18" s="615">
        <f t="shared" si="9"/>
        <v>0</v>
      </c>
      <c r="F18" s="615">
        <f t="shared" si="9"/>
        <v>0</v>
      </c>
      <c r="G18" s="615">
        <f t="shared" si="9"/>
        <v>0</v>
      </c>
      <c r="H18" s="616">
        <f t="shared" si="9"/>
        <v>0</v>
      </c>
      <c r="I18" s="615">
        <f t="shared" si="9"/>
        <v>0</v>
      </c>
      <c r="J18" s="617">
        <f t="shared" si="9"/>
        <v>0</v>
      </c>
      <c r="K18" s="616">
        <f t="shared" si="9"/>
        <v>0</v>
      </c>
      <c r="L18" s="615">
        <f t="shared" si="9"/>
        <v>0</v>
      </c>
      <c r="M18" s="617">
        <f t="shared" si="9"/>
        <v>0</v>
      </c>
      <c r="N18" s="310">
        <f>SUM(B18:M18)</f>
        <v>3161.369522</v>
      </c>
    </row>
    <row r="19" spans="1:14" x14ac:dyDescent="0.2">
      <c r="A19" s="421" t="s">
        <v>88</v>
      </c>
      <c r="B19" s="422">
        <f>SUM(B20:B23)</f>
        <v>1206.1569999999999</v>
      </c>
      <c r="C19" s="423">
        <f t="shared" ref="C19:M19" si="10">SUM(C20:C23)</f>
        <v>1040.8100000000002</v>
      </c>
      <c r="D19" s="424">
        <f t="shared" si="10"/>
        <v>846.41700000000003</v>
      </c>
      <c r="E19" s="612">
        <f t="shared" si="10"/>
        <v>0</v>
      </c>
      <c r="F19" s="612">
        <f t="shared" si="10"/>
        <v>0</v>
      </c>
      <c r="G19" s="612">
        <f t="shared" si="10"/>
        <v>0</v>
      </c>
      <c r="H19" s="613">
        <f t="shared" si="10"/>
        <v>0</v>
      </c>
      <c r="I19" s="612">
        <f t="shared" si="10"/>
        <v>0</v>
      </c>
      <c r="J19" s="614">
        <f t="shared" si="10"/>
        <v>0</v>
      </c>
      <c r="K19" s="613">
        <f t="shared" si="10"/>
        <v>0</v>
      </c>
      <c r="L19" s="612">
        <f t="shared" si="10"/>
        <v>0</v>
      </c>
      <c r="M19" s="614">
        <f t="shared" si="10"/>
        <v>0</v>
      </c>
      <c r="N19" s="425">
        <f>SUM(B19:M19)</f>
        <v>3093.384</v>
      </c>
    </row>
    <row r="20" spans="1:14" x14ac:dyDescent="0.2">
      <c r="A20" s="219" t="s">
        <v>90</v>
      </c>
      <c r="B20" s="277">
        <v>338.80900000000003</v>
      </c>
      <c r="C20" s="34">
        <v>279.44</v>
      </c>
      <c r="D20" s="276">
        <v>272.31</v>
      </c>
      <c r="E20" s="618">
        <v>0</v>
      </c>
      <c r="F20" s="618">
        <v>0</v>
      </c>
      <c r="G20" s="618">
        <v>0</v>
      </c>
      <c r="H20" s="619">
        <v>0</v>
      </c>
      <c r="I20" s="618">
        <v>0</v>
      </c>
      <c r="J20" s="620">
        <v>0</v>
      </c>
      <c r="K20" s="619">
        <v>0</v>
      </c>
      <c r="L20" s="618">
        <v>0</v>
      </c>
      <c r="M20" s="620">
        <v>0</v>
      </c>
      <c r="N20" s="311">
        <f t="shared" si="8"/>
        <v>890.55899999999997</v>
      </c>
    </row>
    <row r="21" spans="1:14" x14ac:dyDescent="0.2">
      <c r="A21" s="220" t="s">
        <v>91</v>
      </c>
      <c r="B21" s="256">
        <v>845.47299999999996</v>
      </c>
      <c r="C21" s="27">
        <v>736.79</v>
      </c>
      <c r="D21" s="208">
        <v>550.46400000000006</v>
      </c>
      <c r="E21" s="563">
        <v>0</v>
      </c>
      <c r="F21" s="564">
        <v>0</v>
      </c>
      <c r="G21" s="566">
        <v>0</v>
      </c>
      <c r="H21" s="621">
        <v>0</v>
      </c>
      <c r="I21" s="564">
        <v>0</v>
      </c>
      <c r="J21" s="565">
        <v>0</v>
      </c>
      <c r="K21" s="621">
        <v>0</v>
      </c>
      <c r="L21" s="564">
        <v>0</v>
      </c>
      <c r="M21" s="565">
        <v>0</v>
      </c>
      <c r="N21" s="312">
        <f t="shared" si="8"/>
        <v>2132.7269999999999</v>
      </c>
    </row>
    <row r="22" spans="1:14" x14ac:dyDescent="0.2">
      <c r="A22" s="220" t="s">
        <v>92</v>
      </c>
      <c r="B22" s="256">
        <v>14.997</v>
      </c>
      <c r="C22" s="27">
        <v>9.0250000000000004</v>
      </c>
      <c r="D22" s="208">
        <v>4.843</v>
      </c>
      <c r="E22" s="563">
        <v>0</v>
      </c>
      <c r="F22" s="564">
        <v>0</v>
      </c>
      <c r="G22" s="566">
        <v>0</v>
      </c>
      <c r="H22" s="621">
        <v>0</v>
      </c>
      <c r="I22" s="564">
        <v>0</v>
      </c>
      <c r="J22" s="565">
        <v>0</v>
      </c>
      <c r="K22" s="621">
        <v>0</v>
      </c>
      <c r="L22" s="564">
        <v>0</v>
      </c>
      <c r="M22" s="565">
        <v>0</v>
      </c>
      <c r="N22" s="312">
        <f t="shared" si="8"/>
        <v>28.864999999999998</v>
      </c>
    </row>
    <row r="23" spans="1:14" x14ac:dyDescent="0.2">
      <c r="A23" s="155" t="s">
        <v>93</v>
      </c>
      <c r="B23" s="258">
        <v>6.8780000000000001</v>
      </c>
      <c r="C23" s="19">
        <v>15.555</v>
      </c>
      <c r="D23" s="259">
        <v>18.8</v>
      </c>
      <c r="E23" s="322">
        <v>0</v>
      </c>
      <c r="F23" s="322">
        <v>0</v>
      </c>
      <c r="G23" s="322">
        <v>0</v>
      </c>
      <c r="H23" s="622">
        <v>0</v>
      </c>
      <c r="I23" s="322">
        <v>0</v>
      </c>
      <c r="J23" s="623">
        <v>0</v>
      </c>
      <c r="K23" s="622">
        <v>0</v>
      </c>
      <c r="L23" s="322">
        <v>0</v>
      </c>
      <c r="M23" s="623">
        <v>0</v>
      </c>
      <c r="N23" s="307">
        <f t="shared" si="8"/>
        <v>41.233000000000004</v>
      </c>
    </row>
    <row r="24" spans="1:14" x14ac:dyDescent="0.2">
      <c r="A24" s="421" t="s">
        <v>89</v>
      </c>
      <c r="B24" s="422">
        <f>SUM(B25:B28)</f>
        <v>19.38109</v>
      </c>
      <c r="C24" s="423">
        <f t="shared" ref="C24:M24" si="11">SUM(C25:C28)</f>
        <v>28.104727999999998</v>
      </c>
      <c r="D24" s="424">
        <f t="shared" si="11"/>
        <v>20.499704000000001</v>
      </c>
      <c r="E24" s="612">
        <f t="shared" si="11"/>
        <v>0</v>
      </c>
      <c r="F24" s="612">
        <f t="shared" si="11"/>
        <v>0</v>
      </c>
      <c r="G24" s="612">
        <f t="shared" si="11"/>
        <v>0</v>
      </c>
      <c r="H24" s="613">
        <f t="shared" si="11"/>
        <v>0</v>
      </c>
      <c r="I24" s="612">
        <f t="shared" si="11"/>
        <v>0</v>
      </c>
      <c r="J24" s="614">
        <f t="shared" si="11"/>
        <v>0</v>
      </c>
      <c r="K24" s="613">
        <f t="shared" si="11"/>
        <v>0</v>
      </c>
      <c r="L24" s="612">
        <f t="shared" si="11"/>
        <v>0</v>
      </c>
      <c r="M24" s="614">
        <f t="shared" si="11"/>
        <v>0</v>
      </c>
      <c r="N24" s="425">
        <f>SUM(B24:M24)</f>
        <v>67.985522000000003</v>
      </c>
    </row>
    <row r="25" spans="1:14" x14ac:dyDescent="0.2">
      <c r="A25" s="155" t="s">
        <v>90</v>
      </c>
      <c r="B25" s="258">
        <v>19.315125999999999</v>
      </c>
      <c r="C25" s="19">
        <v>27.990959999999998</v>
      </c>
      <c r="D25" s="259">
        <v>20.415915000000002</v>
      </c>
      <c r="E25" s="322">
        <v>0</v>
      </c>
      <c r="F25" s="322">
        <v>0</v>
      </c>
      <c r="G25" s="322">
        <v>0</v>
      </c>
      <c r="H25" s="622">
        <v>0</v>
      </c>
      <c r="I25" s="322">
        <v>0</v>
      </c>
      <c r="J25" s="623">
        <v>0</v>
      </c>
      <c r="K25" s="622">
        <v>0</v>
      </c>
      <c r="L25" s="322">
        <v>0</v>
      </c>
      <c r="M25" s="623">
        <v>0</v>
      </c>
      <c r="N25" s="307">
        <f t="shared" si="8"/>
        <v>67.722000999999992</v>
      </c>
    </row>
    <row r="26" spans="1:14" x14ac:dyDescent="0.2">
      <c r="A26" s="220" t="s">
        <v>91</v>
      </c>
      <c r="B26" s="256">
        <v>0</v>
      </c>
      <c r="C26" s="27">
        <v>0</v>
      </c>
      <c r="D26" s="208">
        <v>0</v>
      </c>
      <c r="E26" s="563">
        <v>0</v>
      </c>
      <c r="F26" s="564">
        <v>0</v>
      </c>
      <c r="G26" s="566">
        <v>0</v>
      </c>
      <c r="H26" s="621">
        <v>0</v>
      </c>
      <c r="I26" s="564">
        <v>0</v>
      </c>
      <c r="J26" s="565">
        <v>0</v>
      </c>
      <c r="K26" s="621">
        <v>0</v>
      </c>
      <c r="L26" s="564">
        <v>0</v>
      </c>
      <c r="M26" s="565">
        <v>0</v>
      </c>
      <c r="N26" s="312">
        <f t="shared" si="8"/>
        <v>0</v>
      </c>
    </row>
    <row r="27" spans="1:14" x14ac:dyDescent="0.2">
      <c r="A27" s="220" t="s">
        <v>92</v>
      </c>
      <c r="B27" s="256">
        <v>0</v>
      </c>
      <c r="C27" s="27">
        <v>0</v>
      </c>
      <c r="D27" s="208">
        <v>0</v>
      </c>
      <c r="E27" s="563">
        <v>0</v>
      </c>
      <c r="F27" s="564">
        <v>0</v>
      </c>
      <c r="G27" s="566">
        <v>0</v>
      </c>
      <c r="H27" s="621">
        <v>0</v>
      </c>
      <c r="I27" s="564">
        <v>0</v>
      </c>
      <c r="J27" s="565">
        <v>0</v>
      </c>
      <c r="K27" s="621">
        <v>0</v>
      </c>
      <c r="L27" s="564">
        <v>0</v>
      </c>
      <c r="M27" s="565">
        <v>0</v>
      </c>
      <c r="N27" s="312">
        <f t="shared" si="8"/>
        <v>0</v>
      </c>
    </row>
    <row r="28" spans="1:14" ht="12.75" thickBot="1" x14ac:dyDescent="0.25">
      <c r="A28" s="221" t="s">
        <v>93</v>
      </c>
      <c r="B28" s="257">
        <v>6.5963999999999995E-2</v>
      </c>
      <c r="C28" s="32">
        <v>0.11376799999999999</v>
      </c>
      <c r="D28" s="261">
        <v>8.3789000000000002E-2</v>
      </c>
      <c r="E28" s="624">
        <v>0</v>
      </c>
      <c r="F28" s="624">
        <v>0</v>
      </c>
      <c r="G28" s="624">
        <v>0</v>
      </c>
      <c r="H28" s="625">
        <v>0</v>
      </c>
      <c r="I28" s="624">
        <v>0</v>
      </c>
      <c r="J28" s="626">
        <v>0</v>
      </c>
      <c r="K28" s="625">
        <v>0</v>
      </c>
      <c r="L28" s="624">
        <v>0</v>
      </c>
      <c r="M28" s="626">
        <v>0</v>
      </c>
      <c r="N28" s="308">
        <f t="shared" si="8"/>
        <v>0.26352100000000001</v>
      </c>
    </row>
    <row r="29" spans="1:14" x14ac:dyDescent="0.2">
      <c r="A29" s="49"/>
      <c r="N29" s="24" t="s">
        <v>138</v>
      </c>
    </row>
    <row r="30" spans="1:14" ht="12.75" x14ac:dyDescent="0.2">
      <c r="I30" s="182"/>
      <c r="K30" s="533">
        <v>-104.626912</v>
      </c>
    </row>
    <row r="31" spans="1:14" ht="10.5" customHeight="1" x14ac:dyDescent="0.2"/>
    <row r="32" spans="1:14" ht="10.5" customHeight="1" x14ac:dyDescent="0.2"/>
    <row r="33" spans="7:14" ht="10.5" customHeight="1" x14ac:dyDescent="0.2"/>
    <row r="34" spans="7:14" ht="10.5" customHeight="1" x14ac:dyDescent="0.2"/>
    <row r="35" spans="7:14" x14ac:dyDescent="0.2">
      <c r="J35" s="745">
        <v>958.28100099999995</v>
      </c>
      <c r="K35" s="745"/>
    </row>
    <row r="36" spans="7:14" ht="10.5" customHeight="1" x14ac:dyDescent="0.2"/>
    <row r="37" spans="7:14" ht="10.5" customHeight="1" x14ac:dyDescent="0.2"/>
    <row r="38" spans="7:14" ht="10.5" customHeight="1" x14ac:dyDescent="0.2"/>
    <row r="39" spans="7:14" ht="12.75" customHeight="1" x14ac:dyDescent="0.2">
      <c r="H39" s="745">
        <v>2132.7269999999999</v>
      </c>
      <c r="I39" s="745"/>
      <c r="J39" s="745"/>
    </row>
    <row r="40" spans="7:14" x14ac:dyDescent="0.2">
      <c r="J40" s="52" t="s">
        <v>213</v>
      </c>
      <c r="K40" s="748">
        <v>-2256.0082470000002</v>
      </c>
      <c r="L40" s="748"/>
    </row>
    <row r="41" spans="7:14" ht="10.5" customHeight="1" x14ac:dyDescent="0.2"/>
    <row r="42" spans="7:14" ht="10.5" customHeight="1" x14ac:dyDescent="0.2"/>
    <row r="43" spans="7:14" x14ac:dyDescent="0.2">
      <c r="G43" s="747">
        <v>-1272.2719999999999</v>
      </c>
      <c r="H43" s="747"/>
      <c r="K43" s="532">
        <v>28.864999999999998</v>
      </c>
    </row>
    <row r="44" spans="7:14" x14ac:dyDescent="0.2">
      <c r="L44" s="533">
        <v>41.496521000000001</v>
      </c>
    </row>
    <row r="45" spans="7:14" x14ac:dyDescent="0.2">
      <c r="M45" s="747">
        <v>-1652.8728570000001</v>
      </c>
      <c r="N45" s="747"/>
    </row>
    <row r="46" spans="7:14" ht="10.5" customHeight="1" x14ac:dyDescent="0.2"/>
    <row r="47" spans="7:14" ht="10.5" customHeight="1" x14ac:dyDescent="0.2">
      <c r="J47" s="746">
        <v>-2387.6059999999998</v>
      </c>
      <c r="K47" s="746"/>
      <c r="L47" s="746"/>
    </row>
  </sheetData>
  <mergeCells count="17">
    <mergeCell ref="N3:N4"/>
    <mergeCell ref="A5:A6"/>
    <mergeCell ref="B3:D3"/>
    <mergeCell ref="E3:G3"/>
    <mergeCell ref="H3:J3"/>
    <mergeCell ref="K3:M3"/>
    <mergeCell ref="B5:D5"/>
    <mergeCell ref="N5:N6"/>
    <mergeCell ref="E5:G5"/>
    <mergeCell ref="H5:J5"/>
    <mergeCell ref="K5:M5"/>
    <mergeCell ref="J35:K35"/>
    <mergeCell ref="J47:L47"/>
    <mergeCell ref="M45:N45"/>
    <mergeCell ref="G43:H43"/>
    <mergeCell ref="K40:L40"/>
    <mergeCell ref="H39:J39"/>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O44"/>
  <sheetViews>
    <sheetView showGridLines="0" zoomScale="115" zoomScaleNormal="115" workbookViewId="0"/>
  </sheetViews>
  <sheetFormatPr defaultRowHeight="12" x14ac:dyDescent="0.2"/>
  <cols>
    <col min="1" max="1" width="13.85546875" style="21" customWidth="1"/>
    <col min="2" max="2" width="7" style="21" customWidth="1"/>
    <col min="3" max="14" width="10.140625" style="21" customWidth="1"/>
    <col min="15" max="15" width="10.7109375" style="21" customWidth="1"/>
    <col min="16" max="16384" width="9.140625" style="21"/>
  </cols>
  <sheetData>
    <row r="1" spans="1:14" ht="18.75" x14ac:dyDescent="0.3">
      <c r="A1" s="114" t="s">
        <v>324</v>
      </c>
      <c r="I1" s="181"/>
      <c r="J1" s="181"/>
      <c r="M1" s="181"/>
      <c r="N1" s="186" t="str">
        <f>Obsah!$A$1</f>
        <v>I. čtvrtletí 2018</v>
      </c>
    </row>
    <row r="2" spans="1:14" ht="5.25" customHeight="1" x14ac:dyDescent="0.2"/>
    <row r="3" spans="1:14" ht="12.6" customHeight="1" x14ac:dyDescent="0.2">
      <c r="A3" s="654"/>
      <c r="B3" s="654"/>
      <c r="C3" s="143" t="s">
        <v>69</v>
      </c>
      <c r="D3" s="143" t="s">
        <v>70</v>
      </c>
      <c r="E3" s="143" t="s">
        <v>71</v>
      </c>
      <c r="F3" s="143" t="s">
        <v>72</v>
      </c>
      <c r="G3" s="143" t="s">
        <v>73</v>
      </c>
      <c r="H3" s="143" t="s">
        <v>74</v>
      </c>
      <c r="I3" s="143" t="s">
        <v>75</v>
      </c>
      <c r="J3" s="143" t="s">
        <v>76</v>
      </c>
      <c r="K3" s="143" t="s">
        <v>77</v>
      </c>
      <c r="L3" s="143" t="s">
        <v>78</v>
      </c>
      <c r="M3" s="143" t="s">
        <v>79</v>
      </c>
      <c r="N3" s="143" t="s">
        <v>80</v>
      </c>
    </row>
    <row r="4" spans="1:14" ht="12.6" customHeight="1" x14ac:dyDescent="0.2">
      <c r="A4" s="759" t="s">
        <v>60</v>
      </c>
      <c r="B4" s="759"/>
      <c r="C4" s="222">
        <v>10933</v>
      </c>
      <c r="D4" s="222">
        <v>11969</v>
      </c>
      <c r="E4" s="222">
        <v>11956</v>
      </c>
      <c r="F4" s="627">
        <v>0</v>
      </c>
      <c r="G4" s="627">
        <v>0</v>
      </c>
      <c r="H4" s="627">
        <v>0</v>
      </c>
      <c r="I4" s="627">
        <v>0</v>
      </c>
      <c r="J4" s="627">
        <v>0</v>
      </c>
      <c r="K4" s="627">
        <v>0</v>
      </c>
      <c r="L4" s="627">
        <v>0</v>
      </c>
      <c r="M4" s="627">
        <v>0</v>
      </c>
      <c r="N4" s="627">
        <v>0</v>
      </c>
    </row>
    <row r="5" spans="1:14" ht="12.6" customHeight="1" x14ac:dyDescent="0.2">
      <c r="A5" s="757" t="s">
        <v>52</v>
      </c>
      <c r="B5" s="758"/>
      <c r="C5" s="482">
        <v>43116</v>
      </c>
      <c r="D5" s="482">
        <v>43159</v>
      </c>
      <c r="E5" s="482">
        <v>43161</v>
      </c>
      <c r="F5" s="628">
        <v>43191</v>
      </c>
      <c r="G5" s="628">
        <v>43221</v>
      </c>
      <c r="H5" s="629">
        <v>43252</v>
      </c>
      <c r="I5" s="628">
        <v>43282</v>
      </c>
      <c r="J5" s="628">
        <v>43313</v>
      </c>
      <c r="K5" s="629">
        <v>43344</v>
      </c>
      <c r="L5" s="628">
        <v>43374</v>
      </c>
      <c r="M5" s="628">
        <v>43405</v>
      </c>
      <c r="N5" s="629">
        <v>43435</v>
      </c>
    </row>
    <row r="6" spans="1:14" ht="12.6" customHeight="1" thickBot="1" x14ac:dyDescent="0.25">
      <c r="A6" s="755" t="s">
        <v>61</v>
      </c>
      <c r="B6" s="755"/>
      <c r="C6" s="223" t="s">
        <v>438</v>
      </c>
      <c r="D6" s="60" t="s">
        <v>438</v>
      </c>
      <c r="E6" s="60" t="s">
        <v>439</v>
      </c>
      <c r="F6" s="630" t="s">
        <v>440</v>
      </c>
      <c r="G6" s="631" t="s">
        <v>440</v>
      </c>
      <c r="H6" s="631" t="s">
        <v>440</v>
      </c>
      <c r="I6" s="630" t="s">
        <v>440</v>
      </c>
      <c r="J6" s="631" t="s">
        <v>440</v>
      </c>
      <c r="K6" s="631" t="s">
        <v>440</v>
      </c>
      <c r="L6" s="630" t="s">
        <v>440</v>
      </c>
      <c r="M6" s="631" t="s">
        <v>440</v>
      </c>
      <c r="N6" s="631" t="s">
        <v>440</v>
      </c>
    </row>
    <row r="7" spans="1:14" ht="12.6" customHeight="1" x14ac:dyDescent="0.2">
      <c r="A7" s="756" t="s">
        <v>66</v>
      </c>
      <c r="B7" s="756"/>
      <c r="C7" s="224">
        <v>5695</v>
      </c>
      <c r="D7" s="43">
        <v>7070</v>
      </c>
      <c r="E7" s="43">
        <v>6663</v>
      </c>
      <c r="F7" s="632">
        <v>0</v>
      </c>
      <c r="G7" s="572">
        <v>0</v>
      </c>
      <c r="H7" s="572">
        <v>0</v>
      </c>
      <c r="I7" s="632">
        <v>0</v>
      </c>
      <c r="J7" s="572">
        <v>0</v>
      </c>
      <c r="K7" s="572">
        <v>0</v>
      </c>
      <c r="L7" s="632">
        <v>0</v>
      </c>
      <c r="M7" s="572">
        <v>0</v>
      </c>
      <c r="N7" s="572">
        <v>0</v>
      </c>
    </row>
    <row r="8" spans="1:14" ht="12.6" customHeight="1" x14ac:dyDescent="0.2">
      <c r="A8" s="757" t="s">
        <v>52</v>
      </c>
      <c r="B8" s="758"/>
      <c r="C8" s="482">
        <v>43101</v>
      </c>
      <c r="D8" s="482">
        <v>43135</v>
      </c>
      <c r="E8" s="483">
        <v>43190</v>
      </c>
      <c r="F8" s="628">
        <v>43191</v>
      </c>
      <c r="G8" s="628">
        <v>43221</v>
      </c>
      <c r="H8" s="629">
        <v>43252</v>
      </c>
      <c r="I8" s="628">
        <v>43282</v>
      </c>
      <c r="J8" s="628">
        <v>43313</v>
      </c>
      <c r="K8" s="629">
        <v>43344</v>
      </c>
      <c r="L8" s="628">
        <v>43374</v>
      </c>
      <c r="M8" s="628">
        <v>43405</v>
      </c>
      <c r="N8" s="629">
        <v>43435</v>
      </c>
    </row>
    <row r="9" spans="1:14" ht="12.6" customHeight="1" thickBot="1" x14ac:dyDescent="0.25">
      <c r="A9" s="755" t="s">
        <v>61</v>
      </c>
      <c r="B9" s="755"/>
      <c r="C9" s="60" t="s">
        <v>441</v>
      </c>
      <c r="D9" s="60" t="s">
        <v>442</v>
      </c>
      <c r="E9" s="60" t="s">
        <v>442</v>
      </c>
      <c r="F9" s="631" t="s">
        <v>440</v>
      </c>
      <c r="G9" s="631" t="s">
        <v>440</v>
      </c>
      <c r="H9" s="631" t="s">
        <v>440</v>
      </c>
      <c r="I9" s="631" t="s">
        <v>440</v>
      </c>
      <c r="J9" s="631" t="s">
        <v>440</v>
      </c>
      <c r="K9" s="631" t="s">
        <v>440</v>
      </c>
      <c r="L9" s="631" t="s">
        <v>440</v>
      </c>
      <c r="M9" s="631" t="s">
        <v>440</v>
      </c>
      <c r="N9" s="631" t="s">
        <v>440</v>
      </c>
    </row>
    <row r="10" spans="1:14" ht="12.6" customHeight="1" x14ac:dyDescent="0.2">
      <c r="N10" s="24" t="s">
        <v>130</v>
      </c>
    </row>
    <row r="11" spans="1:14" ht="12.6" customHeight="1" x14ac:dyDescent="0.2"/>
    <row r="12" spans="1:14" ht="12.6" customHeight="1" x14ac:dyDescent="0.2"/>
    <row r="13" spans="1:14" ht="12.6" customHeight="1" x14ac:dyDescent="0.2"/>
    <row r="14" spans="1:14" ht="12.6" customHeight="1" x14ac:dyDescent="0.2"/>
    <row r="15" spans="1:14" ht="12.6" customHeight="1" x14ac:dyDescent="0.2"/>
    <row r="16" spans="1:14" ht="12.6" customHeight="1" x14ac:dyDescent="0.2"/>
    <row r="17" ht="12.6" customHeight="1" x14ac:dyDescent="0.2"/>
    <row r="18" ht="12.6" customHeight="1" x14ac:dyDescent="0.2"/>
    <row r="19" ht="12.6" customHeight="1" x14ac:dyDescent="0.2"/>
    <row r="20" ht="12.6" customHeight="1" x14ac:dyDescent="0.2"/>
    <row r="21" ht="12.6" customHeight="1" x14ac:dyDescent="0.2"/>
    <row r="22" ht="12.6" customHeight="1" x14ac:dyDescent="0.2"/>
    <row r="23" ht="12.6" customHeight="1" x14ac:dyDescent="0.2"/>
    <row r="24" ht="12.6" customHeight="1" x14ac:dyDescent="0.2"/>
    <row r="25" ht="12.6" customHeight="1" x14ac:dyDescent="0.2"/>
    <row r="26" ht="12.6" customHeight="1" x14ac:dyDescent="0.2"/>
    <row r="27" ht="12.6" customHeight="1" x14ac:dyDescent="0.2"/>
    <row r="28" ht="12.6" customHeight="1" x14ac:dyDescent="0.2"/>
    <row r="29" ht="12.6" customHeight="1" x14ac:dyDescent="0.2"/>
    <row r="30" ht="12.6" customHeight="1" x14ac:dyDescent="0.2"/>
    <row r="31" ht="12.6" customHeight="1" x14ac:dyDescent="0.2"/>
    <row r="32" ht="12.6" customHeight="1" x14ac:dyDescent="0.2"/>
    <row r="33" spans="8:15" ht="12.6" customHeight="1" x14ac:dyDescent="0.2"/>
    <row r="34" spans="8:15" ht="11.25" customHeight="1" x14ac:dyDescent="0.2">
      <c r="H34" s="24"/>
    </row>
    <row r="35" spans="8:15" ht="15" customHeight="1" x14ac:dyDescent="0.2"/>
    <row r="36" spans="8:15" x14ac:dyDescent="0.2">
      <c r="O36" s="56"/>
    </row>
    <row r="37" spans="8:15" x14ac:dyDescent="0.2">
      <c r="O37" s="57"/>
    </row>
    <row r="38" spans="8:15" x14ac:dyDescent="0.2">
      <c r="O38" s="58"/>
    </row>
    <row r="39" spans="8:15" x14ac:dyDescent="0.2">
      <c r="O39" s="58"/>
    </row>
    <row r="40" spans="8:15" x14ac:dyDescent="0.2">
      <c r="O40" s="57"/>
    </row>
    <row r="41" spans="8:15" x14ac:dyDescent="0.2">
      <c r="O41" s="58"/>
    </row>
    <row r="42" spans="8:15" x14ac:dyDescent="0.2">
      <c r="O42" s="58"/>
    </row>
    <row r="43" spans="8:15" ht="10.5" customHeight="1" x14ac:dyDescent="0.2"/>
    <row r="44" spans="8:15" ht="15.75" customHeight="1" x14ac:dyDescent="0.2"/>
  </sheetData>
  <mergeCells count="7">
    <mergeCell ref="A6:B6"/>
    <mergeCell ref="A7:B7"/>
    <mergeCell ref="A8:B8"/>
    <mergeCell ref="A9:B9"/>
    <mergeCell ref="A3:B3"/>
    <mergeCell ref="A4:B4"/>
    <mergeCell ref="A5:B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Q40"/>
  <sheetViews>
    <sheetView showGridLines="0" zoomScaleNormal="100" workbookViewId="0"/>
  </sheetViews>
  <sheetFormatPr defaultRowHeight="12" x14ac:dyDescent="0.2"/>
  <cols>
    <col min="1" max="1" width="8.85546875" style="21" customWidth="1"/>
    <col min="2" max="2" width="3" style="21" bestFit="1" customWidth="1"/>
    <col min="3" max="3" width="11.5703125" style="21" customWidth="1"/>
    <col min="4" max="5" width="11.7109375" style="21" customWidth="1"/>
    <col min="6" max="6" width="1.140625" style="21" customWidth="1"/>
    <col min="7" max="7" width="8.85546875" style="21" bestFit="1" customWidth="1"/>
    <col min="8" max="8" width="3" style="21" bestFit="1" customWidth="1"/>
    <col min="9" max="9" width="11.42578125" style="21" customWidth="1"/>
    <col min="10" max="11" width="11.7109375" style="21" customWidth="1"/>
    <col min="12" max="12" width="1.140625" style="21" customWidth="1"/>
    <col min="13" max="13" width="8.85546875" style="21" customWidth="1"/>
    <col min="14" max="14" width="3" style="21" bestFit="1" customWidth="1"/>
    <col min="15" max="17" width="11.7109375" style="21" customWidth="1"/>
    <col min="18" max="16384" width="9.140625" style="21"/>
  </cols>
  <sheetData>
    <row r="1" spans="1:17" s="181" customFormat="1" ht="18.75" x14ac:dyDescent="0.3">
      <c r="A1" s="114" t="s">
        <v>323</v>
      </c>
      <c r="Q1" s="186" t="str">
        <f>Obsah!$A$1</f>
        <v>I. čtvrtletí 2018</v>
      </c>
    </row>
    <row r="2" spans="1:17" ht="5.25" customHeight="1" x14ac:dyDescent="0.2"/>
    <row r="3" spans="1:17" ht="48" x14ac:dyDescent="0.2">
      <c r="A3" s="760" t="s">
        <v>69</v>
      </c>
      <c r="B3" s="760"/>
      <c r="C3" s="215" t="s">
        <v>366</v>
      </c>
      <c r="D3" s="215" t="s">
        <v>97</v>
      </c>
      <c r="E3" s="215" t="s">
        <v>98</v>
      </c>
      <c r="G3" s="760" t="s">
        <v>70</v>
      </c>
      <c r="H3" s="760"/>
      <c r="I3" s="215" t="s">
        <v>366</v>
      </c>
      <c r="J3" s="215" t="s">
        <v>97</v>
      </c>
      <c r="K3" s="215" t="s">
        <v>98</v>
      </c>
      <c r="M3" s="760" t="s">
        <v>71</v>
      </c>
      <c r="N3" s="760"/>
      <c r="O3" s="215" t="s">
        <v>366</v>
      </c>
      <c r="P3" s="215" t="s">
        <v>97</v>
      </c>
      <c r="Q3" s="215" t="s">
        <v>98</v>
      </c>
    </row>
    <row r="4" spans="1:17" ht="9.75" customHeight="1" x14ac:dyDescent="0.2">
      <c r="A4" s="761"/>
      <c r="B4" s="761"/>
      <c r="C4" s="212" t="s">
        <v>5</v>
      </c>
      <c r="D4" s="212" t="s">
        <v>4</v>
      </c>
      <c r="E4" s="212" t="s">
        <v>4</v>
      </c>
      <c r="G4" s="761"/>
      <c r="H4" s="761"/>
      <c r="I4" s="212" t="s">
        <v>5</v>
      </c>
      <c r="J4" s="212" t="s">
        <v>4</v>
      </c>
      <c r="K4" s="212" t="s">
        <v>4</v>
      </c>
      <c r="M4" s="761"/>
      <c r="N4" s="761"/>
      <c r="O4" s="212" t="s">
        <v>5</v>
      </c>
      <c r="P4" s="212" t="s">
        <v>4</v>
      </c>
      <c r="Q4" s="212" t="s">
        <v>4</v>
      </c>
    </row>
    <row r="5" spans="1:17" ht="12.6" customHeight="1" x14ac:dyDescent="0.2">
      <c r="A5" s="225">
        <v>43101</v>
      </c>
      <c r="B5" s="226">
        <v>43101</v>
      </c>
      <c r="C5" s="519">
        <v>156581</v>
      </c>
      <c r="D5" s="519">
        <v>7397</v>
      </c>
      <c r="E5" s="519">
        <v>5695</v>
      </c>
      <c r="G5" s="225">
        <v>43132</v>
      </c>
      <c r="H5" s="226">
        <v>43132</v>
      </c>
      <c r="I5" s="519">
        <v>227420</v>
      </c>
      <c r="J5" s="519">
        <v>10528</v>
      </c>
      <c r="K5" s="519">
        <v>7684</v>
      </c>
      <c r="M5" s="225">
        <v>43160</v>
      </c>
      <c r="N5" s="226">
        <v>43160</v>
      </c>
      <c r="O5" s="519">
        <v>265773</v>
      </c>
      <c r="P5" s="523">
        <v>11941</v>
      </c>
      <c r="Q5" s="523">
        <v>9807</v>
      </c>
    </row>
    <row r="6" spans="1:17" ht="12.6" customHeight="1" x14ac:dyDescent="0.2">
      <c r="A6" s="227">
        <v>43102</v>
      </c>
      <c r="B6" s="226">
        <v>43102</v>
      </c>
      <c r="C6" s="520">
        <v>204630</v>
      </c>
      <c r="D6" s="521">
        <v>9848</v>
      </c>
      <c r="E6" s="521">
        <v>6153</v>
      </c>
      <c r="G6" s="227">
        <v>43133</v>
      </c>
      <c r="H6" s="226">
        <v>43133</v>
      </c>
      <c r="I6" s="520">
        <v>227025</v>
      </c>
      <c r="J6" s="520">
        <v>10529</v>
      </c>
      <c r="K6" s="520">
        <v>7858</v>
      </c>
      <c r="M6" s="225">
        <v>43161</v>
      </c>
      <c r="N6" s="228">
        <v>43161</v>
      </c>
      <c r="O6" s="520">
        <v>261829</v>
      </c>
      <c r="P6" s="521">
        <v>11956</v>
      </c>
      <c r="Q6" s="521">
        <v>9390</v>
      </c>
    </row>
    <row r="7" spans="1:17" ht="12.6" customHeight="1" x14ac:dyDescent="0.2">
      <c r="A7" s="227">
        <v>43103</v>
      </c>
      <c r="B7" s="226">
        <v>43103</v>
      </c>
      <c r="C7" s="520">
        <v>222581</v>
      </c>
      <c r="D7" s="521">
        <v>10349</v>
      </c>
      <c r="E7" s="521">
        <v>7441</v>
      </c>
      <c r="G7" s="227">
        <v>43134</v>
      </c>
      <c r="H7" s="226">
        <v>43134</v>
      </c>
      <c r="I7" s="520">
        <v>200644</v>
      </c>
      <c r="J7" s="520">
        <v>9248</v>
      </c>
      <c r="K7" s="520">
        <v>7402</v>
      </c>
      <c r="M7" s="225">
        <v>43162</v>
      </c>
      <c r="N7" s="228">
        <v>43162</v>
      </c>
      <c r="O7" s="520">
        <v>231133</v>
      </c>
      <c r="P7" s="521">
        <v>10499</v>
      </c>
      <c r="Q7" s="521">
        <v>8738</v>
      </c>
    </row>
    <row r="8" spans="1:17" ht="12.6" customHeight="1" x14ac:dyDescent="0.2">
      <c r="A8" s="227">
        <v>43104</v>
      </c>
      <c r="B8" s="226">
        <v>43104</v>
      </c>
      <c r="C8" s="520">
        <v>220447</v>
      </c>
      <c r="D8" s="521">
        <v>10172</v>
      </c>
      <c r="E8" s="521">
        <v>7483</v>
      </c>
      <c r="G8" s="227">
        <v>43135</v>
      </c>
      <c r="H8" s="226">
        <v>43135</v>
      </c>
      <c r="I8" s="520">
        <v>195996</v>
      </c>
      <c r="J8" s="520">
        <v>9096</v>
      </c>
      <c r="K8" s="520">
        <v>7070</v>
      </c>
      <c r="M8" s="225">
        <v>43163</v>
      </c>
      <c r="N8" s="228">
        <v>43163</v>
      </c>
      <c r="O8" s="520">
        <v>222063</v>
      </c>
      <c r="P8" s="521">
        <v>10015</v>
      </c>
      <c r="Q8" s="521">
        <v>8349</v>
      </c>
    </row>
    <row r="9" spans="1:17" ht="12.6" customHeight="1" x14ac:dyDescent="0.2">
      <c r="A9" s="227">
        <v>43105</v>
      </c>
      <c r="B9" s="226">
        <v>43105</v>
      </c>
      <c r="C9" s="520">
        <v>216335</v>
      </c>
      <c r="D9" s="521">
        <v>9958</v>
      </c>
      <c r="E9" s="521">
        <v>7479</v>
      </c>
      <c r="G9" s="227">
        <v>43136</v>
      </c>
      <c r="H9" s="226">
        <v>43136</v>
      </c>
      <c r="I9" s="520">
        <v>233765</v>
      </c>
      <c r="J9" s="520">
        <v>10784</v>
      </c>
      <c r="K9" s="520">
        <v>7921</v>
      </c>
      <c r="M9" s="225">
        <v>43164</v>
      </c>
      <c r="N9" s="228">
        <v>43164</v>
      </c>
      <c r="O9" s="520">
        <v>248737</v>
      </c>
      <c r="P9" s="521">
        <v>11450</v>
      </c>
      <c r="Q9" s="521">
        <v>8765</v>
      </c>
    </row>
    <row r="10" spans="1:17" ht="12.6" customHeight="1" x14ac:dyDescent="0.2">
      <c r="A10" s="227">
        <v>43106</v>
      </c>
      <c r="B10" s="226">
        <v>43106</v>
      </c>
      <c r="C10" s="520">
        <v>188309</v>
      </c>
      <c r="D10" s="521">
        <v>8631</v>
      </c>
      <c r="E10" s="521">
        <v>6990</v>
      </c>
      <c r="G10" s="227">
        <v>43137</v>
      </c>
      <c r="H10" s="226">
        <v>43137</v>
      </c>
      <c r="I10" s="520">
        <v>237139</v>
      </c>
      <c r="J10" s="520">
        <v>10763</v>
      </c>
      <c r="K10" s="520">
        <v>8387</v>
      </c>
      <c r="M10" s="225">
        <v>43165</v>
      </c>
      <c r="N10" s="228">
        <v>43165</v>
      </c>
      <c r="O10" s="520">
        <v>250271</v>
      </c>
      <c r="P10" s="521">
        <v>11556</v>
      </c>
      <c r="Q10" s="521">
        <v>8840</v>
      </c>
    </row>
    <row r="11" spans="1:17" ht="12.6" customHeight="1" x14ac:dyDescent="0.2">
      <c r="A11" s="227">
        <v>43107</v>
      </c>
      <c r="B11" s="226">
        <v>43107</v>
      </c>
      <c r="C11" s="520">
        <v>186092</v>
      </c>
      <c r="D11" s="521">
        <v>8723</v>
      </c>
      <c r="E11" s="521">
        <v>6470</v>
      </c>
      <c r="G11" s="227">
        <v>43138</v>
      </c>
      <c r="H11" s="226">
        <v>43138</v>
      </c>
      <c r="I11" s="520">
        <v>238283</v>
      </c>
      <c r="J11" s="520">
        <v>10985</v>
      </c>
      <c r="K11" s="520">
        <v>8364</v>
      </c>
      <c r="M11" s="225">
        <v>43166</v>
      </c>
      <c r="N11" s="228">
        <v>43166</v>
      </c>
      <c r="O11" s="520">
        <v>242222</v>
      </c>
      <c r="P11" s="521">
        <v>11089</v>
      </c>
      <c r="Q11" s="521">
        <v>8694</v>
      </c>
    </row>
    <row r="12" spans="1:17" ht="12.6" customHeight="1" x14ac:dyDescent="0.2">
      <c r="A12" s="227">
        <v>43108</v>
      </c>
      <c r="B12" s="226">
        <v>43108</v>
      </c>
      <c r="C12" s="520">
        <v>223942</v>
      </c>
      <c r="D12" s="521">
        <v>10537</v>
      </c>
      <c r="E12" s="521">
        <v>7347</v>
      </c>
      <c r="G12" s="227">
        <v>43139</v>
      </c>
      <c r="H12" s="226">
        <v>43139</v>
      </c>
      <c r="I12" s="520">
        <v>236873</v>
      </c>
      <c r="J12" s="520">
        <v>10838</v>
      </c>
      <c r="K12" s="520">
        <v>8273</v>
      </c>
      <c r="M12" s="225">
        <v>43167</v>
      </c>
      <c r="N12" s="228">
        <v>43167</v>
      </c>
      <c r="O12" s="520">
        <v>234943</v>
      </c>
      <c r="P12" s="521">
        <v>10700</v>
      </c>
      <c r="Q12" s="521">
        <v>8405</v>
      </c>
    </row>
    <row r="13" spans="1:17" ht="12.6" customHeight="1" x14ac:dyDescent="0.2">
      <c r="A13" s="227">
        <v>43109</v>
      </c>
      <c r="B13" s="226">
        <v>43109</v>
      </c>
      <c r="C13" s="520">
        <v>221604</v>
      </c>
      <c r="D13" s="521">
        <v>10186</v>
      </c>
      <c r="E13" s="521">
        <v>7553</v>
      </c>
      <c r="G13" s="227">
        <v>43140</v>
      </c>
      <c r="H13" s="226">
        <v>43140</v>
      </c>
      <c r="I13" s="520">
        <v>234655</v>
      </c>
      <c r="J13" s="520">
        <v>10804</v>
      </c>
      <c r="K13" s="520">
        <v>8320</v>
      </c>
      <c r="M13" s="225">
        <v>43168</v>
      </c>
      <c r="N13" s="228">
        <v>43168</v>
      </c>
      <c r="O13" s="520">
        <v>230825</v>
      </c>
      <c r="P13" s="521">
        <v>10602</v>
      </c>
      <c r="Q13" s="521">
        <v>8259</v>
      </c>
    </row>
    <row r="14" spans="1:17" ht="12.6" customHeight="1" x14ac:dyDescent="0.2">
      <c r="A14" s="227">
        <v>43110</v>
      </c>
      <c r="B14" s="226">
        <v>43110</v>
      </c>
      <c r="C14" s="520">
        <v>223753</v>
      </c>
      <c r="D14" s="521">
        <v>10377</v>
      </c>
      <c r="E14" s="521">
        <v>7522</v>
      </c>
      <c r="G14" s="227">
        <v>43141</v>
      </c>
      <c r="H14" s="226">
        <v>43141</v>
      </c>
      <c r="I14" s="520">
        <v>209080</v>
      </c>
      <c r="J14" s="520">
        <v>9741</v>
      </c>
      <c r="K14" s="520">
        <v>7688</v>
      </c>
      <c r="M14" s="225">
        <v>43169</v>
      </c>
      <c r="N14" s="228">
        <v>43169</v>
      </c>
      <c r="O14" s="520">
        <v>199289</v>
      </c>
      <c r="P14" s="521">
        <v>9219</v>
      </c>
      <c r="Q14" s="521">
        <v>7412</v>
      </c>
    </row>
    <row r="15" spans="1:17" ht="12.6" customHeight="1" x14ac:dyDescent="0.2">
      <c r="A15" s="227">
        <v>43111</v>
      </c>
      <c r="B15" s="226">
        <v>43111</v>
      </c>
      <c r="C15" s="520">
        <v>226093</v>
      </c>
      <c r="D15" s="521">
        <v>10382</v>
      </c>
      <c r="E15" s="521">
        <v>7679</v>
      </c>
      <c r="G15" s="227">
        <v>43142</v>
      </c>
      <c r="H15" s="226">
        <v>43142</v>
      </c>
      <c r="I15" s="520">
        <v>199268</v>
      </c>
      <c r="J15" s="520">
        <v>9157</v>
      </c>
      <c r="K15" s="520">
        <v>7222</v>
      </c>
      <c r="M15" s="225">
        <v>43170</v>
      </c>
      <c r="N15" s="228">
        <v>43170</v>
      </c>
      <c r="O15" s="520">
        <v>186666</v>
      </c>
      <c r="P15" s="521">
        <v>8645</v>
      </c>
      <c r="Q15" s="521">
        <v>6879</v>
      </c>
    </row>
    <row r="16" spans="1:17" ht="12.6" customHeight="1" x14ac:dyDescent="0.2">
      <c r="A16" s="227">
        <v>43112</v>
      </c>
      <c r="B16" s="226">
        <v>43112</v>
      </c>
      <c r="C16" s="520">
        <v>224611</v>
      </c>
      <c r="D16" s="521">
        <v>10422</v>
      </c>
      <c r="E16" s="521">
        <v>7743</v>
      </c>
      <c r="G16" s="227">
        <v>43143</v>
      </c>
      <c r="H16" s="226">
        <v>43143</v>
      </c>
      <c r="I16" s="520">
        <v>232430</v>
      </c>
      <c r="J16" s="520">
        <v>10690</v>
      </c>
      <c r="K16" s="520">
        <v>7843</v>
      </c>
      <c r="M16" s="225">
        <v>43171</v>
      </c>
      <c r="N16" s="228">
        <v>43171</v>
      </c>
      <c r="O16" s="520">
        <v>219074</v>
      </c>
      <c r="P16" s="521">
        <v>10254</v>
      </c>
      <c r="Q16" s="521">
        <v>7424</v>
      </c>
    </row>
    <row r="17" spans="1:17" ht="12.6" customHeight="1" x14ac:dyDescent="0.2">
      <c r="A17" s="227">
        <v>43113</v>
      </c>
      <c r="B17" s="226">
        <v>43113</v>
      </c>
      <c r="C17" s="520">
        <v>202935</v>
      </c>
      <c r="D17" s="521">
        <v>9486</v>
      </c>
      <c r="E17" s="521">
        <v>7329</v>
      </c>
      <c r="G17" s="227">
        <v>43144</v>
      </c>
      <c r="H17" s="226">
        <v>43144</v>
      </c>
      <c r="I17" s="520">
        <v>236626</v>
      </c>
      <c r="J17" s="520">
        <v>10807</v>
      </c>
      <c r="K17" s="520">
        <v>8269</v>
      </c>
      <c r="M17" s="225">
        <v>43172</v>
      </c>
      <c r="N17" s="228">
        <v>43172</v>
      </c>
      <c r="O17" s="520">
        <v>219183</v>
      </c>
      <c r="P17" s="521">
        <v>9982</v>
      </c>
      <c r="Q17" s="521">
        <v>7655</v>
      </c>
    </row>
    <row r="18" spans="1:17" ht="12.6" customHeight="1" x14ac:dyDescent="0.2">
      <c r="A18" s="227">
        <v>43114</v>
      </c>
      <c r="B18" s="226">
        <v>43114</v>
      </c>
      <c r="C18" s="520">
        <v>200315</v>
      </c>
      <c r="D18" s="521">
        <v>9292</v>
      </c>
      <c r="E18" s="521">
        <v>7101</v>
      </c>
      <c r="G18" s="227">
        <v>43145</v>
      </c>
      <c r="H18" s="226">
        <v>43145</v>
      </c>
      <c r="I18" s="520">
        <v>238577</v>
      </c>
      <c r="J18" s="520">
        <v>10902</v>
      </c>
      <c r="K18" s="520">
        <v>8409</v>
      </c>
      <c r="M18" s="225">
        <v>43173</v>
      </c>
      <c r="N18" s="228">
        <v>43173</v>
      </c>
      <c r="O18" s="520">
        <v>224069</v>
      </c>
      <c r="P18" s="521">
        <v>10332</v>
      </c>
      <c r="Q18" s="521">
        <v>7654</v>
      </c>
    </row>
    <row r="19" spans="1:17" ht="12.6" customHeight="1" x14ac:dyDescent="0.2">
      <c r="A19" s="227">
        <v>43115</v>
      </c>
      <c r="B19" s="226">
        <v>43115</v>
      </c>
      <c r="C19" s="520">
        <v>235187</v>
      </c>
      <c r="D19" s="521">
        <v>10889</v>
      </c>
      <c r="E19" s="521">
        <v>7873</v>
      </c>
      <c r="G19" s="227">
        <v>43146</v>
      </c>
      <c r="H19" s="226">
        <v>43146</v>
      </c>
      <c r="I19" s="520">
        <v>240687</v>
      </c>
      <c r="J19" s="520">
        <v>10957</v>
      </c>
      <c r="K19" s="520">
        <v>8551</v>
      </c>
      <c r="M19" s="225">
        <v>43174</v>
      </c>
      <c r="N19" s="228">
        <v>43174</v>
      </c>
      <c r="O19" s="520">
        <v>222839</v>
      </c>
      <c r="P19" s="521">
        <v>10092</v>
      </c>
      <c r="Q19" s="521">
        <v>7847</v>
      </c>
    </row>
    <row r="20" spans="1:17" ht="12.6" customHeight="1" x14ac:dyDescent="0.2">
      <c r="A20" s="227">
        <v>43116</v>
      </c>
      <c r="B20" s="226">
        <v>43116</v>
      </c>
      <c r="C20" s="520">
        <v>238022</v>
      </c>
      <c r="D20" s="521">
        <v>10933</v>
      </c>
      <c r="E20" s="521">
        <v>8141</v>
      </c>
      <c r="G20" s="227">
        <v>43147</v>
      </c>
      <c r="H20" s="226">
        <v>43147</v>
      </c>
      <c r="I20" s="520">
        <v>234412</v>
      </c>
      <c r="J20" s="520">
        <v>10893</v>
      </c>
      <c r="K20" s="520">
        <v>8351</v>
      </c>
      <c r="M20" s="225">
        <v>43175</v>
      </c>
      <c r="N20" s="228">
        <v>43175</v>
      </c>
      <c r="O20" s="520">
        <v>224495</v>
      </c>
      <c r="P20" s="521">
        <v>10480</v>
      </c>
      <c r="Q20" s="521">
        <v>7680</v>
      </c>
    </row>
    <row r="21" spans="1:17" ht="12.6" customHeight="1" x14ac:dyDescent="0.2">
      <c r="A21" s="227">
        <v>43117</v>
      </c>
      <c r="B21" s="226">
        <v>43117</v>
      </c>
      <c r="C21" s="520">
        <v>236990</v>
      </c>
      <c r="D21" s="521">
        <v>10863</v>
      </c>
      <c r="E21" s="521">
        <v>8162</v>
      </c>
      <c r="G21" s="227">
        <v>43148</v>
      </c>
      <c r="H21" s="226">
        <v>43148</v>
      </c>
      <c r="I21" s="520">
        <v>209087</v>
      </c>
      <c r="J21" s="520">
        <v>9701</v>
      </c>
      <c r="K21" s="520">
        <v>7709</v>
      </c>
      <c r="M21" s="225">
        <v>43176</v>
      </c>
      <c r="N21" s="228">
        <v>43176</v>
      </c>
      <c r="O21" s="520">
        <v>207323</v>
      </c>
      <c r="P21" s="521">
        <v>9610</v>
      </c>
      <c r="Q21" s="521">
        <v>7453</v>
      </c>
    </row>
    <row r="22" spans="1:17" ht="12.6" customHeight="1" x14ac:dyDescent="0.2">
      <c r="A22" s="227">
        <v>43118</v>
      </c>
      <c r="B22" s="226">
        <v>43118</v>
      </c>
      <c r="C22" s="520">
        <v>234921</v>
      </c>
      <c r="D22" s="521">
        <v>10847</v>
      </c>
      <c r="E22" s="521">
        <v>8181</v>
      </c>
      <c r="G22" s="227">
        <v>43149</v>
      </c>
      <c r="H22" s="226">
        <v>43149</v>
      </c>
      <c r="I22" s="520">
        <v>202501</v>
      </c>
      <c r="J22" s="520">
        <v>9312</v>
      </c>
      <c r="K22" s="520">
        <v>7322</v>
      </c>
      <c r="M22" s="225">
        <v>43177</v>
      </c>
      <c r="N22" s="228">
        <v>43177</v>
      </c>
      <c r="O22" s="520">
        <v>208936</v>
      </c>
      <c r="P22" s="521">
        <v>9599</v>
      </c>
      <c r="Q22" s="521">
        <v>7483</v>
      </c>
    </row>
    <row r="23" spans="1:17" ht="12.6" customHeight="1" x14ac:dyDescent="0.2">
      <c r="A23" s="227">
        <v>43119</v>
      </c>
      <c r="B23" s="226">
        <v>43119</v>
      </c>
      <c r="C23" s="520">
        <v>231950</v>
      </c>
      <c r="D23" s="521">
        <v>10728</v>
      </c>
      <c r="E23" s="521">
        <v>8064</v>
      </c>
      <c r="G23" s="227">
        <v>43150</v>
      </c>
      <c r="H23" s="226">
        <v>43150</v>
      </c>
      <c r="I23" s="520">
        <v>236233</v>
      </c>
      <c r="J23" s="520">
        <v>10880</v>
      </c>
      <c r="K23" s="520">
        <v>8133</v>
      </c>
      <c r="M23" s="225">
        <v>43178</v>
      </c>
      <c r="N23" s="228">
        <v>43178</v>
      </c>
      <c r="O23" s="520">
        <v>245349</v>
      </c>
      <c r="P23" s="521">
        <v>11236</v>
      </c>
      <c r="Q23" s="521">
        <v>8519</v>
      </c>
    </row>
    <row r="24" spans="1:17" ht="12.6" customHeight="1" x14ac:dyDescent="0.2">
      <c r="A24" s="227">
        <v>43120</v>
      </c>
      <c r="B24" s="226">
        <v>43120</v>
      </c>
      <c r="C24" s="520">
        <v>205728</v>
      </c>
      <c r="D24" s="521">
        <v>9505</v>
      </c>
      <c r="E24" s="521">
        <v>7595</v>
      </c>
      <c r="G24" s="227">
        <v>43151</v>
      </c>
      <c r="H24" s="226">
        <v>43151</v>
      </c>
      <c r="I24" s="520">
        <v>241688</v>
      </c>
      <c r="J24" s="520">
        <v>11104</v>
      </c>
      <c r="K24" s="520">
        <v>8512</v>
      </c>
      <c r="M24" s="225">
        <v>43179</v>
      </c>
      <c r="N24" s="228">
        <v>43179</v>
      </c>
      <c r="O24" s="520">
        <v>243977</v>
      </c>
      <c r="P24" s="521">
        <v>11103</v>
      </c>
      <c r="Q24" s="521">
        <v>8796</v>
      </c>
    </row>
    <row r="25" spans="1:17" ht="12.6" customHeight="1" x14ac:dyDescent="0.2">
      <c r="A25" s="227">
        <v>43121</v>
      </c>
      <c r="B25" s="226">
        <v>43121</v>
      </c>
      <c r="C25" s="520">
        <v>201085</v>
      </c>
      <c r="D25" s="521">
        <v>9283</v>
      </c>
      <c r="E25" s="521">
        <v>7202</v>
      </c>
      <c r="G25" s="227">
        <v>43152</v>
      </c>
      <c r="H25" s="226">
        <v>43152</v>
      </c>
      <c r="I25" s="520">
        <v>240063</v>
      </c>
      <c r="J25" s="520">
        <v>10927</v>
      </c>
      <c r="K25" s="520">
        <v>8514</v>
      </c>
      <c r="M25" s="225">
        <v>43180</v>
      </c>
      <c r="N25" s="228">
        <v>43180</v>
      </c>
      <c r="O25" s="520">
        <v>242897</v>
      </c>
      <c r="P25" s="521">
        <v>11056</v>
      </c>
      <c r="Q25" s="521">
        <v>8788</v>
      </c>
    </row>
    <row r="26" spans="1:17" ht="12.6" customHeight="1" x14ac:dyDescent="0.2">
      <c r="A26" s="227">
        <v>43122</v>
      </c>
      <c r="B26" s="226">
        <v>43122</v>
      </c>
      <c r="C26" s="520">
        <v>235044</v>
      </c>
      <c r="D26" s="521">
        <v>10811</v>
      </c>
      <c r="E26" s="521">
        <v>8061</v>
      </c>
      <c r="G26" s="227">
        <v>43153</v>
      </c>
      <c r="H26" s="226">
        <v>43153</v>
      </c>
      <c r="I26" s="520">
        <v>242040</v>
      </c>
      <c r="J26" s="520">
        <v>11026</v>
      </c>
      <c r="K26" s="520">
        <v>8588</v>
      </c>
      <c r="M26" s="225">
        <v>43181</v>
      </c>
      <c r="N26" s="228">
        <v>43181</v>
      </c>
      <c r="O26" s="520">
        <v>239937</v>
      </c>
      <c r="P26" s="521">
        <v>10781</v>
      </c>
      <c r="Q26" s="521">
        <v>8688</v>
      </c>
    </row>
    <row r="27" spans="1:17" ht="12.6" customHeight="1" x14ac:dyDescent="0.2">
      <c r="A27" s="227">
        <v>43123</v>
      </c>
      <c r="B27" s="226">
        <v>43123</v>
      </c>
      <c r="C27" s="520">
        <v>236516</v>
      </c>
      <c r="D27" s="521">
        <v>10854</v>
      </c>
      <c r="E27" s="521">
        <v>8287</v>
      </c>
      <c r="G27" s="227">
        <v>43154</v>
      </c>
      <c r="H27" s="226">
        <v>43154</v>
      </c>
      <c r="I27" s="520">
        <v>241901</v>
      </c>
      <c r="J27" s="520">
        <v>11157</v>
      </c>
      <c r="K27" s="520">
        <v>8660</v>
      </c>
      <c r="M27" s="225">
        <v>43182</v>
      </c>
      <c r="N27" s="228">
        <v>43182</v>
      </c>
      <c r="O27" s="520">
        <v>235933</v>
      </c>
      <c r="P27" s="521">
        <v>10908</v>
      </c>
      <c r="Q27" s="521">
        <v>8402</v>
      </c>
    </row>
    <row r="28" spans="1:17" ht="12.6" customHeight="1" x14ac:dyDescent="0.2">
      <c r="A28" s="227">
        <v>43124</v>
      </c>
      <c r="B28" s="226">
        <v>43124</v>
      </c>
      <c r="C28" s="520">
        <v>231323</v>
      </c>
      <c r="D28" s="521">
        <v>10599</v>
      </c>
      <c r="E28" s="521">
        <v>7997</v>
      </c>
      <c r="G28" s="227">
        <v>43155</v>
      </c>
      <c r="H28" s="226">
        <v>43155</v>
      </c>
      <c r="I28" s="520">
        <v>221526</v>
      </c>
      <c r="J28" s="520">
        <v>10024</v>
      </c>
      <c r="K28" s="520">
        <v>8236</v>
      </c>
      <c r="M28" s="225">
        <v>43183</v>
      </c>
      <c r="N28" s="228">
        <v>43183</v>
      </c>
      <c r="O28" s="520">
        <v>204976</v>
      </c>
      <c r="P28" s="521">
        <v>9294</v>
      </c>
      <c r="Q28" s="521">
        <v>7823</v>
      </c>
    </row>
    <row r="29" spans="1:17" ht="12.6" customHeight="1" x14ac:dyDescent="0.2">
      <c r="A29" s="227">
        <v>43125</v>
      </c>
      <c r="B29" s="226">
        <v>43125</v>
      </c>
      <c r="C29" s="520">
        <v>228450</v>
      </c>
      <c r="D29" s="521">
        <v>10466</v>
      </c>
      <c r="E29" s="521">
        <v>7915</v>
      </c>
      <c r="G29" s="227">
        <v>43156</v>
      </c>
      <c r="H29" s="226">
        <v>43156</v>
      </c>
      <c r="I29" s="520">
        <v>221401</v>
      </c>
      <c r="J29" s="520">
        <v>10115</v>
      </c>
      <c r="K29" s="520">
        <v>8111</v>
      </c>
      <c r="M29" s="225">
        <v>43184</v>
      </c>
      <c r="N29" s="228">
        <v>43184</v>
      </c>
      <c r="O29" s="520">
        <v>192723</v>
      </c>
      <c r="P29" s="521">
        <v>9161</v>
      </c>
      <c r="Q29" s="521">
        <v>7409</v>
      </c>
    </row>
    <row r="30" spans="1:17" ht="12.6" customHeight="1" x14ac:dyDescent="0.2">
      <c r="A30" s="227">
        <v>43126</v>
      </c>
      <c r="B30" s="226">
        <v>43126</v>
      </c>
      <c r="C30" s="520">
        <v>228414</v>
      </c>
      <c r="D30" s="521">
        <v>10620</v>
      </c>
      <c r="E30" s="521">
        <v>7889</v>
      </c>
      <c r="G30" s="227">
        <v>43157</v>
      </c>
      <c r="H30" s="226">
        <v>43157</v>
      </c>
      <c r="I30" s="520">
        <v>257571</v>
      </c>
      <c r="J30" s="520">
        <v>11600</v>
      </c>
      <c r="K30" s="520">
        <v>9039</v>
      </c>
      <c r="M30" s="225">
        <v>43185</v>
      </c>
      <c r="N30" s="228">
        <v>43185</v>
      </c>
      <c r="O30" s="520">
        <v>234602</v>
      </c>
      <c r="P30" s="521">
        <v>10960</v>
      </c>
      <c r="Q30" s="521">
        <v>8092</v>
      </c>
    </row>
    <row r="31" spans="1:17" ht="12.6" customHeight="1" x14ac:dyDescent="0.2">
      <c r="A31" s="227">
        <v>43127</v>
      </c>
      <c r="B31" s="226">
        <v>43127</v>
      </c>
      <c r="C31" s="520">
        <v>203521</v>
      </c>
      <c r="D31" s="521">
        <v>9512</v>
      </c>
      <c r="E31" s="521">
        <v>7459</v>
      </c>
      <c r="G31" s="227">
        <v>43158</v>
      </c>
      <c r="H31" s="226">
        <v>43158</v>
      </c>
      <c r="I31" s="520">
        <v>264388</v>
      </c>
      <c r="J31" s="520">
        <v>11902</v>
      </c>
      <c r="K31" s="520">
        <v>9480</v>
      </c>
      <c r="M31" s="225">
        <v>43186</v>
      </c>
      <c r="N31" s="228">
        <v>43186</v>
      </c>
      <c r="O31" s="520">
        <v>233092</v>
      </c>
      <c r="P31" s="521">
        <v>10815</v>
      </c>
      <c r="Q31" s="521">
        <v>8191</v>
      </c>
    </row>
    <row r="32" spans="1:17" ht="12.6" customHeight="1" x14ac:dyDescent="0.2">
      <c r="A32" s="227">
        <v>43128</v>
      </c>
      <c r="B32" s="226">
        <v>43128</v>
      </c>
      <c r="C32" s="520">
        <v>193031</v>
      </c>
      <c r="D32" s="521">
        <v>8889</v>
      </c>
      <c r="E32" s="521">
        <v>6955</v>
      </c>
      <c r="G32" s="227">
        <v>43159</v>
      </c>
      <c r="H32" s="226">
        <v>43159</v>
      </c>
      <c r="I32" s="520">
        <v>266454</v>
      </c>
      <c r="J32" s="520">
        <v>11969</v>
      </c>
      <c r="K32" s="520">
        <v>9666</v>
      </c>
      <c r="M32" s="225">
        <v>43187</v>
      </c>
      <c r="N32" s="228">
        <v>43187</v>
      </c>
      <c r="O32" s="520">
        <v>230276</v>
      </c>
      <c r="P32" s="521">
        <v>10597</v>
      </c>
      <c r="Q32" s="521">
        <v>8166</v>
      </c>
    </row>
    <row r="33" spans="1:17" ht="12.6" customHeight="1" x14ac:dyDescent="0.2">
      <c r="A33" s="227">
        <v>43129</v>
      </c>
      <c r="B33" s="226">
        <v>43129</v>
      </c>
      <c r="C33" s="520">
        <v>220216</v>
      </c>
      <c r="D33" s="521">
        <v>10170</v>
      </c>
      <c r="E33" s="521">
        <v>7426</v>
      </c>
      <c r="G33" s="227"/>
      <c r="H33" s="226"/>
      <c r="I33" s="520"/>
      <c r="J33" s="520"/>
      <c r="K33" s="520"/>
      <c r="M33" s="225">
        <v>43188</v>
      </c>
      <c r="N33" s="228">
        <v>43188</v>
      </c>
      <c r="O33" s="520">
        <v>222802</v>
      </c>
      <c r="P33" s="521">
        <v>10415</v>
      </c>
      <c r="Q33" s="521">
        <v>7918</v>
      </c>
    </row>
    <row r="34" spans="1:17" ht="12.6" customHeight="1" x14ac:dyDescent="0.2">
      <c r="A34" s="227">
        <v>43130</v>
      </c>
      <c r="B34" s="226">
        <v>43130</v>
      </c>
      <c r="C34" s="520">
        <v>224162</v>
      </c>
      <c r="D34" s="521">
        <v>10331</v>
      </c>
      <c r="E34" s="521">
        <v>7588</v>
      </c>
      <c r="G34" s="227"/>
      <c r="H34" s="228"/>
      <c r="I34" s="520"/>
      <c r="J34" s="521"/>
      <c r="K34" s="521"/>
      <c r="M34" s="225">
        <v>43189</v>
      </c>
      <c r="N34" s="228">
        <v>43189</v>
      </c>
      <c r="O34" s="520">
        <v>191846</v>
      </c>
      <c r="P34" s="521">
        <v>8678</v>
      </c>
      <c r="Q34" s="521">
        <v>7179</v>
      </c>
    </row>
    <row r="35" spans="1:17" ht="12.6" customHeight="1" thickBot="1" x14ac:dyDescent="0.25">
      <c r="A35" s="467">
        <v>43131</v>
      </c>
      <c r="B35" s="468">
        <v>43131</v>
      </c>
      <c r="C35" s="522">
        <v>228345</v>
      </c>
      <c r="D35" s="522">
        <v>10552</v>
      </c>
      <c r="E35" s="522">
        <v>7970</v>
      </c>
      <c r="G35" s="467"/>
      <c r="H35" s="468"/>
      <c r="I35" s="522"/>
      <c r="J35" s="522"/>
      <c r="K35" s="522"/>
      <c r="M35" s="467">
        <v>43190</v>
      </c>
      <c r="N35" s="468">
        <v>43190</v>
      </c>
      <c r="O35" s="522">
        <v>182710</v>
      </c>
      <c r="P35" s="522">
        <v>8456</v>
      </c>
      <c r="Q35" s="522">
        <v>6663</v>
      </c>
    </row>
    <row r="36" spans="1:17" ht="11.25" customHeight="1" x14ac:dyDescent="0.2"/>
    <row r="37" spans="1:17" ht="15" customHeight="1" x14ac:dyDescent="0.3">
      <c r="A37" s="117"/>
      <c r="K37" s="23"/>
    </row>
    <row r="38" spans="1:17" ht="15" customHeight="1" x14ac:dyDescent="0.3">
      <c r="A38" s="117"/>
      <c r="K38" s="23"/>
    </row>
    <row r="39" spans="1:17" ht="15" customHeight="1" x14ac:dyDescent="0.3">
      <c r="A39" s="117"/>
      <c r="K39" s="23"/>
    </row>
    <row r="40" spans="1:17" ht="10.5" customHeight="1" x14ac:dyDescent="0.2">
      <c r="K40" s="24"/>
    </row>
  </sheetData>
  <mergeCells count="3">
    <mergeCell ref="A3:B4"/>
    <mergeCell ref="G3:H4"/>
    <mergeCell ref="M3:N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pageSetUpPr fitToPage="1"/>
  </sheetPr>
  <dimension ref="A1:Y80"/>
  <sheetViews>
    <sheetView showGridLines="0" workbookViewId="0"/>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1" customFormat="1" ht="18.75" x14ac:dyDescent="0.3">
      <c r="A1" s="114" t="s">
        <v>443</v>
      </c>
      <c r="L1" s="186"/>
      <c r="Y1" s="186" t="str">
        <f>Obsah!$A$1</f>
        <v>I. čtvrtletí 2018</v>
      </c>
    </row>
    <row r="2" spans="1:25" ht="5.25" customHeight="1" x14ac:dyDescent="0.2">
      <c r="A2" s="59"/>
    </row>
    <row r="3" spans="1:25" s="36" customFormat="1" ht="24" customHeight="1" x14ac:dyDescent="0.2">
      <c r="A3" s="211" t="s">
        <v>53</v>
      </c>
      <c r="B3" s="211" t="s">
        <v>8</v>
      </c>
      <c r="C3" s="211" t="s">
        <v>23</v>
      </c>
      <c r="D3" s="211" t="s">
        <v>104</v>
      </c>
      <c r="E3" s="211" t="s">
        <v>46</v>
      </c>
      <c r="F3" s="211" t="s">
        <v>47</v>
      </c>
      <c r="G3" s="211" t="s">
        <v>49</v>
      </c>
      <c r="H3" s="211" t="s">
        <v>48</v>
      </c>
      <c r="I3" s="211" t="s">
        <v>59</v>
      </c>
      <c r="J3" s="211" t="s">
        <v>105</v>
      </c>
      <c r="K3" s="211" t="s">
        <v>216</v>
      </c>
      <c r="N3" s="762" t="s">
        <v>444</v>
      </c>
      <c r="O3" s="762"/>
      <c r="P3" s="762"/>
      <c r="Q3" s="762"/>
      <c r="R3" s="762"/>
      <c r="S3" s="762"/>
      <c r="T3" s="762"/>
      <c r="U3" s="762"/>
      <c r="V3" s="762"/>
      <c r="W3" s="762"/>
      <c r="X3" s="762"/>
      <c r="Y3" s="762"/>
    </row>
    <row r="4" spans="1:25" ht="12.6" customHeight="1" x14ac:dyDescent="0.2">
      <c r="A4" s="484">
        <v>0</v>
      </c>
      <c r="B4" s="526">
        <v>3116</v>
      </c>
      <c r="C4" s="526">
        <v>5272</v>
      </c>
      <c r="D4" s="526">
        <v>670</v>
      </c>
      <c r="E4" s="526">
        <v>127</v>
      </c>
      <c r="F4" s="526">
        <v>0</v>
      </c>
      <c r="G4" s="526">
        <v>0</v>
      </c>
      <c r="H4" s="526">
        <v>138</v>
      </c>
      <c r="I4" s="526">
        <v>6</v>
      </c>
      <c r="J4" s="526">
        <v>-1008</v>
      </c>
      <c r="K4" s="526">
        <v>8321</v>
      </c>
      <c r="L4" s="55">
        <f t="shared" ref="L4:L27" si="0">IF(I4&lt;0,0,I4)</f>
        <v>6</v>
      </c>
      <c r="M4" s="55">
        <f t="shared" ref="M4:M27" si="1">IF(I4&lt;0,I4,0)</f>
        <v>0</v>
      </c>
    </row>
    <row r="5" spans="1:25" ht="12.6" customHeight="1" x14ac:dyDescent="0.2">
      <c r="A5" s="486">
        <v>4.1666666666666699E-2</v>
      </c>
      <c r="B5" s="527">
        <v>3114</v>
      </c>
      <c r="C5" s="528">
        <v>5130</v>
      </c>
      <c r="D5" s="528">
        <v>663</v>
      </c>
      <c r="E5" s="528">
        <v>122</v>
      </c>
      <c r="F5" s="528">
        <v>0</v>
      </c>
      <c r="G5" s="528">
        <v>0</v>
      </c>
      <c r="H5" s="528">
        <v>128</v>
      </c>
      <c r="I5" s="528">
        <v>255</v>
      </c>
      <c r="J5" s="528">
        <v>-1030</v>
      </c>
      <c r="K5" s="528">
        <v>8382</v>
      </c>
      <c r="L5" s="55">
        <f t="shared" si="0"/>
        <v>255</v>
      </c>
      <c r="M5" s="55">
        <f t="shared" si="1"/>
        <v>0</v>
      </c>
    </row>
    <row r="6" spans="1:25" ht="12.6" customHeight="1" x14ac:dyDescent="0.2">
      <c r="A6" s="486">
        <v>8.3333333333333301E-2</v>
      </c>
      <c r="B6" s="527">
        <v>3113</v>
      </c>
      <c r="C6" s="528">
        <v>4971</v>
      </c>
      <c r="D6" s="528">
        <v>663</v>
      </c>
      <c r="E6" s="528">
        <v>121</v>
      </c>
      <c r="F6" s="528">
        <v>0</v>
      </c>
      <c r="G6" s="528">
        <v>0</v>
      </c>
      <c r="H6" s="528">
        <v>125</v>
      </c>
      <c r="I6" s="528">
        <v>390</v>
      </c>
      <c r="J6" s="528">
        <v>-1106</v>
      </c>
      <c r="K6" s="528">
        <v>8277</v>
      </c>
      <c r="L6" s="55">
        <f t="shared" si="0"/>
        <v>390</v>
      </c>
      <c r="M6" s="55">
        <f t="shared" si="1"/>
        <v>0</v>
      </c>
    </row>
    <row r="7" spans="1:25" ht="12.6" customHeight="1" x14ac:dyDescent="0.2">
      <c r="A7" s="486">
        <v>0.125</v>
      </c>
      <c r="B7" s="527">
        <v>3114</v>
      </c>
      <c r="C7" s="528">
        <v>4951</v>
      </c>
      <c r="D7" s="528">
        <v>663</v>
      </c>
      <c r="E7" s="528">
        <v>122</v>
      </c>
      <c r="F7" s="528">
        <v>0</v>
      </c>
      <c r="G7" s="528">
        <v>0</v>
      </c>
      <c r="H7" s="528">
        <v>126</v>
      </c>
      <c r="I7" s="528">
        <v>262</v>
      </c>
      <c r="J7" s="528">
        <v>-1097</v>
      </c>
      <c r="K7" s="528">
        <v>8141</v>
      </c>
      <c r="L7" s="55">
        <f t="shared" si="0"/>
        <v>262</v>
      </c>
      <c r="M7" s="55">
        <f t="shared" si="1"/>
        <v>0</v>
      </c>
    </row>
    <row r="8" spans="1:25" ht="12.6" customHeight="1" x14ac:dyDescent="0.2">
      <c r="A8" s="486">
        <v>0.16666666666666699</v>
      </c>
      <c r="B8" s="527">
        <v>3112</v>
      </c>
      <c r="C8" s="528">
        <v>4908</v>
      </c>
      <c r="D8" s="528">
        <v>670</v>
      </c>
      <c r="E8" s="528">
        <v>130</v>
      </c>
      <c r="F8" s="528">
        <v>0</v>
      </c>
      <c r="G8" s="528">
        <v>0</v>
      </c>
      <c r="H8" s="528">
        <v>113</v>
      </c>
      <c r="I8" s="528">
        <v>505</v>
      </c>
      <c r="J8" s="528">
        <v>-1087</v>
      </c>
      <c r="K8" s="528">
        <v>8351</v>
      </c>
      <c r="L8" s="55">
        <f t="shared" si="0"/>
        <v>505</v>
      </c>
      <c r="M8" s="55">
        <f t="shared" si="1"/>
        <v>0</v>
      </c>
    </row>
    <row r="9" spans="1:25" ht="12.6" customHeight="1" x14ac:dyDescent="0.2">
      <c r="A9" s="486">
        <v>0.20833333333333301</v>
      </c>
      <c r="B9" s="527">
        <v>3111</v>
      </c>
      <c r="C9" s="528">
        <v>5618</v>
      </c>
      <c r="D9" s="528">
        <v>686</v>
      </c>
      <c r="E9" s="528">
        <v>130</v>
      </c>
      <c r="F9" s="528">
        <v>0</v>
      </c>
      <c r="G9" s="528">
        <v>0</v>
      </c>
      <c r="H9" s="528">
        <v>111</v>
      </c>
      <c r="I9" s="528">
        <v>-479</v>
      </c>
      <c r="J9" s="528">
        <v>-246</v>
      </c>
      <c r="K9" s="528">
        <v>8931</v>
      </c>
      <c r="L9" s="55">
        <f t="shared" si="0"/>
        <v>0</v>
      </c>
      <c r="M9" s="55">
        <f t="shared" si="1"/>
        <v>-479</v>
      </c>
    </row>
    <row r="10" spans="1:25" ht="12.6" customHeight="1" x14ac:dyDescent="0.2">
      <c r="A10" s="486">
        <v>0.25</v>
      </c>
      <c r="B10" s="527">
        <v>3114</v>
      </c>
      <c r="C10" s="528">
        <v>6162</v>
      </c>
      <c r="D10" s="528">
        <v>765</v>
      </c>
      <c r="E10" s="528">
        <v>160</v>
      </c>
      <c r="F10" s="528">
        <v>0</v>
      </c>
      <c r="G10" s="528">
        <v>0</v>
      </c>
      <c r="H10" s="528">
        <v>94</v>
      </c>
      <c r="I10" s="528">
        <v>-212</v>
      </c>
      <c r="J10" s="528">
        <v>0</v>
      </c>
      <c r="K10" s="528">
        <v>10083</v>
      </c>
      <c r="L10" s="55">
        <f t="shared" si="0"/>
        <v>0</v>
      </c>
      <c r="M10" s="55">
        <f t="shared" si="1"/>
        <v>-212</v>
      </c>
    </row>
    <row r="11" spans="1:25" ht="12.6" customHeight="1" x14ac:dyDescent="0.2">
      <c r="A11" s="486">
        <v>0.29166666666666702</v>
      </c>
      <c r="B11" s="527">
        <v>3113</v>
      </c>
      <c r="C11" s="528">
        <v>6452</v>
      </c>
      <c r="D11" s="528">
        <v>764</v>
      </c>
      <c r="E11" s="528">
        <v>362</v>
      </c>
      <c r="F11" s="528">
        <v>25</v>
      </c>
      <c r="G11" s="528">
        <v>0</v>
      </c>
      <c r="H11" s="528">
        <v>115</v>
      </c>
      <c r="I11" s="528">
        <v>-201</v>
      </c>
      <c r="J11" s="528">
        <v>0</v>
      </c>
      <c r="K11" s="528">
        <v>10630</v>
      </c>
      <c r="L11" s="55">
        <f t="shared" si="0"/>
        <v>0</v>
      </c>
      <c r="M11" s="55">
        <f t="shared" si="1"/>
        <v>-201</v>
      </c>
    </row>
    <row r="12" spans="1:25" ht="12.6" customHeight="1" x14ac:dyDescent="0.2">
      <c r="A12" s="486">
        <v>0.33333333333333298</v>
      </c>
      <c r="B12" s="527">
        <v>3111</v>
      </c>
      <c r="C12" s="528">
        <v>6496</v>
      </c>
      <c r="D12" s="528">
        <v>761</v>
      </c>
      <c r="E12" s="528">
        <v>525</v>
      </c>
      <c r="F12" s="528">
        <v>291</v>
      </c>
      <c r="G12" s="528">
        <v>7</v>
      </c>
      <c r="H12" s="528">
        <v>115</v>
      </c>
      <c r="I12" s="528">
        <v>-527</v>
      </c>
      <c r="J12" s="528">
        <v>0</v>
      </c>
      <c r="K12" s="528">
        <v>10779</v>
      </c>
      <c r="L12" s="55">
        <f t="shared" si="0"/>
        <v>0</v>
      </c>
      <c r="M12" s="55">
        <f t="shared" si="1"/>
        <v>-527</v>
      </c>
    </row>
    <row r="13" spans="1:25" ht="12.6" customHeight="1" x14ac:dyDescent="0.2">
      <c r="A13" s="486">
        <v>0.375</v>
      </c>
      <c r="B13" s="527">
        <v>3113</v>
      </c>
      <c r="C13" s="528">
        <v>6406</v>
      </c>
      <c r="D13" s="528">
        <v>767</v>
      </c>
      <c r="E13" s="528">
        <v>575</v>
      </c>
      <c r="F13" s="528">
        <v>374</v>
      </c>
      <c r="G13" s="528">
        <v>44</v>
      </c>
      <c r="H13" s="528">
        <v>96</v>
      </c>
      <c r="I13" s="528">
        <v>-442</v>
      </c>
      <c r="J13" s="528">
        <v>0</v>
      </c>
      <c r="K13" s="528">
        <v>10933</v>
      </c>
      <c r="L13" s="55">
        <f t="shared" si="0"/>
        <v>0</v>
      </c>
      <c r="M13" s="55">
        <f t="shared" si="1"/>
        <v>-442</v>
      </c>
    </row>
    <row r="14" spans="1:25" ht="12.6" customHeight="1" x14ac:dyDescent="0.2">
      <c r="A14" s="486">
        <v>0.41666666666666702</v>
      </c>
      <c r="B14" s="527">
        <v>3114</v>
      </c>
      <c r="C14" s="528">
        <v>6398</v>
      </c>
      <c r="D14" s="528">
        <v>774</v>
      </c>
      <c r="E14" s="528">
        <v>419</v>
      </c>
      <c r="F14" s="528">
        <v>141</v>
      </c>
      <c r="G14" s="528">
        <v>78</v>
      </c>
      <c r="H14" s="528">
        <v>88</v>
      </c>
      <c r="I14" s="528">
        <v>-162</v>
      </c>
      <c r="J14" s="528">
        <v>0</v>
      </c>
      <c r="K14" s="528">
        <v>10850</v>
      </c>
      <c r="L14" s="55">
        <f t="shared" si="0"/>
        <v>0</v>
      </c>
      <c r="M14" s="55">
        <f t="shared" si="1"/>
        <v>-162</v>
      </c>
    </row>
    <row r="15" spans="1:25" ht="12.6" customHeight="1" x14ac:dyDescent="0.2">
      <c r="A15" s="486">
        <v>0.45833333333333298</v>
      </c>
      <c r="B15" s="527">
        <v>3110</v>
      </c>
      <c r="C15" s="528">
        <v>6354</v>
      </c>
      <c r="D15" s="528">
        <v>778</v>
      </c>
      <c r="E15" s="528">
        <v>424</v>
      </c>
      <c r="F15" s="528">
        <v>239</v>
      </c>
      <c r="G15" s="528">
        <v>127</v>
      </c>
      <c r="H15" s="528">
        <v>93</v>
      </c>
      <c r="I15" s="528">
        <v>-303</v>
      </c>
      <c r="J15" s="528">
        <v>0</v>
      </c>
      <c r="K15" s="528">
        <v>10822</v>
      </c>
      <c r="L15" s="55">
        <f t="shared" si="0"/>
        <v>0</v>
      </c>
      <c r="M15" s="55">
        <f t="shared" si="1"/>
        <v>-303</v>
      </c>
    </row>
    <row r="16" spans="1:25" ht="12.6" customHeight="1" x14ac:dyDescent="0.2">
      <c r="A16" s="486">
        <v>0.5</v>
      </c>
      <c r="B16" s="527">
        <v>3112</v>
      </c>
      <c r="C16" s="528">
        <v>6398</v>
      </c>
      <c r="D16" s="528">
        <v>791</v>
      </c>
      <c r="E16" s="528">
        <v>361</v>
      </c>
      <c r="F16" s="528">
        <v>540</v>
      </c>
      <c r="G16" s="528">
        <v>110</v>
      </c>
      <c r="H16" s="528">
        <v>98</v>
      </c>
      <c r="I16" s="528">
        <v>-492</v>
      </c>
      <c r="J16" s="528">
        <v>0</v>
      </c>
      <c r="K16" s="528">
        <v>10918</v>
      </c>
      <c r="L16" s="55">
        <f t="shared" si="0"/>
        <v>0</v>
      </c>
      <c r="M16" s="55">
        <f t="shared" si="1"/>
        <v>-492</v>
      </c>
    </row>
    <row r="17" spans="1:25" ht="12.6" customHeight="1" x14ac:dyDescent="0.2">
      <c r="A17" s="486">
        <v>0.54166666666666696</v>
      </c>
      <c r="B17" s="527">
        <v>3112</v>
      </c>
      <c r="C17" s="528">
        <v>6470</v>
      </c>
      <c r="D17" s="528">
        <v>716</v>
      </c>
      <c r="E17" s="528">
        <v>274</v>
      </c>
      <c r="F17" s="528">
        <v>462</v>
      </c>
      <c r="G17" s="528">
        <v>91</v>
      </c>
      <c r="H17" s="528">
        <v>94</v>
      </c>
      <c r="I17" s="528">
        <v>-320</v>
      </c>
      <c r="J17" s="528">
        <v>0</v>
      </c>
      <c r="K17" s="528">
        <v>10899</v>
      </c>
      <c r="L17" s="55">
        <f t="shared" si="0"/>
        <v>0</v>
      </c>
      <c r="M17" s="55">
        <f t="shared" si="1"/>
        <v>-320</v>
      </c>
    </row>
    <row r="18" spans="1:25" ht="12.6" customHeight="1" x14ac:dyDescent="0.2">
      <c r="A18" s="486">
        <v>0.58333333333333304</v>
      </c>
      <c r="B18" s="527">
        <v>3110</v>
      </c>
      <c r="C18" s="528">
        <v>6112</v>
      </c>
      <c r="D18" s="528">
        <v>643</v>
      </c>
      <c r="E18" s="528">
        <v>316</v>
      </c>
      <c r="F18" s="528">
        <v>643</v>
      </c>
      <c r="G18" s="528">
        <v>55</v>
      </c>
      <c r="H18" s="528">
        <v>114</v>
      </c>
      <c r="I18" s="528">
        <v>-257</v>
      </c>
      <c r="J18" s="528">
        <v>0</v>
      </c>
      <c r="K18" s="528">
        <v>10736</v>
      </c>
      <c r="L18" s="55">
        <f t="shared" si="0"/>
        <v>0</v>
      </c>
      <c r="M18" s="55">
        <f t="shared" si="1"/>
        <v>-257</v>
      </c>
    </row>
    <row r="19" spans="1:25" ht="12.6" customHeight="1" x14ac:dyDescent="0.2">
      <c r="A19" s="486">
        <v>0.625</v>
      </c>
      <c r="B19" s="527">
        <v>3108</v>
      </c>
      <c r="C19" s="528">
        <v>6158</v>
      </c>
      <c r="D19" s="528">
        <v>656</v>
      </c>
      <c r="E19" s="528">
        <v>279</v>
      </c>
      <c r="F19" s="528">
        <v>583</v>
      </c>
      <c r="G19" s="528">
        <v>18</v>
      </c>
      <c r="H19" s="528">
        <v>139</v>
      </c>
      <c r="I19" s="528">
        <v>-220</v>
      </c>
      <c r="J19" s="528">
        <v>0</v>
      </c>
      <c r="K19" s="528">
        <v>10721</v>
      </c>
      <c r="L19" s="55">
        <f t="shared" si="0"/>
        <v>0</v>
      </c>
      <c r="M19" s="55">
        <f t="shared" si="1"/>
        <v>-220</v>
      </c>
    </row>
    <row r="20" spans="1:25" ht="12.6" customHeight="1" x14ac:dyDescent="0.2">
      <c r="A20" s="486">
        <v>0.66666666666666696</v>
      </c>
      <c r="B20" s="527">
        <v>3111</v>
      </c>
      <c r="C20" s="528">
        <v>6134</v>
      </c>
      <c r="D20" s="528">
        <v>649</v>
      </c>
      <c r="E20" s="528">
        <v>310</v>
      </c>
      <c r="F20" s="528">
        <v>628</v>
      </c>
      <c r="G20" s="528">
        <v>2</v>
      </c>
      <c r="H20" s="528">
        <v>163</v>
      </c>
      <c r="I20" s="528">
        <v>-312</v>
      </c>
      <c r="J20" s="528">
        <v>0</v>
      </c>
      <c r="K20" s="528">
        <v>10685</v>
      </c>
      <c r="L20" s="55">
        <f t="shared" si="0"/>
        <v>0</v>
      </c>
      <c r="M20" s="55">
        <f t="shared" si="1"/>
        <v>-312</v>
      </c>
    </row>
    <row r="21" spans="1:25" ht="12.6" customHeight="1" x14ac:dyDescent="0.2">
      <c r="A21" s="486">
        <v>0.70833333333333304</v>
      </c>
      <c r="B21" s="527">
        <v>3109</v>
      </c>
      <c r="C21" s="528">
        <v>6359</v>
      </c>
      <c r="D21" s="528">
        <v>648</v>
      </c>
      <c r="E21" s="528">
        <v>337</v>
      </c>
      <c r="F21" s="528">
        <v>537</v>
      </c>
      <c r="G21" s="528">
        <v>0</v>
      </c>
      <c r="H21" s="528">
        <v>161</v>
      </c>
      <c r="I21" s="528">
        <v>-316</v>
      </c>
      <c r="J21" s="528">
        <v>0</v>
      </c>
      <c r="K21" s="528">
        <v>10835</v>
      </c>
      <c r="L21" s="55">
        <f t="shared" si="0"/>
        <v>0</v>
      </c>
      <c r="M21" s="55">
        <f t="shared" si="1"/>
        <v>-316</v>
      </c>
    </row>
    <row r="22" spans="1:25" ht="12.6" customHeight="1" x14ac:dyDescent="0.2">
      <c r="A22" s="486">
        <v>0.75</v>
      </c>
      <c r="B22" s="527">
        <v>3106</v>
      </c>
      <c r="C22" s="528">
        <v>6437</v>
      </c>
      <c r="D22" s="528">
        <v>652</v>
      </c>
      <c r="E22" s="528">
        <v>347</v>
      </c>
      <c r="F22" s="528">
        <v>351</v>
      </c>
      <c r="G22" s="528">
        <v>0</v>
      </c>
      <c r="H22" s="528">
        <v>175</v>
      </c>
      <c r="I22" s="528">
        <v>-456</v>
      </c>
      <c r="J22" s="528">
        <v>0</v>
      </c>
      <c r="K22" s="528">
        <v>10612</v>
      </c>
      <c r="L22" s="55">
        <f t="shared" si="0"/>
        <v>0</v>
      </c>
      <c r="M22" s="55">
        <f t="shared" si="1"/>
        <v>-456</v>
      </c>
    </row>
    <row r="23" spans="1:25" ht="12.6" customHeight="1" x14ac:dyDescent="0.2">
      <c r="A23" s="486">
        <v>0.79166666666666696</v>
      </c>
      <c r="B23" s="527">
        <v>3106</v>
      </c>
      <c r="C23" s="528">
        <v>6588</v>
      </c>
      <c r="D23" s="528">
        <v>657</v>
      </c>
      <c r="E23" s="528">
        <v>234</v>
      </c>
      <c r="F23" s="528">
        <v>244</v>
      </c>
      <c r="G23" s="528">
        <v>0</v>
      </c>
      <c r="H23" s="528">
        <v>178</v>
      </c>
      <c r="I23" s="528">
        <v>-499</v>
      </c>
      <c r="J23" s="528">
        <v>0</v>
      </c>
      <c r="K23" s="528">
        <v>10508</v>
      </c>
      <c r="L23" s="55">
        <f t="shared" si="0"/>
        <v>0</v>
      </c>
      <c r="M23" s="55">
        <f t="shared" si="1"/>
        <v>-499</v>
      </c>
    </row>
    <row r="24" spans="1:25" ht="12.6" customHeight="1" x14ac:dyDescent="0.2">
      <c r="A24" s="486">
        <v>0.83333333333333304</v>
      </c>
      <c r="B24" s="527">
        <v>3106</v>
      </c>
      <c r="C24" s="528">
        <v>6531</v>
      </c>
      <c r="D24" s="528">
        <v>651</v>
      </c>
      <c r="E24" s="528">
        <v>208</v>
      </c>
      <c r="F24" s="528">
        <v>68</v>
      </c>
      <c r="G24" s="528">
        <v>0</v>
      </c>
      <c r="H24" s="528">
        <v>169</v>
      </c>
      <c r="I24" s="528">
        <v>-533</v>
      </c>
      <c r="J24" s="528">
        <v>0</v>
      </c>
      <c r="K24" s="528">
        <v>10200</v>
      </c>
      <c r="L24" s="55">
        <f t="shared" si="0"/>
        <v>0</v>
      </c>
      <c r="M24" s="55">
        <f t="shared" si="1"/>
        <v>-533</v>
      </c>
    </row>
    <row r="25" spans="1:25" ht="12.6" customHeight="1" x14ac:dyDescent="0.2">
      <c r="A25" s="486">
        <v>0.875</v>
      </c>
      <c r="B25" s="527">
        <v>3102</v>
      </c>
      <c r="C25" s="528">
        <v>6365</v>
      </c>
      <c r="D25" s="528">
        <v>644</v>
      </c>
      <c r="E25" s="528">
        <v>202</v>
      </c>
      <c r="F25" s="528">
        <v>56</v>
      </c>
      <c r="G25" s="528">
        <v>0</v>
      </c>
      <c r="H25" s="528">
        <v>124</v>
      </c>
      <c r="I25" s="528">
        <v>-851</v>
      </c>
      <c r="J25" s="528">
        <v>0</v>
      </c>
      <c r="K25" s="528">
        <v>9642</v>
      </c>
      <c r="L25" s="55">
        <f t="shared" si="0"/>
        <v>0</v>
      </c>
      <c r="M25" s="55">
        <f t="shared" si="1"/>
        <v>-851</v>
      </c>
    </row>
    <row r="26" spans="1:25" ht="12.6" customHeight="1" x14ac:dyDescent="0.2">
      <c r="A26" s="486">
        <v>0.91666666666666696</v>
      </c>
      <c r="B26" s="527">
        <v>3100</v>
      </c>
      <c r="C26" s="528">
        <v>6354</v>
      </c>
      <c r="D26" s="528">
        <v>594</v>
      </c>
      <c r="E26" s="528">
        <v>272</v>
      </c>
      <c r="F26" s="528">
        <v>22</v>
      </c>
      <c r="G26" s="528">
        <v>0</v>
      </c>
      <c r="H26" s="528">
        <v>99</v>
      </c>
      <c r="I26" s="528">
        <v>-1337</v>
      </c>
      <c r="J26" s="528">
        <v>0</v>
      </c>
      <c r="K26" s="528">
        <v>9104</v>
      </c>
      <c r="L26" s="55">
        <f t="shared" si="0"/>
        <v>0</v>
      </c>
      <c r="M26" s="55">
        <f t="shared" si="1"/>
        <v>-1337</v>
      </c>
    </row>
    <row r="27" spans="1:25" ht="12.6" customHeight="1" thickBot="1" x14ac:dyDescent="0.25">
      <c r="A27" s="485">
        <v>0.95833333333333304</v>
      </c>
      <c r="B27" s="529">
        <v>3100</v>
      </c>
      <c r="C27" s="529">
        <v>6110</v>
      </c>
      <c r="D27" s="529">
        <v>575</v>
      </c>
      <c r="E27" s="529">
        <v>180</v>
      </c>
      <c r="F27" s="529">
        <v>0</v>
      </c>
      <c r="G27" s="529">
        <v>0</v>
      </c>
      <c r="H27" s="529">
        <v>111</v>
      </c>
      <c r="I27" s="529">
        <v>-1389</v>
      </c>
      <c r="J27" s="529">
        <v>-25</v>
      </c>
      <c r="K27" s="529">
        <v>8662</v>
      </c>
      <c r="L27" s="55">
        <f t="shared" si="0"/>
        <v>0</v>
      </c>
      <c r="M27" s="55">
        <f t="shared" si="1"/>
        <v>-1389</v>
      </c>
    </row>
    <row r="28" spans="1:25" s="25" customFormat="1" ht="11.25" x14ac:dyDescent="0.2"/>
    <row r="29" spans="1:25" ht="24" x14ac:dyDescent="0.2">
      <c r="A29" s="267" t="s">
        <v>53</v>
      </c>
      <c r="B29" s="211" t="s">
        <v>8</v>
      </c>
      <c r="C29" s="211" t="s">
        <v>23</v>
      </c>
      <c r="D29" s="211" t="s">
        <v>104</v>
      </c>
      <c r="E29" s="211" t="s">
        <v>46</v>
      </c>
      <c r="F29" s="211" t="s">
        <v>47</v>
      </c>
      <c r="G29" s="211" t="s">
        <v>49</v>
      </c>
      <c r="H29" s="211" t="s">
        <v>48</v>
      </c>
      <c r="I29" s="211" t="s">
        <v>59</v>
      </c>
      <c r="J29" s="211" t="s">
        <v>105</v>
      </c>
      <c r="K29" s="211" t="s">
        <v>216</v>
      </c>
      <c r="N29" s="762" t="s">
        <v>445</v>
      </c>
      <c r="O29" s="762"/>
      <c r="P29" s="762"/>
      <c r="Q29" s="762"/>
      <c r="R29" s="762"/>
      <c r="S29" s="762"/>
      <c r="T29" s="762"/>
      <c r="U29" s="762"/>
      <c r="V29" s="762"/>
      <c r="W29" s="762"/>
      <c r="X29" s="762"/>
      <c r="Y29" s="762"/>
    </row>
    <row r="30" spans="1:25" x14ac:dyDescent="0.2">
      <c r="A30" s="484">
        <v>0</v>
      </c>
      <c r="B30" s="526">
        <v>3086</v>
      </c>
      <c r="C30" s="526">
        <v>6416</v>
      </c>
      <c r="D30" s="526">
        <v>698</v>
      </c>
      <c r="E30" s="526">
        <v>129</v>
      </c>
      <c r="F30" s="526">
        <v>0</v>
      </c>
      <c r="G30" s="526">
        <v>0</v>
      </c>
      <c r="H30" s="526">
        <v>92</v>
      </c>
      <c r="I30" s="526">
        <v>-11</v>
      </c>
      <c r="J30" s="526">
        <v>-744</v>
      </c>
      <c r="K30" s="526">
        <v>9666</v>
      </c>
      <c r="L30" s="55">
        <f t="shared" ref="L30:L53" si="2">IF(I30&lt;0,0,I30)</f>
        <v>0</v>
      </c>
      <c r="M30" s="55">
        <f t="shared" ref="M30:M53" si="3">IF(I30&lt;0,I30,0)</f>
        <v>-11</v>
      </c>
    </row>
    <row r="31" spans="1:25" x14ac:dyDescent="0.2">
      <c r="A31" s="486">
        <v>4.1666666666666699E-2</v>
      </c>
      <c r="B31" s="527">
        <v>3087</v>
      </c>
      <c r="C31" s="528">
        <v>6405</v>
      </c>
      <c r="D31" s="528">
        <v>712</v>
      </c>
      <c r="E31" s="528">
        <v>128</v>
      </c>
      <c r="F31" s="528">
        <v>0</v>
      </c>
      <c r="G31" s="528">
        <v>0</v>
      </c>
      <c r="H31" s="528">
        <v>83</v>
      </c>
      <c r="I31" s="528">
        <v>174</v>
      </c>
      <c r="J31" s="528">
        <v>-804</v>
      </c>
      <c r="K31" s="528">
        <v>9785</v>
      </c>
      <c r="L31" s="55">
        <f t="shared" si="2"/>
        <v>174</v>
      </c>
      <c r="M31" s="55">
        <f t="shared" si="3"/>
        <v>0</v>
      </c>
    </row>
    <row r="32" spans="1:25" ht="12.75" customHeight="1" x14ac:dyDescent="0.2">
      <c r="A32" s="486">
        <v>8.3333333333333301E-2</v>
      </c>
      <c r="B32" s="527">
        <v>3088</v>
      </c>
      <c r="C32" s="528">
        <v>6486</v>
      </c>
      <c r="D32" s="528">
        <v>713</v>
      </c>
      <c r="E32" s="528">
        <v>128</v>
      </c>
      <c r="F32" s="528">
        <v>0</v>
      </c>
      <c r="G32" s="528">
        <v>0</v>
      </c>
      <c r="H32" s="528">
        <v>79</v>
      </c>
      <c r="I32" s="528">
        <v>190</v>
      </c>
      <c r="J32" s="528">
        <v>-891</v>
      </c>
      <c r="K32" s="528">
        <v>9793</v>
      </c>
      <c r="L32" s="55">
        <f t="shared" si="2"/>
        <v>190</v>
      </c>
      <c r="M32" s="55">
        <f t="shared" si="3"/>
        <v>0</v>
      </c>
    </row>
    <row r="33" spans="1:13" ht="12.75" customHeight="1" x14ac:dyDescent="0.2">
      <c r="A33" s="486">
        <v>0.125</v>
      </c>
      <c r="B33" s="527">
        <v>3090</v>
      </c>
      <c r="C33" s="528">
        <v>6677</v>
      </c>
      <c r="D33" s="528">
        <v>708</v>
      </c>
      <c r="E33" s="528">
        <v>128</v>
      </c>
      <c r="F33" s="528">
        <v>0</v>
      </c>
      <c r="G33" s="528">
        <v>0</v>
      </c>
      <c r="H33" s="528">
        <v>79</v>
      </c>
      <c r="I33" s="528">
        <v>134</v>
      </c>
      <c r="J33" s="528">
        <v>-1058</v>
      </c>
      <c r="K33" s="528">
        <v>9758</v>
      </c>
      <c r="L33" s="55">
        <f t="shared" si="2"/>
        <v>134</v>
      </c>
      <c r="M33" s="55">
        <f t="shared" si="3"/>
        <v>0</v>
      </c>
    </row>
    <row r="34" spans="1:13" ht="12.75" customHeight="1" x14ac:dyDescent="0.2">
      <c r="A34" s="486">
        <v>0.16666666666666699</v>
      </c>
      <c r="B34" s="527">
        <v>3089</v>
      </c>
      <c r="C34" s="528">
        <v>6690</v>
      </c>
      <c r="D34" s="528">
        <v>705</v>
      </c>
      <c r="E34" s="528">
        <v>128</v>
      </c>
      <c r="F34" s="528">
        <v>0</v>
      </c>
      <c r="G34" s="528">
        <v>0</v>
      </c>
      <c r="H34" s="528">
        <v>81</v>
      </c>
      <c r="I34" s="528">
        <v>51</v>
      </c>
      <c r="J34" s="528">
        <v>-858</v>
      </c>
      <c r="K34" s="528">
        <v>9886</v>
      </c>
      <c r="L34" s="55">
        <f t="shared" si="2"/>
        <v>51</v>
      </c>
      <c r="M34" s="55">
        <f t="shared" si="3"/>
        <v>0</v>
      </c>
    </row>
    <row r="35" spans="1:13" ht="12.75" customHeight="1" x14ac:dyDescent="0.2">
      <c r="A35" s="486">
        <v>0.20833333333333301</v>
      </c>
      <c r="B35" s="527">
        <v>3089</v>
      </c>
      <c r="C35" s="528">
        <v>6535</v>
      </c>
      <c r="D35" s="528">
        <v>704</v>
      </c>
      <c r="E35" s="528">
        <v>132</v>
      </c>
      <c r="F35" s="528">
        <v>0</v>
      </c>
      <c r="G35" s="528">
        <v>0</v>
      </c>
      <c r="H35" s="528">
        <v>82</v>
      </c>
      <c r="I35" s="528">
        <v>393</v>
      </c>
      <c r="J35" s="528">
        <v>-582</v>
      </c>
      <c r="K35" s="528">
        <v>10353</v>
      </c>
      <c r="L35" s="55">
        <f t="shared" si="2"/>
        <v>393</v>
      </c>
      <c r="M35" s="55">
        <f t="shared" si="3"/>
        <v>0</v>
      </c>
    </row>
    <row r="36" spans="1:13" ht="12.75" customHeight="1" x14ac:dyDescent="0.2">
      <c r="A36" s="486">
        <v>0.25</v>
      </c>
      <c r="B36" s="527">
        <v>3091</v>
      </c>
      <c r="C36" s="528">
        <v>6512</v>
      </c>
      <c r="D36" s="528">
        <v>761</v>
      </c>
      <c r="E36" s="528">
        <v>246</v>
      </c>
      <c r="F36" s="528">
        <v>213</v>
      </c>
      <c r="G36" s="528">
        <v>1</v>
      </c>
      <c r="H36" s="528">
        <v>78</v>
      </c>
      <c r="I36" s="528">
        <v>327</v>
      </c>
      <c r="J36" s="528">
        <v>-5</v>
      </c>
      <c r="K36" s="528">
        <v>11224</v>
      </c>
      <c r="L36" s="55">
        <f t="shared" si="2"/>
        <v>327</v>
      </c>
      <c r="M36" s="55">
        <f t="shared" si="3"/>
        <v>0</v>
      </c>
    </row>
    <row r="37" spans="1:13" ht="12.75" customHeight="1" x14ac:dyDescent="0.2">
      <c r="A37" s="486">
        <v>0.29166666666666702</v>
      </c>
      <c r="B37" s="527">
        <v>3092</v>
      </c>
      <c r="C37" s="528">
        <v>6526</v>
      </c>
      <c r="D37" s="528">
        <v>765</v>
      </c>
      <c r="E37" s="528">
        <v>678</v>
      </c>
      <c r="F37" s="528">
        <v>761</v>
      </c>
      <c r="G37" s="528">
        <v>83</v>
      </c>
      <c r="H37" s="528">
        <v>77</v>
      </c>
      <c r="I37" s="528">
        <v>-313</v>
      </c>
      <c r="J37" s="528">
        <v>0</v>
      </c>
      <c r="K37" s="528">
        <v>11669</v>
      </c>
      <c r="L37" s="55">
        <f t="shared" si="2"/>
        <v>0</v>
      </c>
      <c r="M37" s="55">
        <f t="shared" si="3"/>
        <v>-313</v>
      </c>
    </row>
    <row r="38" spans="1:13" ht="12.75" customHeight="1" x14ac:dyDescent="0.2">
      <c r="A38" s="486">
        <v>0.33333333333333298</v>
      </c>
      <c r="B38" s="527">
        <v>3089</v>
      </c>
      <c r="C38" s="528">
        <v>6504</v>
      </c>
      <c r="D38" s="528">
        <v>764</v>
      </c>
      <c r="E38" s="528">
        <v>816</v>
      </c>
      <c r="F38" s="528">
        <v>350</v>
      </c>
      <c r="G38" s="528">
        <v>398</v>
      </c>
      <c r="H38" s="528">
        <v>77</v>
      </c>
      <c r="I38" s="528">
        <v>-155</v>
      </c>
      <c r="J38" s="528">
        <v>0</v>
      </c>
      <c r="K38" s="528">
        <v>11843</v>
      </c>
      <c r="L38" s="55">
        <f t="shared" si="2"/>
        <v>0</v>
      </c>
      <c r="M38" s="55">
        <f t="shared" si="3"/>
        <v>-155</v>
      </c>
    </row>
    <row r="39" spans="1:13" ht="12.75" customHeight="1" x14ac:dyDescent="0.2">
      <c r="A39" s="486">
        <v>0.375</v>
      </c>
      <c r="B39" s="527">
        <v>3093</v>
      </c>
      <c r="C39" s="528">
        <v>6551</v>
      </c>
      <c r="D39" s="528">
        <v>741</v>
      </c>
      <c r="E39" s="528">
        <v>580</v>
      </c>
      <c r="F39" s="528">
        <v>229</v>
      </c>
      <c r="G39" s="528">
        <v>760</v>
      </c>
      <c r="H39" s="528">
        <v>74</v>
      </c>
      <c r="I39" s="528">
        <v>-59</v>
      </c>
      <c r="J39" s="528">
        <v>0</v>
      </c>
      <c r="K39" s="528">
        <v>11969</v>
      </c>
      <c r="L39" s="55">
        <f t="shared" si="2"/>
        <v>0</v>
      </c>
      <c r="M39" s="55">
        <f t="shared" si="3"/>
        <v>-59</v>
      </c>
    </row>
    <row r="40" spans="1:13" ht="12.75" customHeight="1" x14ac:dyDescent="0.2">
      <c r="A40" s="486">
        <v>0.41666666666666702</v>
      </c>
      <c r="B40" s="527">
        <v>3095</v>
      </c>
      <c r="C40" s="528">
        <v>6685</v>
      </c>
      <c r="D40" s="528">
        <v>737</v>
      </c>
      <c r="E40" s="528">
        <v>285</v>
      </c>
      <c r="F40" s="528">
        <v>97</v>
      </c>
      <c r="G40" s="528">
        <v>1014</v>
      </c>
      <c r="H40" s="528">
        <v>81</v>
      </c>
      <c r="I40" s="528">
        <v>-82</v>
      </c>
      <c r="J40" s="528">
        <v>0</v>
      </c>
      <c r="K40" s="528">
        <v>11912</v>
      </c>
      <c r="L40" s="55">
        <f t="shared" si="2"/>
        <v>0</v>
      </c>
      <c r="M40" s="55">
        <f t="shared" si="3"/>
        <v>-82</v>
      </c>
    </row>
    <row r="41" spans="1:13" x14ac:dyDescent="0.2">
      <c r="A41" s="486">
        <v>0.45833333333333298</v>
      </c>
      <c r="B41" s="527">
        <v>3094</v>
      </c>
      <c r="C41" s="528">
        <v>6720</v>
      </c>
      <c r="D41" s="528">
        <v>740</v>
      </c>
      <c r="E41" s="528">
        <v>250</v>
      </c>
      <c r="F41" s="528">
        <v>0</v>
      </c>
      <c r="G41" s="528">
        <v>1079</v>
      </c>
      <c r="H41" s="528">
        <v>95</v>
      </c>
      <c r="I41" s="528">
        <v>-240</v>
      </c>
      <c r="J41" s="528">
        <v>0</v>
      </c>
      <c r="K41" s="528">
        <v>11738</v>
      </c>
      <c r="L41" s="55">
        <f t="shared" si="2"/>
        <v>0</v>
      </c>
      <c r="M41" s="55">
        <f t="shared" si="3"/>
        <v>-240</v>
      </c>
    </row>
    <row r="42" spans="1:13" s="25" customFormat="1" x14ac:dyDescent="0.2">
      <c r="A42" s="486">
        <v>0.5</v>
      </c>
      <c r="B42" s="527">
        <v>3089</v>
      </c>
      <c r="C42" s="528">
        <v>6800</v>
      </c>
      <c r="D42" s="528">
        <v>743</v>
      </c>
      <c r="E42" s="528">
        <v>153</v>
      </c>
      <c r="F42" s="528">
        <v>280</v>
      </c>
      <c r="G42" s="528">
        <v>1094</v>
      </c>
      <c r="H42" s="528">
        <v>99</v>
      </c>
      <c r="I42" s="528">
        <v>-395</v>
      </c>
      <c r="J42" s="528">
        <v>0</v>
      </c>
      <c r="K42" s="528">
        <v>11863</v>
      </c>
      <c r="L42" s="55">
        <f t="shared" si="2"/>
        <v>0</v>
      </c>
      <c r="M42" s="55">
        <f t="shared" si="3"/>
        <v>-395</v>
      </c>
    </row>
    <row r="43" spans="1:13" x14ac:dyDescent="0.2">
      <c r="A43" s="486">
        <v>0.54166666666666696</v>
      </c>
      <c r="B43" s="527">
        <v>3088</v>
      </c>
      <c r="C43" s="528">
        <v>6807</v>
      </c>
      <c r="D43" s="528">
        <v>747</v>
      </c>
      <c r="E43" s="528">
        <v>158</v>
      </c>
      <c r="F43" s="528">
        <v>4</v>
      </c>
      <c r="G43" s="528">
        <v>1029</v>
      </c>
      <c r="H43" s="528">
        <v>102</v>
      </c>
      <c r="I43" s="528">
        <v>-40</v>
      </c>
      <c r="J43" s="528">
        <v>0</v>
      </c>
      <c r="K43" s="528">
        <v>11895</v>
      </c>
      <c r="L43" s="55">
        <f t="shared" si="2"/>
        <v>0</v>
      </c>
      <c r="M43" s="55">
        <f t="shared" si="3"/>
        <v>-40</v>
      </c>
    </row>
    <row r="44" spans="1:13" x14ac:dyDescent="0.2">
      <c r="A44" s="486">
        <v>0.58333333333333304</v>
      </c>
      <c r="B44" s="527">
        <v>3086</v>
      </c>
      <c r="C44" s="528">
        <v>6662</v>
      </c>
      <c r="D44" s="528">
        <v>749</v>
      </c>
      <c r="E44" s="528">
        <v>158</v>
      </c>
      <c r="F44" s="528">
        <v>55</v>
      </c>
      <c r="G44" s="528">
        <v>901</v>
      </c>
      <c r="H44" s="528">
        <v>103</v>
      </c>
      <c r="I44" s="528">
        <v>74</v>
      </c>
      <c r="J44" s="528">
        <v>-23</v>
      </c>
      <c r="K44" s="528">
        <v>11765</v>
      </c>
      <c r="L44" s="55">
        <f t="shared" si="2"/>
        <v>74</v>
      </c>
      <c r="M44" s="55">
        <f t="shared" si="3"/>
        <v>0</v>
      </c>
    </row>
    <row r="45" spans="1:13" x14ac:dyDescent="0.2">
      <c r="A45" s="486">
        <v>0.625</v>
      </c>
      <c r="B45" s="527">
        <v>3084</v>
      </c>
      <c r="C45" s="528">
        <v>6634</v>
      </c>
      <c r="D45" s="528">
        <v>743</v>
      </c>
      <c r="E45" s="528">
        <v>162</v>
      </c>
      <c r="F45" s="528">
        <v>96</v>
      </c>
      <c r="G45" s="528">
        <v>629</v>
      </c>
      <c r="H45" s="528">
        <v>103</v>
      </c>
      <c r="I45" s="528">
        <v>167</v>
      </c>
      <c r="J45" s="528">
        <v>0</v>
      </c>
      <c r="K45" s="528">
        <v>11618</v>
      </c>
      <c r="L45" s="55">
        <f t="shared" si="2"/>
        <v>167</v>
      </c>
      <c r="M45" s="55">
        <f t="shared" si="3"/>
        <v>0</v>
      </c>
    </row>
    <row r="46" spans="1:13" x14ac:dyDescent="0.2">
      <c r="A46" s="486">
        <v>0.66666666666666696</v>
      </c>
      <c r="B46" s="527">
        <v>3083</v>
      </c>
      <c r="C46" s="528">
        <v>6831</v>
      </c>
      <c r="D46" s="528">
        <v>756</v>
      </c>
      <c r="E46" s="528">
        <v>313</v>
      </c>
      <c r="F46" s="528">
        <v>173</v>
      </c>
      <c r="G46" s="528">
        <v>264</v>
      </c>
      <c r="H46" s="528">
        <v>103</v>
      </c>
      <c r="I46" s="528">
        <v>-63</v>
      </c>
      <c r="J46" s="528">
        <v>0</v>
      </c>
      <c r="K46" s="528">
        <v>11460</v>
      </c>
      <c r="L46" s="55">
        <f t="shared" si="2"/>
        <v>0</v>
      </c>
      <c r="M46" s="55">
        <f t="shared" si="3"/>
        <v>-63</v>
      </c>
    </row>
    <row r="47" spans="1:13" x14ac:dyDescent="0.2">
      <c r="A47" s="486">
        <v>0.70833333333333304</v>
      </c>
      <c r="B47" s="527">
        <v>3084</v>
      </c>
      <c r="C47" s="528">
        <v>6917</v>
      </c>
      <c r="D47" s="528">
        <v>771</v>
      </c>
      <c r="E47" s="528">
        <v>297</v>
      </c>
      <c r="F47" s="528">
        <v>674</v>
      </c>
      <c r="G47" s="528">
        <v>22</v>
      </c>
      <c r="H47" s="528">
        <v>106</v>
      </c>
      <c r="I47" s="528">
        <v>-302</v>
      </c>
      <c r="J47" s="528">
        <v>0</v>
      </c>
      <c r="K47" s="528">
        <v>11569</v>
      </c>
      <c r="L47" s="55">
        <f t="shared" si="2"/>
        <v>0</v>
      </c>
      <c r="M47" s="55">
        <f t="shared" si="3"/>
        <v>-302</v>
      </c>
    </row>
    <row r="48" spans="1:13" x14ac:dyDescent="0.2">
      <c r="A48" s="486">
        <v>0.75</v>
      </c>
      <c r="B48" s="527">
        <v>3086</v>
      </c>
      <c r="C48" s="528">
        <v>6984</v>
      </c>
      <c r="D48" s="528">
        <v>788</v>
      </c>
      <c r="E48" s="528">
        <v>418</v>
      </c>
      <c r="F48" s="528">
        <v>444</v>
      </c>
      <c r="G48" s="528">
        <v>1</v>
      </c>
      <c r="H48" s="528">
        <v>121</v>
      </c>
      <c r="I48" s="528">
        <v>-92</v>
      </c>
      <c r="J48" s="528">
        <v>0</v>
      </c>
      <c r="K48" s="528">
        <v>11750</v>
      </c>
      <c r="L48" s="55">
        <f t="shared" si="2"/>
        <v>0</v>
      </c>
      <c r="M48" s="55">
        <f t="shared" si="3"/>
        <v>-92</v>
      </c>
    </row>
    <row r="49" spans="1:25" x14ac:dyDescent="0.2">
      <c r="A49" s="486">
        <v>0.79166666666666696</v>
      </c>
      <c r="B49" s="527">
        <v>3088</v>
      </c>
      <c r="C49" s="528">
        <v>7043</v>
      </c>
      <c r="D49" s="528">
        <v>792</v>
      </c>
      <c r="E49" s="528">
        <v>408</v>
      </c>
      <c r="F49" s="528">
        <v>108</v>
      </c>
      <c r="G49" s="528">
        <v>0</v>
      </c>
      <c r="H49" s="528">
        <v>139</v>
      </c>
      <c r="I49" s="528">
        <v>149</v>
      </c>
      <c r="J49" s="528">
        <v>0</v>
      </c>
      <c r="K49" s="528">
        <v>11727</v>
      </c>
      <c r="L49" s="55">
        <f t="shared" si="2"/>
        <v>149</v>
      </c>
      <c r="M49" s="55">
        <f t="shared" si="3"/>
        <v>0</v>
      </c>
    </row>
    <row r="50" spans="1:25" x14ac:dyDescent="0.2">
      <c r="A50" s="486">
        <v>0.83333333333333304</v>
      </c>
      <c r="B50" s="527">
        <v>3089</v>
      </c>
      <c r="C50" s="528">
        <v>7067</v>
      </c>
      <c r="D50" s="528">
        <v>785</v>
      </c>
      <c r="E50" s="528">
        <v>264</v>
      </c>
      <c r="F50" s="528">
        <v>332</v>
      </c>
      <c r="G50" s="528">
        <v>0</v>
      </c>
      <c r="H50" s="528">
        <v>167</v>
      </c>
      <c r="I50" s="528">
        <v>-203</v>
      </c>
      <c r="J50" s="528">
        <v>0</v>
      </c>
      <c r="K50" s="528">
        <v>11501</v>
      </c>
      <c r="L50" s="55">
        <f t="shared" si="2"/>
        <v>0</v>
      </c>
      <c r="M50" s="55">
        <f t="shared" si="3"/>
        <v>-203</v>
      </c>
    </row>
    <row r="51" spans="1:25" x14ac:dyDescent="0.2">
      <c r="A51" s="486">
        <v>0.875</v>
      </c>
      <c r="B51" s="527">
        <v>3090</v>
      </c>
      <c r="C51" s="528">
        <v>7100</v>
      </c>
      <c r="D51" s="528">
        <v>784</v>
      </c>
      <c r="E51" s="528">
        <v>152</v>
      </c>
      <c r="F51" s="528">
        <v>35</v>
      </c>
      <c r="G51" s="528">
        <v>0</v>
      </c>
      <c r="H51" s="528">
        <v>197</v>
      </c>
      <c r="I51" s="528">
        <v>-353</v>
      </c>
      <c r="J51" s="528">
        <v>0</v>
      </c>
      <c r="K51" s="528">
        <v>11005</v>
      </c>
      <c r="L51" s="55">
        <f t="shared" si="2"/>
        <v>0</v>
      </c>
      <c r="M51" s="55">
        <f t="shared" si="3"/>
        <v>-353</v>
      </c>
    </row>
    <row r="52" spans="1:25" x14ac:dyDescent="0.2">
      <c r="A52" s="486">
        <v>0.91666666666666696</v>
      </c>
      <c r="B52" s="527">
        <v>3091</v>
      </c>
      <c r="C52" s="528">
        <v>6988</v>
      </c>
      <c r="D52" s="528">
        <v>740</v>
      </c>
      <c r="E52" s="528">
        <v>136</v>
      </c>
      <c r="F52" s="528">
        <v>0</v>
      </c>
      <c r="G52" s="528">
        <v>0</v>
      </c>
      <c r="H52" s="528">
        <v>199</v>
      </c>
      <c r="I52" s="528">
        <v>-624</v>
      </c>
      <c r="J52" s="528">
        <v>0</v>
      </c>
      <c r="K52" s="528">
        <v>10530</v>
      </c>
      <c r="L52" s="55">
        <f t="shared" si="2"/>
        <v>0</v>
      </c>
      <c r="M52" s="55">
        <f t="shared" si="3"/>
        <v>-624</v>
      </c>
    </row>
    <row r="53" spans="1:25" ht="12.75" thickBot="1" x14ac:dyDescent="0.25">
      <c r="A53" s="485">
        <v>0.95833333333333304</v>
      </c>
      <c r="B53" s="529">
        <v>3095</v>
      </c>
      <c r="C53" s="529">
        <v>6917</v>
      </c>
      <c r="D53" s="529">
        <v>723</v>
      </c>
      <c r="E53" s="529">
        <v>129</v>
      </c>
      <c r="F53" s="529">
        <v>0</v>
      </c>
      <c r="G53" s="529">
        <v>0</v>
      </c>
      <c r="H53" s="529">
        <v>195</v>
      </c>
      <c r="I53" s="529">
        <v>-862</v>
      </c>
      <c r="J53" s="529">
        <v>-22</v>
      </c>
      <c r="K53" s="529">
        <v>10175</v>
      </c>
      <c r="L53" s="55">
        <f t="shared" si="2"/>
        <v>0</v>
      </c>
      <c r="M53" s="55">
        <f t="shared" si="3"/>
        <v>-862</v>
      </c>
    </row>
    <row r="55" spans="1:25" ht="24" x14ac:dyDescent="0.2">
      <c r="A55" s="267" t="s">
        <v>53</v>
      </c>
      <c r="B55" s="211" t="s">
        <v>8</v>
      </c>
      <c r="C55" s="211" t="s">
        <v>23</v>
      </c>
      <c r="D55" s="211" t="s">
        <v>104</v>
      </c>
      <c r="E55" s="211" t="s">
        <v>46</v>
      </c>
      <c r="F55" s="211" t="s">
        <v>47</v>
      </c>
      <c r="G55" s="211" t="s">
        <v>49</v>
      </c>
      <c r="H55" s="211" t="s">
        <v>48</v>
      </c>
      <c r="I55" s="211" t="s">
        <v>59</v>
      </c>
      <c r="J55" s="211" t="s">
        <v>105</v>
      </c>
      <c r="K55" s="211" t="s">
        <v>216</v>
      </c>
      <c r="N55" s="762" t="s">
        <v>446</v>
      </c>
      <c r="O55" s="762"/>
      <c r="P55" s="762"/>
      <c r="Q55" s="762"/>
      <c r="R55" s="762"/>
      <c r="S55" s="762"/>
      <c r="T55" s="762"/>
      <c r="U55" s="762"/>
      <c r="V55" s="762"/>
      <c r="W55" s="762"/>
      <c r="X55" s="762"/>
      <c r="Y55" s="762"/>
    </row>
    <row r="56" spans="1:25" x14ac:dyDescent="0.2">
      <c r="A56" s="484">
        <v>0</v>
      </c>
      <c r="B56" s="526">
        <v>3618</v>
      </c>
      <c r="C56" s="526">
        <v>6596</v>
      </c>
      <c r="D56" s="526">
        <v>713</v>
      </c>
      <c r="E56" s="526">
        <v>131</v>
      </c>
      <c r="F56" s="526">
        <v>0</v>
      </c>
      <c r="G56" s="526">
        <v>0</v>
      </c>
      <c r="H56" s="526">
        <v>146</v>
      </c>
      <c r="I56" s="526">
        <v>-1177</v>
      </c>
      <c r="J56" s="526">
        <v>-410</v>
      </c>
      <c r="K56" s="526">
        <v>9617</v>
      </c>
      <c r="L56" s="55">
        <f t="shared" ref="L56:L79" si="4">IF(I56&lt;0,0,I56)</f>
        <v>0</v>
      </c>
      <c r="M56" s="55">
        <f t="shared" ref="M56:M79" si="5">IF(I56&lt;0,I56,0)</f>
        <v>-1177</v>
      </c>
    </row>
    <row r="57" spans="1:25" x14ac:dyDescent="0.2">
      <c r="A57" s="486">
        <v>4.1666666666666699E-2</v>
      </c>
      <c r="B57" s="527">
        <v>3706</v>
      </c>
      <c r="C57" s="528">
        <v>6604</v>
      </c>
      <c r="D57" s="528">
        <v>717</v>
      </c>
      <c r="E57" s="528">
        <v>131</v>
      </c>
      <c r="F57" s="528">
        <v>0</v>
      </c>
      <c r="G57" s="528">
        <v>0</v>
      </c>
      <c r="H57" s="528">
        <v>144</v>
      </c>
      <c r="I57" s="528">
        <v>-571</v>
      </c>
      <c r="J57" s="528">
        <v>-984</v>
      </c>
      <c r="K57" s="528">
        <v>9747</v>
      </c>
      <c r="L57" s="55">
        <f t="shared" si="4"/>
        <v>0</v>
      </c>
      <c r="M57" s="55">
        <f t="shared" si="5"/>
        <v>-571</v>
      </c>
    </row>
    <row r="58" spans="1:25" x14ac:dyDescent="0.2">
      <c r="A58" s="486">
        <v>8.3333333333333301E-2</v>
      </c>
      <c r="B58" s="527">
        <v>3686</v>
      </c>
      <c r="C58" s="528">
        <v>6477</v>
      </c>
      <c r="D58" s="528">
        <v>717</v>
      </c>
      <c r="E58" s="528">
        <v>131</v>
      </c>
      <c r="F58" s="528">
        <v>0</v>
      </c>
      <c r="G58" s="528">
        <v>0</v>
      </c>
      <c r="H58" s="528">
        <v>137</v>
      </c>
      <c r="I58" s="528">
        <v>-525</v>
      </c>
      <c r="J58" s="528">
        <v>-876</v>
      </c>
      <c r="K58" s="528">
        <v>9747</v>
      </c>
      <c r="L58" s="55">
        <f t="shared" si="4"/>
        <v>0</v>
      </c>
      <c r="M58" s="55">
        <f t="shared" si="5"/>
        <v>-525</v>
      </c>
    </row>
    <row r="59" spans="1:25" x14ac:dyDescent="0.2">
      <c r="A59" s="486">
        <v>0.125</v>
      </c>
      <c r="B59" s="527">
        <v>3680</v>
      </c>
      <c r="C59" s="528">
        <v>6527</v>
      </c>
      <c r="D59" s="528">
        <v>714</v>
      </c>
      <c r="E59" s="528">
        <v>131</v>
      </c>
      <c r="F59" s="528">
        <v>0</v>
      </c>
      <c r="G59" s="528">
        <v>0</v>
      </c>
      <c r="H59" s="528">
        <v>132</v>
      </c>
      <c r="I59" s="528">
        <v>-607</v>
      </c>
      <c r="J59" s="528">
        <v>-865</v>
      </c>
      <c r="K59" s="528">
        <v>9712</v>
      </c>
      <c r="L59" s="55">
        <f t="shared" si="4"/>
        <v>0</v>
      </c>
      <c r="M59" s="55">
        <f t="shared" si="5"/>
        <v>-607</v>
      </c>
    </row>
    <row r="60" spans="1:25" x14ac:dyDescent="0.2">
      <c r="A60" s="486">
        <v>0.16666666666666699</v>
      </c>
      <c r="B60" s="527">
        <v>3686</v>
      </c>
      <c r="C60" s="528">
        <v>6484</v>
      </c>
      <c r="D60" s="528">
        <v>719</v>
      </c>
      <c r="E60" s="528">
        <v>131</v>
      </c>
      <c r="F60" s="528">
        <v>0</v>
      </c>
      <c r="G60" s="528">
        <v>0</v>
      </c>
      <c r="H60" s="528">
        <v>136</v>
      </c>
      <c r="I60" s="528">
        <v>-1180</v>
      </c>
      <c r="J60" s="528">
        <v>-179</v>
      </c>
      <c r="K60" s="528">
        <v>9797</v>
      </c>
      <c r="L60" s="55">
        <f t="shared" si="4"/>
        <v>0</v>
      </c>
      <c r="M60" s="55">
        <f t="shared" si="5"/>
        <v>-1180</v>
      </c>
    </row>
    <row r="61" spans="1:25" x14ac:dyDescent="0.2">
      <c r="A61" s="486">
        <v>0.20833333333333301</v>
      </c>
      <c r="B61" s="527">
        <v>3796</v>
      </c>
      <c r="C61" s="528">
        <v>6550</v>
      </c>
      <c r="D61" s="528">
        <v>708</v>
      </c>
      <c r="E61" s="528">
        <v>131</v>
      </c>
      <c r="F61" s="528">
        <v>0</v>
      </c>
      <c r="G61" s="528">
        <v>0</v>
      </c>
      <c r="H61" s="528">
        <v>137</v>
      </c>
      <c r="I61" s="528">
        <v>-823</v>
      </c>
      <c r="J61" s="528">
        <v>-225</v>
      </c>
      <c r="K61" s="528">
        <v>10274</v>
      </c>
      <c r="L61" s="55">
        <f t="shared" si="4"/>
        <v>0</v>
      </c>
      <c r="M61" s="55">
        <f t="shared" si="5"/>
        <v>-823</v>
      </c>
    </row>
    <row r="62" spans="1:25" x14ac:dyDescent="0.2">
      <c r="A62" s="486">
        <v>0.25</v>
      </c>
      <c r="B62" s="527">
        <v>3812</v>
      </c>
      <c r="C62" s="528">
        <v>6536</v>
      </c>
      <c r="D62" s="528">
        <v>743</v>
      </c>
      <c r="E62" s="528">
        <v>138</v>
      </c>
      <c r="F62" s="528">
        <v>0</v>
      </c>
      <c r="G62" s="528">
        <v>1</v>
      </c>
      <c r="H62" s="528">
        <v>133</v>
      </c>
      <c r="I62" s="528">
        <v>-270</v>
      </c>
      <c r="J62" s="528">
        <v>0</v>
      </c>
      <c r="K62" s="528">
        <v>11093</v>
      </c>
      <c r="L62" s="55">
        <f t="shared" si="4"/>
        <v>0</v>
      </c>
      <c r="M62" s="55">
        <f t="shared" si="5"/>
        <v>-270</v>
      </c>
    </row>
    <row r="63" spans="1:25" x14ac:dyDescent="0.2">
      <c r="A63" s="486">
        <v>0.29166666666666702</v>
      </c>
      <c r="B63" s="527">
        <v>3830</v>
      </c>
      <c r="C63" s="528">
        <v>6685</v>
      </c>
      <c r="D63" s="528">
        <v>770</v>
      </c>
      <c r="E63" s="528">
        <v>349</v>
      </c>
      <c r="F63" s="528">
        <v>0</v>
      </c>
      <c r="G63" s="528">
        <v>19</v>
      </c>
      <c r="H63" s="528">
        <v>136</v>
      </c>
      <c r="I63" s="528">
        <v>-276</v>
      </c>
      <c r="J63" s="528">
        <v>0</v>
      </c>
      <c r="K63" s="528">
        <v>11513</v>
      </c>
      <c r="L63" s="55">
        <f t="shared" si="4"/>
        <v>0</v>
      </c>
      <c r="M63" s="55">
        <f t="shared" si="5"/>
        <v>-276</v>
      </c>
    </row>
    <row r="64" spans="1:25" x14ac:dyDescent="0.2">
      <c r="A64" s="486">
        <v>0.33333333333333298</v>
      </c>
      <c r="B64" s="527">
        <v>3848</v>
      </c>
      <c r="C64" s="528">
        <v>6894</v>
      </c>
      <c r="D64" s="528">
        <v>796</v>
      </c>
      <c r="E64" s="528">
        <v>335</v>
      </c>
      <c r="F64" s="528">
        <v>21</v>
      </c>
      <c r="G64" s="528">
        <v>122</v>
      </c>
      <c r="H64" s="528">
        <v>136</v>
      </c>
      <c r="I64" s="528">
        <v>-424</v>
      </c>
      <c r="J64" s="528">
        <v>0</v>
      </c>
      <c r="K64" s="528">
        <v>11728</v>
      </c>
      <c r="L64" s="55">
        <f t="shared" si="4"/>
        <v>0</v>
      </c>
      <c r="M64" s="55">
        <f t="shared" si="5"/>
        <v>-424</v>
      </c>
    </row>
    <row r="65" spans="1:13" x14ac:dyDescent="0.2">
      <c r="A65" s="486">
        <v>0.375</v>
      </c>
      <c r="B65" s="527">
        <v>3875</v>
      </c>
      <c r="C65" s="528">
        <v>6880</v>
      </c>
      <c r="D65" s="528">
        <v>805</v>
      </c>
      <c r="E65" s="528">
        <v>163</v>
      </c>
      <c r="F65" s="528">
        <v>75</v>
      </c>
      <c r="G65" s="528">
        <v>254</v>
      </c>
      <c r="H65" s="528">
        <v>124</v>
      </c>
      <c r="I65" s="528">
        <v>-282</v>
      </c>
      <c r="J65" s="528">
        <v>0</v>
      </c>
      <c r="K65" s="528">
        <v>11894</v>
      </c>
      <c r="L65" s="55">
        <f t="shared" si="4"/>
        <v>0</v>
      </c>
      <c r="M65" s="55">
        <f t="shared" si="5"/>
        <v>-282</v>
      </c>
    </row>
    <row r="66" spans="1:13" x14ac:dyDescent="0.2">
      <c r="A66" s="486">
        <v>0.41666666666666702</v>
      </c>
      <c r="B66" s="527">
        <v>3897</v>
      </c>
      <c r="C66" s="528">
        <v>6864</v>
      </c>
      <c r="D66" s="528">
        <v>819</v>
      </c>
      <c r="E66" s="528">
        <v>146</v>
      </c>
      <c r="F66" s="528">
        <v>0</v>
      </c>
      <c r="G66" s="528">
        <v>318</v>
      </c>
      <c r="H66" s="528">
        <v>121</v>
      </c>
      <c r="I66" s="528">
        <v>-197</v>
      </c>
      <c r="J66" s="528">
        <v>-95</v>
      </c>
      <c r="K66" s="528">
        <v>11873</v>
      </c>
      <c r="L66" s="55">
        <f t="shared" si="4"/>
        <v>0</v>
      </c>
      <c r="M66" s="55">
        <f t="shared" si="5"/>
        <v>-197</v>
      </c>
    </row>
    <row r="67" spans="1:13" x14ac:dyDescent="0.2">
      <c r="A67" s="486">
        <v>0.45833333333333298</v>
      </c>
      <c r="B67" s="527">
        <v>3915</v>
      </c>
      <c r="C67" s="528">
        <v>6801</v>
      </c>
      <c r="D67" s="528">
        <v>796</v>
      </c>
      <c r="E67" s="528">
        <v>142</v>
      </c>
      <c r="F67" s="528">
        <v>109</v>
      </c>
      <c r="G67" s="528">
        <v>357</v>
      </c>
      <c r="H67" s="528">
        <v>111</v>
      </c>
      <c r="I67" s="528">
        <v>-409</v>
      </c>
      <c r="J67" s="528">
        <v>0</v>
      </c>
      <c r="K67" s="528">
        <v>11822</v>
      </c>
      <c r="L67" s="55">
        <f t="shared" si="4"/>
        <v>0</v>
      </c>
      <c r="M67" s="55">
        <f t="shared" si="5"/>
        <v>-409</v>
      </c>
    </row>
    <row r="68" spans="1:13" x14ac:dyDescent="0.2">
      <c r="A68" s="486">
        <v>0.5</v>
      </c>
      <c r="B68" s="527">
        <v>3925</v>
      </c>
      <c r="C68" s="528">
        <v>7006</v>
      </c>
      <c r="D68" s="528">
        <v>862</v>
      </c>
      <c r="E68" s="528">
        <v>141</v>
      </c>
      <c r="F68" s="528">
        <v>84</v>
      </c>
      <c r="G68" s="528">
        <v>348</v>
      </c>
      <c r="H68" s="528">
        <v>95</v>
      </c>
      <c r="I68" s="528">
        <v>-505</v>
      </c>
      <c r="J68" s="528">
        <v>0</v>
      </c>
      <c r="K68" s="528">
        <v>11956</v>
      </c>
      <c r="L68" s="55">
        <f t="shared" si="4"/>
        <v>0</v>
      </c>
      <c r="M68" s="55">
        <f t="shared" si="5"/>
        <v>-505</v>
      </c>
    </row>
    <row r="69" spans="1:13" x14ac:dyDescent="0.2">
      <c r="A69" s="486">
        <v>0.54166666666666696</v>
      </c>
      <c r="B69" s="527">
        <v>3925</v>
      </c>
      <c r="C69" s="528">
        <v>6912</v>
      </c>
      <c r="D69" s="528">
        <v>776</v>
      </c>
      <c r="E69" s="528">
        <v>134</v>
      </c>
      <c r="F69" s="528">
        <v>198</v>
      </c>
      <c r="G69" s="528">
        <v>329</v>
      </c>
      <c r="H69" s="528">
        <v>85</v>
      </c>
      <c r="I69" s="528">
        <v>-417</v>
      </c>
      <c r="J69" s="528">
        <v>0</v>
      </c>
      <c r="K69" s="528">
        <v>11942</v>
      </c>
      <c r="L69" s="55">
        <f t="shared" si="4"/>
        <v>0</v>
      </c>
      <c r="M69" s="55">
        <f t="shared" si="5"/>
        <v>-417</v>
      </c>
    </row>
    <row r="70" spans="1:13" x14ac:dyDescent="0.2">
      <c r="A70" s="486">
        <v>0.58333333333333304</v>
      </c>
      <c r="B70" s="527">
        <v>3925</v>
      </c>
      <c r="C70" s="528">
        <v>6784</v>
      </c>
      <c r="D70" s="528">
        <v>762</v>
      </c>
      <c r="E70" s="528">
        <v>133</v>
      </c>
      <c r="F70" s="528">
        <v>218</v>
      </c>
      <c r="G70" s="528">
        <v>234</v>
      </c>
      <c r="H70" s="528">
        <v>89</v>
      </c>
      <c r="I70" s="528">
        <v>-368</v>
      </c>
      <c r="J70" s="528">
        <v>0</v>
      </c>
      <c r="K70" s="528">
        <v>11777</v>
      </c>
      <c r="L70" s="55">
        <f t="shared" si="4"/>
        <v>0</v>
      </c>
      <c r="M70" s="55">
        <f t="shared" si="5"/>
        <v>-368</v>
      </c>
    </row>
    <row r="71" spans="1:13" x14ac:dyDescent="0.2">
      <c r="A71" s="486">
        <v>0.625</v>
      </c>
      <c r="B71" s="527">
        <v>3927</v>
      </c>
      <c r="C71" s="528">
        <v>6861</v>
      </c>
      <c r="D71" s="528">
        <v>762</v>
      </c>
      <c r="E71" s="528">
        <v>136</v>
      </c>
      <c r="F71" s="528">
        <v>161</v>
      </c>
      <c r="G71" s="528">
        <v>146</v>
      </c>
      <c r="H71" s="528">
        <v>82</v>
      </c>
      <c r="I71" s="528">
        <v>-413</v>
      </c>
      <c r="J71" s="528">
        <v>0</v>
      </c>
      <c r="K71" s="528">
        <v>11662</v>
      </c>
      <c r="L71" s="55">
        <f t="shared" si="4"/>
        <v>0</v>
      </c>
      <c r="M71" s="55">
        <f t="shared" si="5"/>
        <v>-413</v>
      </c>
    </row>
    <row r="72" spans="1:13" x14ac:dyDescent="0.2">
      <c r="A72" s="486">
        <v>0.66666666666666696</v>
      </c>
      <c r="B72" s="527">
        <v>3923</v>
      </c>
      <c r="C72" s="528">
        <v>6830</v>
      </c>
      <c r="D72" s="528">
        <v>781</v>
      </c>
      <c r="E72" s="528">
        <v>141</v>
      </c>
      <c r="F72" s="528">
        <v>23</v>
      </c>
      <c r="G72" s="528">
        <v>53</v>
      </c>
      <c r="H72" s="528">
        <v>71</v>
      </c>
      <c r="I72" s="528">
        <v>-435</v>
      </c>
      <c r="J72" s="528">
        <v>0</v>
      </c>
      <c r="K72" s="528">
        <v>11387</v>
      </c>
      <c r="L72" s="55">
        <f t="shared" si="4"/>
        <v>0</v>
      </c>
      <c r="M72" s="55">
        <f t="shared" si="5"/>
        <v>-435</v>
      </c>
    </row>
    <row r="73" spans="1:13" x14ac:dyDescent="0.2">
      <c r="A73" s="486">
        <v>0.70833333333333304</v>
      </c>
      <c r="B73" s="527">
        <v>3922</v>
      </c>
      <c r="C73" s="528">
        <v>6965</v>
      </c>
      <c r="D73" s="528">
        <v>778</v>
      </c>
      <c r="E73" s="528">
        <v>348</v>
      </c>
      <c r="F73" s="528">
        <v>629</v>
      </c>
      <c r="G73" s="528">
        <v>4</v>
      </c>
      <c r="H73" s="528">
        <v>63</v>
      </c>
      <c r="I73" s="528">
        <v>-1326</v>
      </c>
      <c r="J73" s="528">
        <v>0</v>
      </c>
      <c r="K73" s="528">
        <v>11383</v>
      </c>
      <c r="L73" s="55">
        <f t="shared" si="4"/>
        <v>0</v>
      </c>
      <c r="M73" s="55">
        <f t="shared" si="5"/>
        <v>-1326</v>
      </c>
    </row>
    <row r="74" spans="1:13" x14ac:dyDescent="0.2">
      <c r="A74" s="486">
        <v>0.75</v>
      </c>
      <c r="B74" s="527">
        <v>3922</v>
      </c>
      <c r="C74" s="528">
        <v>7034</v>
      </c>
      <c r="D74" s="528">
        <v>782</v>
      </c>
      <c r="E74" s="528">
        <v>404</v>
      </c>
      <c r="F74" s="528">
        <v>695</v>
      </c>
      <c r="G74" s="528">
        <v>0</v>
      </c>
      <c r="H74" s="528">
        <v>55</v>
      </c>
      <c r="I74" s="528">
        <v>-1542</v>
      </c>
      <c r="J74" s="528">
        <v>0</v>
      </c>
      <c r="K74" s="528">
        <v>11350</v>
      </c>
      <c r="L74" s="55">
        <f t="shared" si="4"/>
        <v>0</v>
      </c>
      <c r="M74" s="55">
        <f t="shared" si="5"/>
        <v>-1542</v>
      </c>
    </row>
    <row r="75" spans="1:13" x14ac:dyDescent="0.2">
      <c r="A75" s="486">
        <v>0.79166666666666696</v>
      </c>
      <c r="B75" s="527">
        <v>3920</v>
      </c>
      <c r="C75" s="528">
        <v>6970</v>
      </c>
      <c r="D75" s="528">
        <v>776</v>
      </c>
      <c r="E75" s="528">
        <v>324</v>
      </c>
      <c r="F75" s="528">
        <v>554</v>
      </c>
      <c r="G75" s="528">
        <v>0</v>
      </c>
      <c r="H75" s="528">
        <v>49</v>
      </c>
      <c r="I75" s="528">
        <v>-1415</v>
      </c>
      <c r="J75" s="528">
        <v>0</v>
      </c>
      <c r="K75" s="528">
        <v>11178</v>
      </c>
      <c r="L75" s="55">
        <f t="shared" si="4"/>
        <v>0</v>
      </c>
      <c r="M75" s="55">
        <f t="shared" si="5"/>
        <v>-1415</v>
      </c>
    </row>
    <row r="76" spans="1:13" x14ac:dyDescent="0.2">
      <c r="A76" s="486">
        <v>0.83333333333333304</v>
      </c>
      <c r="B76" s="527">
        <v>3919</v>
      </c>
      <c r="C76" s="528">
        <v>6925</v>
      </c>
      <c r="D76" s="528">
        <v>768</v>
      </c>
      <c r="E76" s="528">
        <v>226</v>
      </c>
      <c r="F76" s="528">
        <v>752</v>
      </c>
      <c r="G76" s="528">
        <v>0</v>
      </c>
      <c r="H76" s="528">
        <v>50</v>
      </c>
      <c r="I76" s="528">
        <v>-1755</v>
      </c>
      <c r="J76" s="528">
        <v>0</v>
      </c>
      <c r="K76" s="528">
        <v>10885</v>
      </c>
      <c r="L76" s="55">
        <f t="shared" si="4"/>
        <v>0</v>
      </c>
      <c r="M76" s="55">
        <f t="shared" si="5"/>
        <v>-1755</v>
      </c>
    </row>
    <row r="77" spans="1:13" x14ac:dyDescent="0.2">
      <c r="A77" s="486">
        <v>0.875</v>
      </c>
      <c r="B77" s="527">
        <v>3920</v>
      </c>
      <c r="C77" s="528">
        <v>6936</v>
      </c>
      <c r="D77" s="528">
        <v>735</v>
      </c>
      <c r="E77" s="528">
        <v>137</v>
      </c>
      <c r="F77" s="528">
        <v>67</v>
      </c>
      <c r="G77" s="528">
        <v>0</v>
      </c>
      <c r="H77" s="528">
        <v>51</v>
      </c>
      <c r="I77" s="528">
        <v>-1528</v>
      </c>
      <c r="J77" s="528">
        <v>0</v>
      </c>
      <c r="K77" s="528">
        <v>10318</v>
      </c>
      <c r="L77" s="55">
        <f t="shared" si="4"/>
        <v>0</v>
      </c>
      <c r="M77" s="55">
        <f t="shared" si="5"/>
        <v>-1528</v>
      </c>
    </row>
    <row r="78" spans="1:13" x14ac:dyDescent="0.2">
      <c r="A78" s="486">
        <v>0.91666666666666696</v>
      </c>
      <c r="B78" s="527">
        <v>3920</v>
      </c>
      <c r="C78" s="528">
        <v>6941</v>
      </c>
      <c r="D78" s="528">
        <v>735</v>
      </c>
      <c r="E78" s="528">
        <v>135</v>
      </c>
      <c r="F78" s="528">
        <v>0</v>
      </c>
      <c r="G78" s="528">
        <v>0</v>
      </c>
      <c r="H78" s="528">
        <v>51</v>
      </c>
      <c r="I78" s="528">
        <v>-1998</v>
      </c>
      <c r="J78" s="528">
        <v>0</v>
      </c>
      <c r="K78" s="528">
        <v>9784</v>
      </c>
      <c r="L78" s="55">
        <f t="shared" si="4"/>
        <v>0</v>
      </c>
      <c r="M78" s="55">
        <f t="shared" si="5"/>
        <v>-1998</v>
      </c>
    </row>
    <row r="79" spans="1:13" ht="12.75" thickBot="1" x14ac:dyDescent="0.25">
      <c r="A79" s="485">
        <v>0.95833333333333304</v>
      </c>
      <c r="B79" s="529">
        <v>3918</v>
      </c>
      <c r="C79" s="529">
        <v>6856</v>
      </c>
      <c r="D79" s="529">
        <v>719</v>
      </c>
      <c r="E79" s="529">
        <v>134</v>
      </c>
      <c r="F79" s="529">
        <v>0</v>
      </c>
      <c r="G79" s="529">
        <v>0</v>
      </c>
      <c r="H79" s="529">
        <v>44</v>
      </c>
      <c r="I79" s="529">
        <v>-2281</v>
      </c>
      <c r="J79" s="529">
        <v>0</v>
      </c>
      <c r="K79" s="529">
        <v>9390</v>
      </c>
      <c r="L79" s="55">
        <f t="shared" si="4"/>
        <v>0</v>
      </c>
      <c r="M79" s="55">
        <f t="shared" si="5"/>
        <v>-2281</v>
      </c>
    </row>
    <row r="80" spans="1:13" x14ac:dyDescent="0.2">
      <c r="K80" s="24" t="s">
        <v>130</v>
      </c>
    </row>
  </sheetData>
  <mergeCells count="3">
    <mergeCell ref="N55:Y55"/>
    <mergeCell ref="N29:Y29"/>
    <mergeCell ref="N3:Y3"/>
  </mergeCells>
  <conditionalFormatting sqref="A30:K53">
    <cfRule type="expression" dxfId="5" priority="5">
      <formula>$K30=MAX($K$30:$K$53)</formula>
    </cfRule>
  </conditionalFormatting>
  <conditionalFormatting sqref="A4:K27">
    <cfRule type="expression" dxfId="4" priority="6">
      <formula>$K4=MAX($K$4:$K$27)</formula>
    </cfRule>
  </conditionalFormatting>
  <conditionalFormatting sqref="A56:K79">
    <cfRule type="expression" dxfId="3" priority="1">
      <formula>$K56=MAX($K$56:$K$79)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pageSetUpPr fitToPage="1"/>
  </sheetPr>
  <dimension ref="A1:AK80"/>
  <sheetViews>
    <sheetView showGridLines="0" zoomScaleNormal="100" workbookViewId="0"/>
  </sheetViews>
  <sheetFormatPr defaultRowHeight="12" x14ac:dyDescent="0.2"/>
  <cols>
    <col min="1" max="1" width="5.7109375" style="21" customWidth="1"/>
    <col min="2" max="8" width="6.5703125" style="21" customWidth="1"/>
    <col min="9" max="9" width="7.28515625" style="21" bestFit="1" customWidth="1"/>
    <col min="10" max="10" width="6.5703125" style="21" customWidth="1"/>
    <col min="11" max="11" width="12.140625" style="21" customWidth="1"/>
    <col min="12" max="13" width="0.5703125" style="21" customWidth="1"/>
    <col min="14" max="19" width="6.5703125" style="21" customWidth="1"/>
    <col min="20" max="20" width="3.28515625" style="21" customWidth="1"/>
    <col min="21" max="25" width="0.5703125" style="21" customWidth="1"/>
    <col min="26" max="34" width="6.5703125" style="21" customWidth="1"/>
    <col min="35" max="35" width="6.85546875" style="21" customWidth="1"/>
    <col min="36" max="16384" width="9.140625" style="21"/>
  </cols>
  <sheetData>
    <row r="1" spans="1:25" s="181" customFormat="1" ht="18.75" x14ac:dyDescent="0.3">
      <c r="A1" s="114" t="s">
        <v>447</v>
      </c>
      <c r="Y1" s="186" t="str">
        <f>Obsah!$A$1</f>
        <v>I. čtvrtletí 2018</v>
      </c>
    </row>
    <row r="2" spans="1:25" ht="5.25" customHeight="1" x14ac:dyDescent="0.2">
      <c r="A2" s="59"/>
    </row>
    <row r="3" spans="1:25" s="36" customFormat="1" ht="24" customHeight="1" x14ac:dyDescent="0.2">
      <c r="A3" s="211" t="s">
        <v>53</v>
      </c>
      <c r="B3" s="211" t="s">
        <v>8</v>
      </c>
      <c r="C3" s="211" t="s">
        <v>23</v>
      </c>
      <c r="D3" s="211" t="s">
        <v>104</v>
      </c>
      <c r="E3" s="211" t="s">
        <v>46</v>
      </c>
      <c r="F3" s="211" t="s">
        <v>47</v>
      </c>
      <c r="G3" s="211" t="s">
        <v>49</v>
      </c>
      <c r="H3" s="211" t="s">
        <v>48</v>
      </c>
      <c r="I3" s="211" t="s">
        <v>59</v>
      </c>
      <c r="J3" s="211" t="s">
        <v>105</v>
      </c>
      <c r="K3" s="211" t="s">
        <v>216</v>
      </c>
      <c r="N3" s="762" t="s">
        <v>448</v>
      </c>
      <c r="O3" s="762"/>
      <c r="P3" s="762"/>
      <c r="Q3" s="762"/>
      <c r="R3" s="762"/>
      <c r="S3" s="762"/>
      <c r="T3" s="762"/>
      <c r="U3" s="762"/>
      <c r="V3" s="762"/>
      <c r="W3" s="762"/>
      <c r="X3" s="762"/>
      <c r="Y3" s="762"/>
    </row>
    <row r="4" spans="1:25" ht="12.6" customHeight="1" x14ac:dyDescent="0.2">
      <c r="A4" s="484">
        <v>0</v>
      </c>
      <c r="B4" s="526">
        <v>2379</v>
      </c>
      <c r="C4" s="526">
        <v>2862</v>
      </c>
      <c r="D4" s="526">
        <v>642</v>
      </c>
      <c r="E4" s="526">
        <v>109</v>
      </c>
      <c r="F4" s="526">
        <v>0</v>
      </c>
      <c r="G4" s="526">
        <v>0</v>
      </c>
      <c r="H4" s="526">
        <v>123</v>
      </c>
      <c r="I4" s="526">
        <v>-152</v>
      </c>
      <c r="J4" s="526">
        <v>0</v>
      </c>
      <c r="K4" s="526">
        <v>5963</v>
      </c>
      <c r="L4" s="55">
        <f>IF(I4&lt;0,0,I4)</f>
        <v>0</v>
      </c>
      <c r="M4" s="55">
        <f>IF(I4&lt;0,I4,0)</f>
        <v>-152</v>
      </c>
    </row>
    <row r="5" spans="1:25" x14ac:dyDescent="0.2">
      <c r="A5" s="486">
        <v>4.1666666666666699E-2</v>
      </c>
      <c r="B5" s="527">
        <v>2381</v>
      </c>
      <c r="C5" s="528">
        <v>2913</v>
      </c>
      <c r="D5" s="528">
        <v>656</v>
      </c>
      <c r="E5" s="528">
        <v>109</v>
      </c>
      <c r="F5" s="528">
        <v>0</v>
      </c>
      <c r="G5" s="528">
        <v>0</v>
      </c>
      <c r="H5" s="528">
        <v>125</v>
      </c>
      <c r="I5" s="528">
        <v>-31</v>
      </c>
      <c r="J5" s="528">
        <v>-211</v>
      </c>
      <c r="K5" s="528">
        <v>5942</v>
      </c>
      <c r="L5" s="55">
        <f t="shared" ref="L5:L26" si="0">IF(I5&lt;0,0,I5)</f>
        <v>0</v>
      </c>
      <c r="M5" s="55">
        <f t="shared" ref="M5:M26" si="1">IF(I5&lt;0,I5,0)</f>
        <v>-31</v>
      </c>
    </row>
    <row r="6" spans="1:25" ht="12.6" customHeight="1" x14ac:dyDescent="0.2">
      <c r="A6" s="486">
        <v>8.3333333333333301E-2</v>
      </c>
      <c r="B6" s="527">
        <v>2384</v>
      </c>
      <c r="C6" s="528">
        <v>2889</v>
      </c>
      <c r="D6" s="528">
        <v>653</v>
      </c>
      <c r="E6" s="528">
        <v>109</v>
      </c>
      <c r="F6" s="528">
        <v>0</v>
      </c>
      <c r="G6" s="528">
        <v>0</v>
      </c>
      <c r="H6" s="528">
        <v>128</v>
      </c>
      <c r="I6" s="528">
        <v>265</v>
      </c>
      <c r="J6" s="528">
        <v>-521</v>
      </c>
      <c r="K6" s="528">
        <v>5907</v>
      </c>
      <c r="L6" s="55">
        <f t="shared" si="0"/>
        <v>265</v>
      </c>
      <c r="M6" s="55">
        <f t="shared" si="1"/>
        <v>0</v>
      </c>
    </row>
    <row r="7" spans="1:25" ht="12.6" customHeight="1" x14ac:dyDescent="0.2">
      <c r="A7" s="486">
        <v>0.125</v>
      </c>
      <c r="B7" s="527">
        <v>2385</v>
      </c>
      <c r="C7" s="528">
        <v>2869</v>
      </c>
      <c r="D7" s="528">
        <v>646</v>
      </c>
      <c r="E7" s="528">
        <v>109</v>
      </c>
      <c r="F7" s="528">
        <v>0</v>
      </c>
      <c r="G7" s="528">
        <v>0</v>
      </c>
      <c r="H7" s="528">
        <v>142</v>
      </c>
      <c r="I7" s="528">
        <v>652</v>
      </c>
      <c r="J7" s="528">
        <v>-1057</v>
      </c>
      <c r="K7" s="528">
        <v>5746</v>
      </c>
      <c r="L7" s="55">
        <f t="shared" si="0"/>
        <v>652</v>
      </c>
      <c r="M7" s="55">
        <f t="shared" si="1"/>
        <v>0</v>
      </c>
    </row>
    <row r="8" spans="1:25" ht="12.6" customHeight="1" x14ac:dyDescent="0.2">
      <c r="A8" s="486">
        <v>0.16666666666666699</v>
      </c>
      <c r="B8" s="527">
        <v>2385</v>
      </c>
      <c r="C8" s="528">
        <v>2898</v>
      </c>
      <c r="D8" s="528">
        <v>653</v>
      </c>
      <c r="E8" s="528">
        <v>109</v>
      </c>
      <c r="F8" s="528">
        <v>0</v>
      </c>
      <c r="G8" s="528">
        <v>0</v>
      </c>
      <c r="H8" s="528">
        <v>145</v>
      </c>
      <c r="I8" s="528">
        <v>623</v>
      </c>
      <c r="J8" s="528">
        <v>-1107</v>
      </c>
      <c r="K8" s="528">
        <v>5706</v>
      </c>
      <c r="L8" s="55">
        <f t="shared" si="0"/>
        <v>623</v>
      </c>
      <c r="M8" s="55">
        <f t="shared" si="1"/>
        <v>0</v>
      </c>
    </row>
    <row r="9" spans="1:25" ht="12.6" customHeight="1" x14ac:dyDescent="0.2">
      <c r="A9" s="486">
        <v>0.20833333333333301</v>
      </c>
      <c r="B9" s="527">
        <v>2385</v>
      </c>
      <c r="C9" s="528">
        <v>2947</v>
      </c>
      <c r="D9" s="528">
        <v>656</v>
      </c>
      <c r="E9" s="528">
        <v>108</v>
      </c>
      <c r="F9" s="528">
        <v>0</v>
      </c>
      <c r="G9" s="528">
        <v>0</v>
      </c>
      <c r="H9" s="528">
        <v>131</v>
      </c>
      <c r="I9" s="528">
        <v>574</v>
      </c>
      <c r="J9" s="528">
        <v>-1101</v>
      </c>
      <c r="K9" s="528">
        <v>5700</v>
      </c>
      <c r="L9" s="55">
        <f t="shared" si="0"/>
        <v>574</v>
      </c>
      <c r="M9" s="55">
        <f t="shared" si="1"/>
        <v>0</v>
      </c>
    </row>
    <row r="10" spans="1:25" ht="12.6" customHeight="1" x14ac:dyDescent="0.2">
      <c r="A10" s="486">
        <v>0.25</v>
      </c>
      <c r="B10" s="527">
        <v>2385</v>
      </c>
      <c r="C10" s="528">
        <v>2790</v>
      </c>
      <c r="D10" s="528">
        <v>643</v>
      </c>
      <c r="E10" s="528">
        <v>114</v>
      </c>
      <c r="F10" s="528">
        <v>0</v>
      </c>
      <c r="G10" s="528">
        <v>0</v>
      </c>
      <c r="H10" s="528">
        <v>126</v>
      </c>
      <c r="I10" s="528">
        <v>729</v>
      </c>
      <c r="J10" s="528">
        <v>-1092</v>
      </c>
      <c r="K10" s="528">
        <v>5695</v>
      </c>
      <c r="L10" s="55">
        <f t="shared" si="0"/>
        <v>729</v>
      </c>
      <c r="M10" s="55">
        <f t="shared" si="1"/>
        <v>0</v>
      </c>
    </row>
    <row r="11" spans="1:25" ht="12.6" customHeight="1" x14ac:dyDescent="0.2">
      <c r="A11" s="486">
        <v>0.29166666666666702</v>
      </c>
      <c r="B11" s="527">
        <v>2386</v>
      </c>
      <c r="C11" s="528">
        <v>2848</v>
      </c>
      <c r="D11" s="528">
        <v>661</v>
      </c>
      <c r="E11" s="528">
        <v>127</v>
      </c>
      <c r="F11" s="528">
        <v>0</v>
      </c>
      <c r="G11" s="528">
        <v>2</v>
      </c>
      <c r="H11" s="528">
        <v>143</v>
      </c>
      <c r="I11" s="528">
        <v>377</v>
      </c>
      <c r="J11" s="528">
        <v>-821</v>
      </c>
      <c r="K11" s="528">
        <v>5723</v>
      </c>
      <c r="L11" s="55">
        <f t="shared" si="0"/>
        <v>377</v>
      </c>
      <c r="M11" s="55">
        <f t="shared" si="1"/>
        <v>0</v>
      </c>
    </row>
    <row r="12" spans="1:25" ht="12.6" customHeight="1" x14ac:dyDescent="0.2">
      <c r="A12" s="486">
        <v>0.33333333333333298</v>
      </c>
      <c r="B12" s="527">
        <v>2388</v>
      </c>
      <c r="C12" s="528">
        <v>2743</v>
      </c>
      <c r="D12" s="528">
        <v>627</v>
      </c>
      <c r="E12" s="528">
        <v>125</v>
      </c>
      <c r="F12" s="528">
        <v>0</v>
      </c>
      <c r="G12" s="528">
        <v>10</v>
      </c>
      <c r="H12" s="528">
        <v>151</v>
      </c>
      <c r="I12" s="528">
        <v>22</v>
      </c>
      <c r="J12" s="528">
        <v>-326</v>
      </c>
      <c r="K12" s="528">
        <v>5740</v>
      </c>
      <c r="L12" s="55">
        <f t="shared" si="0"/>
        <v>22</v>
      </c>
      <c r="M12" s="55">
        <f t="shared" si="1"/>
        <v>0</v>
      </c>
    </row>
    <row r="13" spans="1:25" ht="12.6" customHeight="1" x14ac:dyDescent="0.2">
      <c r="A13" s="486">
        <v>0.375</v>
      </c>
      <c r="B13" s="527">
        <v>2389</v>
      </c>
      <c r="C13" s="528">
        <v>2774</v>
      </c>
      <c r="D13" s="528">
        <v>635</v>
      </c>
      <c r="E13" s="528">
        <v>119</v>
      </c>
      <c r="F13" s="528">
        <v>0</v>
      </c>
      <c r="G13" s="528">
        <v>51</v>
      </c>
      <c r="H13" s="528">
        <v>179</v>
      </c>
      <c r="I13" s="528">
        <v>260</v>
      </c>
      <c r="J13" s="528">
        <v>-209</v>
      </c>
      <c r="K13" s="528">
        <v>6198</v>
      </c>
      <c r="L13" s="55">
        <f t="shared" si="0"/>
        <v>260</v>
      </c>
      <c r="M13" s="55">
        <f t="shared" si="1"/>
        <v>0</v>
      </c>
    </row>
    <row r="14" spans="1:25" ht="12.6" customHeight="1" x14ac:dyDescent="0.2">
      <c r="A14" s="486">
        <v>0.41666666666666702</v>
      </c>
      <c r="B14" s="527">
        <v>2388</v>
      </c>
      <c r="C14" s="528">
        <v>2923</v>
      </c>
      <c r="D14" s="528">
        <v>684</v>
      </c>
      <c r="E14" s="528">
        <v>118</v>
      </c>
      <c r="F14" s="528">
        <v>0</v>
      </c>
      <c r="G14" s="528">
        <v>113</v>
      </c>
      <c r="H14" s="528">
        <v>170</v>
      </c>
      <c r="I14" s="528">
        <v>429</v>
      </c>
      <c r="J14" s="528">
        <v>-191</v>
      </c>
      <c r="K14" s="528">
        <v>6634</v>
      </c>
      <c r="L14" s="55">
        <f t="shared" si="0"/>
        <v>429</v>
      </c>
      <c r="M14" s="55">
        <f t="shared" si="1"/>
        <v>0</v>
      </c>
    </row>
    <row r="15" spans="1:25" ht="12.6" customHeight="1" x14ac:dyDescent="0.2">
      <c r="A15" s="486">
        <v>0.45833333333333298</v>
      </c>
      <c r="B15" s="527">
        <v>2386</v>
      </c>
      <c r="C15" s="528">
        <v>2953</v>
      </c>
      <c r="D15" s="528">
        <v>691</v>
      </c>
      <c r="E15" s="528">
        <v>117</v>
      </c>
      <c r="F15" s="528">
        <v>0</v>
      </c>
      <c r="G15" s="528">
        <v>149</v>
      </c>
      <c r="H15" s="528">
        <v>178</v>
      </c>
      <c r="I15" s="528">
        <v>392</v>
      </c>
      <c r="J15" s="528">
        <v>-38</v>
      </c>
      <c r="K15" s="528">
        <v>6828</v>
      </c>
      <c r="L15" s="55">
        <f t="shared" si="0"/>
        <v>392</v>
      </c>
      <c r="M15" s="55">
        <f t="shared" si="1"/>
        <v>0</v>
      </c>
    </row>
    <row r="16" spans="1:25" ht="12" customHeight="1" x14ac:dyDescent="0.2">
      <c r="A16" s="486">
        <v>0.5</v>
      </c>
      <c r="B16" s="527">
        <v>2386</v>
      </c>
      <c r="C16" s="528">
        <v>2957</v>
      </c>
      <c r="D16" s="528">
        <v>703</v>
      </c>
      <c r="E16" s="528">
        <v>116</v>
      </c>
      <c r="F16" s="528">
        <v>0</v>
      </c>
      <c r="G16" s="528">
        <v>193</v>
      </c>
      <c r="H16" s="528">
        <v>166</v>
      </c>
      <c r="I16" s="528">
        <v>537</v>
      </c>
      <c r="J16" s="528">
        <v>-137</v>
      </c>
      <c r="K16" s="528">
        <v>6921</v>
      </c>
      <c r="L16" s="55">
        <f t="shared" si="0"/>
        <v>537</v>
      </c>
      <c r="M16" s="55">
        <f t="shared" si="1"/>
        <v>0</v>
      </c>
    </row>
    <row r="17" spans="1:37" ht="12.6" customHeight="1" x14ac:dyDescent="0.2">
      <c r="A17" s="486">
        <v>0.54166666666666696</v>
      </c>
      <c r="B17" s="527">
        <v>2439</v>
      </c>
      <c r="C17" s="528">
        <v>2904</v>
      </c>
      <c r="D17" s="528">
        <v>697</v>
      </c>
      <c r="E17" s="528">
        <v>114</v>
      </c>
      <c r="F17" s="528">
        <v>0</v>
      </c>
      <c r="G17" s="528">
        <v>169</v>
      </c>
      <c r="H17" s="528">
        <v>145</v>
      </c>
      <c r="I17" s="528">
        <v>568</v>
      </c>
      <c r="J17" s="528">
        <v>-62</v>
      </c>
      <c r="K17" s="528">
        <v>6974</v>
      </c>
      <c r="L17" s="55">
        <f t="shared" si="0"/>
        <v>568</v>
      </c>
      <c r="M17" s="55">
        <f t="shared" si="1"/>
        <v>0</v>
      </c>
    </row>
    <row r="18" spans="1:37" ht="12.6" customHeight="1" x14ac:dyDescent="0.2">
      <c r="A18" s="486">
        <v>0.58333333333333304</v>
      </c>
      <c r="B18" s="527">
        <v>2524</v>
      </c>
      <c r="C18" s="528">
        <v>2889</v>
      </c>
      <c r="D18" s="528">
        <v>705</v>
      </c>
      <c r="E18" s="528">
        <v>111</v>
      </c>
      <c r="F18" s="528">
        <v>0</v>
      </c>
      <c r="G18" s="528">
        <v>117</v>
      </c>
      <c r="H18" s="528">
        <v>150</v>
      </c>
      <c r="I18" s="528">
        <v>445</v>
      </c>
      <c r="J18" s="528">
        <v>0</v>
      </c>
      <c r="K18" s="528">
        <v>6941</v>
      </c>
      <c r="L18" s="55">
        <f t="shared" si="0"/>
        <v>445</v>
      </c>
      <c r="M18" s="55">
        <f t="shared" si="1"/>
        <v>0</v>
      </c>
    </row>
    <row r="19" spans="1:37" ht="12.6" customHeight="1" x14ac:dyDescent="0.2">
      <c r="A19" s="486">
        <v>0.625</v>
      </c>
      <c r="B19" s="527">
        <v>2592</v>
      </c>
      <c r="C19" s="528">
        <v>2903</v>
      </c>
      <c r="D19" s="528">
        <v>700</v>
      </c>
      <c r="E19" s="528">
        <v>118</v>
      </c>
      <c r="F19" s="528">
        <v>0</v>
      </c>
      <c r="G19" s="528">
        <v>32</v>
      </c>
      <c r="H19" s="528">
        <v>102</v>
      </c>
      <c r="I19" s="528">
        <v>663</v>
      </c>
      <c r="J19" s="528">
        <v>-70</v>
      </c>
      <c r="K19" s="528">
        <v>7040</v>
      </c>
      <c r="L19" s="55">
        <f t="shared" si="0"/>
        <v>663</v>
      </c>
      <c r="M19" s="55">
        <f t="shared" si="1"/>
        <v>0</v>
      </c>
    </row>
    <row r="20" spans="1:37" ht="12.6" customHeight="1" x14ac:dyDescent="0.2">
      <c r="A20" s="486">
        <v>0.66666666666666696</v>
      </c>
      <c r="B20" s="527">
        <v>2593</v>
      </c>
      <c r="C20" s="528">
        <v>2994</v>
      </c>
      <c r="D20" s="528">
        <v>704</v>
      </c>
      <c r="E20" s="528">
        <v>160</v>
      </c>
      <c r="F20" s="528">
        <v>276</v>
      </c>
      <c r="G20" s="528">
        <v>2</v>
      </c>
      <c r="H20" s="528">
        <v>70</v>
      </c>
      <c r="I20" s="528">
        <v>487</v>
      </c>
      <c r="J20" s="528">
        <v>0</v>
      </c>
      <c r="K20" s="528">
        <v>7286</v>
      </c>
      <c r="L20" s="55">
        <f t="shared" si="0"/>
        <v>487</v>
      </c>
      <c r="M20" s="55">
        <f t="shared" si="1"/>
        <v>0</v>
      </c>
    </row>
    <row r="21" spans="1:37" ht="12.6" customHeight="1" x14ac:dyDescent="0.2">
      <c r="A21" s="486">
        <v>0.70833333333333304</v>
      </c>
      <c r="B21" s="527">
        <v>2594</v>
      </c>
      <c r="C21" s="528">
        <v>3238</v>
      </c>
      <c r="D21" s="528">
        <v>719</v>
      </c>
      <c r="E21" s="528">
        <v>215</v>
      </c>
      <c r="F21" s="528">
        <v>906</v>
      </c>
      <c r="G21" s="528">
        <v>0</v>
      </c>
      <c r="H21" s="528">
        <v>52</v>
      </c>
      <c r="I21" s="528">
        <v>-407</v>
      </c>
      <c r="J21" s="528">
        <v>0</v>
      </c>
      <c r="K21" s="528">
        <v>7317</v>
      </c>
      <c r="L21" s="55">
        <f t="shared" si="0"/>
        <v>0</v>
      </c>
      <c r="M21" s="55">
        <f t="shared" si="1"/>
        <v>-407</v>
      </c>
    </row>
    <row r="22" spans="1:37" ht="12.6" customHeight="1" x14ac:dyDescent="0.2">
      <c r="A22" s="486">
        <v>0.75</v>
      </c>
      <c r="B22" s="527">
        <v>2594</v>
      </c>
      <c r="C22" s="528">
        <v>3476</v>
      </c>
      <c r="D22" s="528">
        <v>713</v>
      </c>
      <c r="E22" s="528">
        <v>160</v>
      </c>
      <c r="F22" s="528">
        <v>752</v>
      </c>
      <c r="G22" s="528">
        <v>0</v>
      </c>
      <c r="H22" s="528">
        <v>52</v>
      </c>
      <c r="I22" s="528">
        <v>-414</v>
      </c>
      <c r="J22" s="528">
        <v>0</v>
      </c>
      <c r="K22" s="528">
        <v>7333</v>
      </c>
      <c r="L22" s="55">
        <f t="shared" si="0"/>
        <v>0</v>
      </c>
      <c r="M22" s="55">
        <f t="shared" si="1"/>
        <v>-414</v>
      </c>
    </row>
    <row r="23" spans="1:37" ht="12.6" customHeight="1" x14ac:dyDescent="0.2">
      <c r="A23" s="486">
        <v>0.79166666666666696</v>
      </c>
      <c r="B23" s="527">
        <v>2595</v>
      </c>
      <c r="C23" s="528">
        <v>3682</v>
      </c>
      <c r="D23" s="528">
        <v>725</v>
      </c>
      <c r="E23" s="528">
        <v>210</v>
      </c>
      <c r="F23" s="528">
        <v>810</v>
      </c>
      <c r="G23" s="528">
        <v>0</v>
      </c>
      <c r="H23" s="528">
        <v>59</v>
      </c>
      <c r="I23" s="528">
        <v>-684</v>
      </c>
      <c r="J23" s="528">
        <v>0</v>
      </c>
      <c r="K23" s="528">
        <v>7397</v>
      </c>
      <c r="L23" s="55">
        <f t="shared" si="0"/>
        <v>0</v>
      </c>
      <c r="M23" s="55">
        <f t="shared" si="1"/>
        <v>-684</v>
      </c>
    </row>
    <row r="24" spans="1:37" ht="12.6" customHeight="1" x14ac:dyDescent="0.2">
      <c r="A24" s="486">
        <v>0.83333333333333304</v>
      </c>
      <c r="B24" s="527">
        <v>2595</v>
      </c>
      <c r="C24" s="528">
        <v>3839</v>
      </c>
      <c r="D24" s="528">
        <v>719</v>
      </c>
      <c r="E24" s="528">
        <v>163</v>
      </c>
      <c r="F24" s="528">
        <v>679</v>
      </c>
      <c r="G24" s="528">
        <v>0</v>
      </c>
      <c r="H24" s="528">
        <v>68</v>
      </c>
      <c r="I24" s="528">
        <v>-772</v>
      </c>
      <c r="J24" s="528">
        <v>0</v>
      </c>
      <c r="K24" s="528">
        <v>7291</v>
      </c>
      <c r="L24" s="55">
        <f t="shared" si="0"/>
        <v>0</v>
      </c>
      <c r="M24" s="55">
        <f t="shared" si="1"/>
        <v>-772</v>
      </c>
    </row>
    <row r="25" spans="1:37" ht="12.6" customHeight="1" x14ac:dyDescent="0.2">
      <c r="A25" s="486">
        <v>0.875</v>
      </c>
      <c r="B25" s="527">
        <v>2598</v>
      </c>
      <c r="C25" s="528">
        <v>3901</v>
      </c>
      <c r="D25" s="528">
        <v>708</v>
      </c>
      <c r="E25" s="528">
        <v>154</v>
      </c>
      <c r="F25" s="528">
        <v>467</v>
      </c>
      <c r="G25" s="528">
        <v>0</v>
      </c>
      <c r="H25" s="528">
        <v>89</v>
      </c>
      <c r="I25" s="528">
        <v>-937</v>
      </c>
      <c r="J25" s="528">
        <v>0</v>
      </c>
      <c r="K25" s="528">
        <v>6980</v>
      </c>
      <c r="L25" s="55">
        <f t="shared" si="0"/>
        <v>0</v>
      </c>
      <c r="M25" s="55">
        <f t="shared" si="1"/>
        <v>-937</v>
      </c>
    </row>
    <row r="26" spans="1:37" ht="12.6" customHeight="1" x14ac:dyDescent="0.2">
      <c r="A26" s="486">
        <v>0.91666666666666696</v>
      </c>
      <c r="B26" s="527">
        <v>2601</v>
      </c>
      <c r="C26" s="528">
        <v>3945</v>
      </c>
      <c r="D26" s="528">
        <v>681</v>
      </c>
      <c r="E26" s="528">
        <v>169</v>
      </c>
      <c r="F26" s="528">
        <v>210</v>
      </c>
      <c r="G26" s="528">
        <v>0</v>
      </c>
      <c r="H26" s="528">
        <v>80</v>
      </c>
      <c r="I26" s="528">
        <v>-843</v>
      </c>
      <c r="J26" s="528">
        <v>0</v>
      </c>
      <c r="K26" s="528">
        <v>6843</v>
      </c>
      <c r="L26" s="55">
        <f t="shared" si="0"/>
        <v>0</v>
      </c>
      <c r="M26" s="55">
        <f t="shared" si="1"/>
        <v>-843</v>
      </c>
    </row>
    <row r="27" spans="1:37" ht="12" customHeight="1" thickBot="1" x14ac:dyDescent="0.25">
      <c r="A27" s="485">
        <v>0.95833333333333304</v>
      </c>
      <c r="B27" s="529">
        <v>2603</v>
      </c>
      <c r="C27" s="529">
        <v>3592</v>
      </c>
      <c r="D27" s="529">
        <v>662</v>
      </c>
      <c r="E27" s="529">
        <v>117</v>
      </c>
      <c r="F27" s="529">
        <v>239</v>
      </c>
      <c r="G27" s="529">
        <v>0</v>
      </c>
      <c r="H27" s="529">
        <v>88</v>
      </c>
      <c r="I27" s="529">
        <v>-825</v>
      </c>
      <c r="J27" s="529">
        <v>0</v>
      </c>
      <c r="K27" s="529">
        <v>6476</v>
      </c>
      <c r="L27" s="55">
        <f>IF(I27&lt;0,0,I27)</f>
        <v>0</v>
      </c>
      <c r="M27" s="55">
        <f>IF(I27&lt;0,I27,0)</f>
        <v>-825</v>
      </c>
      <c r="AJ27" s="25"/>
      <c r="AK27" s="25"/>
    </row>
    <row r="28" spans="1:37" s="25" customFormat="1" ht="11.25" customHeight="1" x14ac:dyDescent="0.2">
      <c r="AJ28" s="21"/>
      <c r="AK28" s="21"/>
    </row>
    <row r="29" spans="1:37" ht="24" x14ac:dyDescent="0.2">
      <c r="A29" s="267" t="s">
        <v>53</v>
      </c>
      <c r="B29" s="211" t="s">
        <v>8</v>
      </c>
      <c r="C29" s="211" t="s">
        <v>23</v>
      </c>
      <c r="D29" s="211" t="s">
        <v>104</v>
      </c>
      <c r="E29" s="211" t="s">
        <v>46</v>
      </c>
      <c r="F29" s="211" t="s">
        <v>47</v>
      </c>
      <c r="G29" s="211" t="s">
        <v>49</v>
      </c>
      <c r="H29" s="211" t="s">
        <v>48</v>
      </c>
      <c r="I29" s="211" t="s">
        <v>59</v>
      </c>
      <c r="J29" s="211" t="s">
        <v>105</v>
      </c>
      <c r="K29" s="211" t="s">
        <v>216</v>
      </c>
      <c r="N29" s="762" t="s">
        <v>449</v>
      </c>
      <c r="O29" s="762"/>
      <c r="P29" s="762"/>
      <c r="Q29" s="762"/>
      <c r="R29" s="762"/>
      <c r="S29" s="762"/>
      <c r="T29" s="762"/>
      <c r="U29" s="762"/>
      <c r="V29" s="762"/>
      <c r="W29" s="762"/>
      <c r="X29" s="762"/>
      <c r="Y29" s="762"/>
    </row>
    <row r="30" spans="1:37" x14ac:dyDescent="0.2">
      <c r="A30" s="484">
        <v>0</v>
      </c>
      <c r="B30" s="526">
        <v>3101</v>
      </c>
      <c r="C30" s="526">
        <v>4815</v>
      </c>
      <c r="D30" s="526">
        <v>671</v>
      </c>
      <c r="E30" s="526">
        <v>239</v>
      </c>
      <c r="F30" s="526">
        <v>0</v>
      </c>
      <c r="G30" s="526">
        <v>0</v>
      </c>
      <c r="H30" s="526">
        <v>23</v>
      </c>
      <c r="I30" s="526">
        <v>-1480</v>
      </c>
      <c r="J30" s="526">
        <v>-208</v>
      </c>
      <c r="K30" s="526">
        <v>7161</v>
      </c>
      <c r="L30" s="55">
        <f t="shared" ref="L30:L53" si="2">IF(I30&lt;0,0,I30)</f>
        <v>0</v>
      </c>
      <c r="M30" s="55">
        <f t="shared" ref="M30:M53" si="3">IF(I30&lt;0,I30,0)</f>
        <v>-1480</v>
      </c>
    </row>
    <row r="31" spans="1:37" x14ac:dyDescent="0.2">
      <c r="A31" s="486">
        <v>4.1666666666666699E-2</v>
      </c>
      <c r="B31" s="527">
        <v>3100</v>
      </c>
      <c r="C31" s="528">
        <v>4816</v>
      </c>
      <c r="D31" s="528">
        <v>672</v>
      </c>
      <c r="E31" s="528">
        <v>184</v>
      </c>
      <c r="F31" s="528">
        <v>0</v>
      </c>
      <c r="G31" s="528">
        <v>0</v>
      </c>
      <c r="H31" s="528">
        <v>19</v>
      </c>
      <c r="I31" s="528">
        <v>-1192</v>
      </c>
      <c r="J31" s="528">
        <v>-529</v>
      </c>
      <c r="K31" s="528">
        <v>7070</v>
      </c>
      <c r="L31" s="55">
        <f t="shared" si="2"/>
        <v>0</v>
      </c>
      <c r="M31" s="55">
        <f t="shared" si="3"/>
        <v>-1192</v>
      </c>
    </row>
    <row r="32" spans="1:37" ht="12.75" customHeight="1" x14ac:dyDescent="0.2">
      <c r="A32" s="486">
        <v>8.3333333333333301E-2</v>
      </c>
      <c r="B32" s="527">
        <v>3100</v>
      </c>
      <c r="C32" s="528">
        <v>4781</v>
      </c>
      <c r="D32" s="528">
        <v>665</v>
      </c>
      <c r="E32" s="528">
        <v>140</v>
      </c>
      <c r="F32" s="528">
        <v>0</v>
      </c>
      <c r="G32" s="528">
        <v>0</v>
      </c>
      <c r="H32" s="528">
        <v>23</v>
      </c>
      <c r="I32" s="528">
        <v>-985</v>
      </c>
      <c r="J32" s="528">
        <v>-581</v>
      </c>
      <c r="K32" s="528">
        <v>7143</v>
      </c>
      <c r="L32" s="55">
        <f t="shared" si="2"/>
        <v>0</v>
      </c>
      <c r="M32" s="55">
        <f t="shared" si="3"/>
        <v>-985</v>
      </c>
    </row>
    <row r="33" spans="1:37" ht="12.75" customHeight="1" x14ac:dyDescent="0.2">
      <c r="A33" s="486">
        <v>0.125</v>
      </c>
      <c r="B33" s="527">
        <v>3101</v>
      </c>
      <c r="C33" s="528">
        <v>4857</v>
      </c>
      <c r="D33" s="528">
        <v>665</v>
      </c>
      <c r="E33" s="528">
        <v>139</v>
      </c>
      <c r="F33" s="528">
        <v>0</v>
      </c>
      <c r="G33" s="528">
        <v>0</v>
      </c>
      <c r="H33" s="528">
        <v>34</v>
      </c>
      <c r="I33" s="528">
        <v>-524</v>
      </c>
      <c r="J33" s="528">
        <v>-1108</v>
      </c>
      <c r="K33" s="528">
        <v>7164</v>
      </c>
      <c r="L33" s="55">
        <f t="shared" si="2"/>
        <v>0</v>
      </c>
      <c r="M33" s="55">
        <f t="shared" si="3"/>
        <v>-524</v>
      </c>
    </row>
    <row r="34" spans="1:37" ht="12.75" customHeight="1" x14ac:dyDescent="0.2">
      <c r="A34" s="486">
        <v>0.16666666666666699</v>
      </c>
      <c r="B34" s="527">
        <v>3102</v>
      </c>
      <c r="C34" s="528">
        <v>4832</v>
      </c>
      <c r="D34" s="528">
        <v>666</v>
      </c>
      <c r="E34" s="528">
        <v>138</v>
      </c>
      <c r="F34" s="528">
        <v>0</v>
      </c>
      <c r="G34" s="528">
        <v>0</v>
      </c>
      <c r="H34" s="528">
        <v>41</v>
      </c>
      <c r="I34" s="528">
        <v>-517</v>
      </c>
      <c r="J34" s="528">
        <v>-1106</v>
      </c>
      <c r="K34" s="528">
        <v>7156</v>
      </c>
      <c r="L34" s="55">
        <f t="shared" si="2"/>
        <v>0</v>
      </c>
      <c r="M34" s="55">
        <f t="shared" si="3"/>
        <v>-517</v>
      </c>
    </row>
    <row r="35" spans="1:37" ht="12.75" customHeight="1" x14ac:dyDescent="0.2">
      <c r="A35" s="486">
        <v>0.20833333333333301</v>
      </c>
      <c r="B35" s="527">
        <v>3099</v>
      </c>
      <c r="C35" s="528">
        <v>4888</v>
      </c>
      <c r="D35" s="528">
        <v>668</v>
      </c>
      <c r="E35" s="528">
        <v>138</v>
      </c>
      <c r="F35" s="528">
        <v>0</v>
      </c>
      <c r="G35" s="528">
        <v>0</v>
      </c>
      <c r="H35" s="528">
        <v>27</v>
      </c>
      <c r="I35" s="528">
        <v>-529</v>
      </c>
      <c r="J35" s="528">
        <v>-1099</v>
      </c>
      <c r="K35" s="528">
        <v>7192</v>
      </c>
      <c r="L35" s="55">
        <f t="shared" si="2"/>
        <v>0</v>
      </c>
      <c r="M35" s="55">
        <f t="shared" si="3"/>
        <v>-529</v>
      </c>
    </row>
    <row r="36" spans="1:37" ht="12.75" customHeight="1" x14ac:dyDescent="0.2">
      <c r="A36" s="486">
        <v>0.25</v>
      </c>
      <c r="B36" s="527">
        <v>3101</v>
      </c>
      <c r="C36" s="528">
        <v>4850</v>
      </c>
      <c r="D36" s="528">
        <v>690</v>
      </c>
      <c r="E36" s="528">
        <v>148</v>
      </c>
      <c r="F36" s="528">
        <v>0</v>
      </c>
      <c r="G36" s="528">
        <v>0</v>
      </c>
      <c r="H36" s="528">
        <v>27</v>
      </c>
      <c r="I36" s="528">
        <v>-406</v>
      </c>
      <c r="J36" s="528">
        <v>-980</v>
      </c>
      <c r="K36" s="528">
        <v>7430</v>
      </c>
      <c r="L36" s="55">
        <f t="shared" si="2"/>
        <v>0</v>
      </c>
      <c r="M36" s="55">
        <f t="shared" si="3"/>
        <v>-406</v>
      </c>
    </row>
    <row r="37" spans="1:37" ht="12.75" customHeight="1" x14ac:dyDescent="0.2">
      <c r="A37" s="486">
        <v>0.29166666666666702</v>
      </c>
      <c r="B37" s="527">
        <v>3103</v>
      </c>
      <c r="C37" s="528">
        <v>4864</v>
      </c>
      <c r="D37" s="528">
        <v>707</v>
      </c>
      <c r="E37" s="528">
        <v>223</v>
      </c>
      <c r="F37" s="528">
        <v>0</v>
      </c>
      <c r="G37" s="528">
        <v>2</v>
      </c>
      <c r="H37" s="528">
        <v>22</v>
      </c>
      <c r="I37" s="528">
        <v>-718</v>
      </c>
      <c r="J37" s="528">
        <v>-514</v>
      </c>
      <c r="K37" s="528">
        <v>7689</v>
      </c>
      <c r="L37" s="55">
        <f t="shared" si="2"/>
        <v>0</v>
      </c>
      <c r="M37" s="55">
        <f t="shared" si="3"/>
        <v>-718</v>
      </c>
    </row>
    <row r="38" spans="1:37" ht="12.75" customHeight="1" x14ac:dyDescent="0.2">
      <c r="A38" s="486">
        <v>0.33333333333333298</v>
      </c>
      <c r="B38" s="527">
        <v>3103</v>
      </c>
      <c r="C38" s="528">
        <v>4890</v>
      </c>
      <c r="D38" s="528">
        <v>716</v>
      </c>
      <c r="E38" s="528">
        <v>223</v>
      </c>
      <c r="F38" s="528">
        <v>0</v>
      </c>
      <c r="G38" s="528">
        <v>71</v>
      </c>
      <c r="H38" s="528">
        <v>14</v>
      </c>
      <c r="I38" s="528">
        <v>-906</v>
      </c>
      <c r="J38" s="528">
        <v>-108</v>
      </c>
      <c r="K38" s="528">
        <v>8003</v>
      </c>
      <c r="L38" s="55">
        <f t="shared" si="2"/>
        <v>0</v>
      </c>
      <c r="M38" s="55">
        <f t="shared" si="3"/>
        <v>-906</v>
      </c>
    </row>
    <row r="39" spans="1:37" ht="12.75" customHeight="1" x14ac:dyDescent="0.2">
      <c r="A39" s="486">
        <v>0.375</v>
      </c>
      <c r="B39" s="527">
        <v>3099</v>
      </c>
      <c r="C39" s="528">
        <v>4860</v>
      </c>
      <c r="D39" s="528">
        <v>717</v>
      </c>
      <c r="E39" s="528">
        <v>235</v>
      </c>
      <c r="F39" s="528">
        <v>0</v>
      </c>
      <c r="G39" s="528">
        <v>258</v>
      </c>
      <c r="H39" s="528">
        <v>12</v>
      </c>
      <c r="I39" s="528">
        <v>-680</v>
      </c>
      <c r="J39" s="528">
        <v>0</v>
      </c>
      <c r="K39" s="528">
        <v>8501</v>
      </c>
      <c r="L39" s="55">
        <f t="shared" si="2"/>
        <v>0</v>
      </c>
      <c r="M39" s="55">
        <f t="shared" si="3"/>
        <v>-680</v>
      </c>
    </row>
    <row r="40" spans="1:37" ht="12.75" customHeight="1" x14ac:dyDescent="0.2">
      <c r="A40" s="486">
        <v>0.41666666666666702</v>
      </c>
      <c r="B40" s="527">
        <v>3101</v>
      </c>
      <c r="C40" s="528">
        <v>4796</v>
      </c>
      <c r="D40" s="528">
        <v>713</v>
      </c>
      <c r="E40" s="528">
        <v>272</v>
      </c>
      <c r="F40" s="528">
        <v>0</v>
      </c>
      <c r="G40" s="528">
        <v>479</v>
      </c>
      <c r="H40" s="528">
        <v>9</v>
      </c>
      <c r="I40" s="528">
        <v>-563</v>
      </c>
      <c r="J40" s="528">
        <v>0</v>
      </c>
      <c r="K40" s="528">
        <v>8807</v>
      </c>
      <c r="L40" s="55">
        <f t="shared" si="2"/>
        <v>0</v>
      </c>
      <c r="M40" s="55">
        <f t="shared" si="3"/>
        <v>-563</v>
      </c>
    </row>
    <row r="41" spans="1:37" x14ac:dyDescent="0.2">
      <c r="A41" s="486">
        <v>0.45833333333333298</v>
      </c>
      <c r="B41" s="527">
        <v>3104</v>
      </c>
      <c r="C41" s="528">
        <v>4503</v>
      </c>
      <c r="D41" s="528">
        <v>701</v>
      </c>
      <c r="E41" s="528">
        <v>274</v>
      </c>
      <c r="F41" s="528">
        <v>0</v>
      </c>
      <c r="G41" s="528">
        <v>658</v>
      </c>
      <c r="H41" s="528">
        <v>5</v>
      </c>
      <c r="I41" s="528">
        <v>-512</v>
      </c>
      <c r="J41" s="528">
        <v>0</v>
      </c>
      <c r="K41" s="528">
        <v>8733</v>
      </c>
      <c r="L41" s="55">
        <f t="shared" si="2"/>
        <v>0</v>
      </c>
      <c r="M41" s="55">
        <f t="shared" si="3"/>
        <v>-512</v>
      </c>
      <c r="AJ41" s="25"/>
      <c r="AK41" s="25"/>
    </row>
    <row r="42" spans="1:37" s="25" customFormat="1" x14ac:dyDescent="0.2">
      <c r="A42" s="486">
        <v>0.5</v>
      </c>
      <c r="B42" s="527">
        <v>3101</v>
      </c>
      <c r="C42" s="528">
        <v>4505</v>
      </c>
      <c r="D42" s="528">
        <v>678</v>
      </c>
      <c r="E42" s="528">
        <v>269</v>
      </c>
      <c r="F42" s="528">
        <v>0</v>
      </c>
      <c r="G42" s="528">
        <v>699</v>
      </c>
      <c r="H42" s="528">
        <v>5</v>
      </c>
      <c r="I42" s="528">
        <v>-641</v>
      </c>
      <c r="J42" s="528">
        <v>0</v>
      </c>
      <c r="K42" s="528">
        <v>8616</v>
      </c>
      <c r="L42" s="55">
        <f t="shared" si="2"/>
        <v>0</v>
      </c>
      <c r="M42" s="55">
        <f t="shared" si="3"/>
        <v>-641</v>
      </c>
      <c r="AJ42" s="21"/>
      <c r="AK42" s="21"/>
    </row>
    <row r="43" spans="1:37" x14ac:dyDescent="0.2">
      <c r="A43" s="486">
        <v>0.54166666666666696</v>
      </c>
      <c r="B43" s="527">
        <v>3098</v>
      </c>
      <c r="C43" s="528">
        <v>4441</v>
      </c>
      <c r="D43" s="528">
        <v>683</v>
      </c>
      <c r="E43" s="528">
        <v>299</v>
      </c>
      <c r="F43" s="528">
        <v>0</v>
      </c>
      <c r="G43" s="528">
        <v>682</v>
      </c>
      <c r="H43" s="528">
        <v>5</v>
      </c>
      <c r="I43" s="528">
        <v>-686</v>
      </c>
      <c r="J43" s="528">
        <v>0</v>
      </c>
      <c r="K43" s="528">
        <v>8522</v>
      </c>
      <c r="L43" s="55">
        <f t="shared" si="2"/>
        <v>0</v>
      </c>
      <c r="M43" s="55">
        <f t="shared" si="3"/>
        <v>-686</v>
      </c>
    </row>
    <row r="44" spans="1:37" x14ac:dyDescent="0.2">
      <c r="A44" s="486">
        <v>0.58333333333333304</v>
      </c>
      <c r="B44" s="527">
        <v>3098</v>
      </c>
      <c r="C44" s="528">
        <v>4451</v>
      </c>
      <c r="D44" s="528">
        <v>697</v>
      </c>
      <c r="E44" s="528">
        <v>265</v>
      </c>
      <c r="F44" s="528">
        <v>0</v>
      </c>
      <c r="G44" s="528">
        <v>587</v>
      </c>
      <c r="H44" s="528">
        <v>5</v>
      </c>
      <c r="I44" s="528">
        <v>-524</v>
      </c>
      <c r="J44" s="528">
        <v>-27</v>
      </c>
      <c r="K44" s="528">
        <v>8552</v>
      </c>
      <c r="L44" s="55">
        <f t="shared" si="2"/>
        <v>0</v>
      </c>
      <c r="M44" s="55">
        <f t="shared" si="3"/>
        <v>-524</v>
      </c>
    </row>
    <row r="45" spans="1:37" x14ac:dyDescent="0.2">
      <c r="A45" s="486">
        <v>0.625</v>
      </c>
      <c r="B45" s="527">
        <v>3100</v>
      </c>
      <c r="C45" s="528">
        <v>4493</v>
      </c>
      <c r="D45" s="528">
        <v>709</v>
      </c>
      <c r="E45" s="528">
        <v>268</v>
      </c>
      <c r="F45" s="528">
        <v>0</v>
      </c>
      <c r="G45" s="528">
        <v>288</v>
      </c>
      <c r="H45" s="528">
        <v>6</v>
      </c>
      <c r="I45" s="528">
        <v>-277</v>
      </c>
      <c r="J45" s="528">
        <v>0</v>
      </c>
      <c r="K45" s="528">
        <v>8587</v>
      </c>
      <c r="L45" s="55">
        <f t="shared" si="2"/>
        <v>0</v>
      </c>
      <c r="M45" s="55">
        <f t="shared" si="3"/>
        <v>-277</v>
      </c>
    </row>
    <row r="46" spans="1:37" x14ac:dyDescent="0.2">
      <c r="A46" s="486">
        <v>0.66666666666666696</v>
      </c>
      <c r="B46" s="527">
        <v>3099</v>
      </c>
      <c r="C46" s="528">
        <v>4810</v>
      </c>
      <c r="D46" s="528">
        <v>719</v>
      </c>
      <c r="E46" s="528">
        <v>305</v>
      </c>
      <c r="F46" s="528">
        <v>21</v>
      </c>
      <c r="G46" s="528">
        <v>46</v>
      </c>
      <c r="H46" s="528">
        <v>10</v>
      </c>
      <c r="I46" s="528">
        <v>-364</v>
      </c>
      <c r="J46" s="528">
        <v>0</v>
      </c>
      <c r="K46" s="528">
        <v>8646</v>
      </c>
      <c r="L46" s="55">
        <f t="shared" si="2"/>
        <v>0</v>
      </c>
      <c r="M46" s="55">
        <f t="shared" si="3"/>
        <v>-364</v>
      </c>
    </row>
    <row r="47" spans="1:37" x14ac:dyDescent="0.2">
      <c r="A47" s="486">
        <v>0.70833333333333304</v>
      </c>
      <c r="B47" s="527">
        <v>3101</v>
      </c>
      <c r="C47" s="528">
        <v>5028</v>
      </c>
      <c r="D47" s="528">
        <v>739</v>
      </c>
      <c r="E47" s="528">
        <v>310</v>
      </c>
      <c r="F47" s="528">
        <v>53</v>
      </c>
      <c r="G47" s="528">
        <v>0</v>
      </c>
      <c r="H47" s="528">
        <v>15</v>
      </c>
      <c r="I47" s="528">
        <v>-221</v>
      </c>
      <c r="J47" s="528">
        <v>0</v>
      </c>
      <c r="K47" s="528">
        <v>9025</v>
      </c>
      <c r="L47" s="55">
        <f t="shared" si="2"/>
        <v>0</v>
      </c>
      <c r="M47" s="55">
        <f t="shared" si="3"/>
        <v>-221</v>
      </c>
    </row>
    <row r="48" spans="1:37" x14ac:dyDescent="0.2">
      <c r="A48" s="486">
        <v>0.75</v>
      </c>
      <c r="B48" s="527">
        <v>3101</v>
      </c>
      <c r="C48" s="528">
        <v>5024</v>
      </c>
      <c r="D48" s="528">
        <v>747</v>
      </c>
      <c r="E48" s="528">
        <v>328</v>
      </c>
      <c r="F48" s="528">
        <v>125</v>
      </c>
      <c r="G48" s="528">
        <v>0</v>
      </c>
      <c r="H48" s="528">
        <v>18</v>
      </c>
      <c r="I48" s="528">
        <v>-247</v>
      </c>
      <c r="J48" s="528">
        <v>0</v>
      </c>
      <c r="K48" s="528">
        <v>9096</v>
      </c>
      <c r="L48" s="55">
        <f t="shared" si="2"/>
        <v>0</v>
      </c>
      <c r="M48" s="55">
        <f t="shared" si="3"/>
        <v>-247</v>
      </c>
    </row>
    <row r="49" spans="1:25" x14ac:dyDescent="0.2">
      <c r="A49" s="486">
        <v>0.79166666666666696</v>
      </c>
      <c r="B49" s="527">
        <v>3103</v>
      </c>
      <c r="C49" s="528">
        <v>4988</v>
      </c>
      <c r="D49" s="528">
        <v>738</v>
      </c>
      <c r="E49" s="528">
        <v>382</v>
      </c>
      <c r="F49" s="528">
        <v>49</v>
      </c>
      <c r="G49" s="528">
        <v>0</v>
      </c>
      <c r="H49" s="528">
        <v>18</v>
      </c>
      <c r="I49" s="528">
        <v>-334</v>
      </c>
      <c r="J49" s="528">
        <v>0</v>
      </c>
      <c r="K49" s="528">
        <v>8944</v>
      </c>
      <c r="L49" s="55">
        <f t="shared" si="2"/>
        <v>0</v>
      </c>
      <c r="M49" s="55">
        <f t="shared" si="3"/>
        <v>-334</v>
      </c>
    </row>
    <row r="50" spans="1:25" x14ac:dyDescent="0.2">
      <c r="A50" s="486">
        <v>0.83333333333333304</v>
      </c>
      <c r="B50" s="527">
        <v>3106</v>
      </c>
      <c r="C50" s="528">
        <v>4953</v>
      </c>
      <c r="D50" s="528">
        <v>732</v>
      </c>
      <c r="E50" s="528">
        <v>397</v>
      </c>
      <c r="F50" s="528">
        <v>34</v>
      </c>
      <c r="G50" s="528">
        <v>0</v>
      </c>
      <c r="H50" s="528">
        <v>20</v>
      </c>
      <c r="I50" s="528">
        <v>-389</v>
      </c>
      <c r="J50" s="528">
        <v>0</v>
      </c>
      <c r="K50" s="528">
        <v>8853</v>
      </c>
      <c r="L50" s="55">
        <f t="shared" si="2"/>
        <v>0</v>
      </c>
      <c r="M50" s="55">
        <f t="shared" si="3"/>
        <v>-389</v>
      </c>
    </row>
    <row r="51" spans="1:25" x14ac:dyDescent="0.2">
      <c r="A51" s="486">
        <v>0.875</v>
      </c>
      <c r="B51" s="527">
        <v>3102</v>
      </c>
      <c r="C51" s="528">
        <v>4924</v>
      </c>
      <c r="D51" s="528">
        <v>718</v>
      </c>
      <c r="E51" s="528">
        <v>273</v>
      </c>
      <c r="F51" s="528">
        <v>75</v>
      </c>
      <c r="G51" s="528">
        <v>0</v>
      </c>
      <c r="H51" s="528">
        <v>17</v>
      </c>
      <c r="I51" s="528">
        <v>-596</v>
      </c>
      <c r="J51" s="528">
        <v>0</v>
      </c>
      <c r="K51" s="528">
        <v>8513</v>
      </c>
      <c r="L51" s="55">
        <f t="shared" si="2"/>
        <v>0</v>
      </c>
      <c r="M51" s="55">
        <f t="shared" si="3"/>
        <v>-596</v>
      </c>
    </row>
    <row r="52" spans="1:25" x14ac:dyDescent="0.2">
      <c r="A52" s="486">
        <v>0.91666666666666696</v>
      </c>
      <c r="B52" s="527">
        <v>3103</v>
      </c>
      <c r="C52" s="528">
        <v>4946</v>
      </c>
      <c r="D52" s="528">
        <v>683</v>
      </c>
      <c r="E52" s="528">
        <v>165</v>
      </c>
      <c r="F52" s="528">
        <v>96</v>
      </c>
      <c r="G52" s="528">
        <v>0</v>
      </c>
      <c r="H52" s="528">
        <v>13</v>
      </c>
      <c r="I52" s="528">
        <v>-567</v>
      </c>
      <c r="J52" s="528">
        <v>0</v>
      </c>
      <c r="K52" s="528">
        <v>8439</v>
      </c>
      <c r="L52" s="55">
        <f t="shared" si="2"/>
        <v>0</v>
      </c>
      <c r="M52" s="55">
        <f t="shared" si="3"/>
        <v>-567</v>
      </c>
    </row>
    <row r="53" spans="1:25" ht="12.75" thickBot="1" x14ac:dyDescent="0.25">
      <c r="A53" s="485">
        <v>0.95833333333333304</v>
      </c>
      <c r="B53" s="529">
        <v>3107</v>
      </c>
      <c r="C53" s="529">
        <v>4863</v>
      </c>
      <c r="D53" s="529">
        <v>676</v>
      </c>
      <c r="E53" s="529">
        <v>140</v>
      </c>
      <c r="F53" s="529">
        <v>0</v>
      </c>
      <c r="G53" s="529">
        <v>0</v>
      </c>
      <c r="H53" s="529">
        <v>13</v>
      </c>
      <c r="I53" s="529">
        <v>-547</v>
      </c>
      <c r="J53" s="529">
        <v>-98</v>
      </c>
      <c r="K53" s="529">
        <v>8154</v>
      </c>
      <c r="L53" s="55">
        <f t="shared" si="2"/>
        <v>0</v>
      </c>
      <c r="M53" s="55">
        <f t="shared" si="3"/>
        <v>-547</v>
      </c>
    </row>
    <row r="55" spans="1:25" ht="24" x14ac:dyDescent="0.2">
      <c r="A55" s="267" t="s">
        <v>53</v>
      </c>
      <c r="B55" s="211" t="s">
        <v>8</v>
      </c>
      <c r="C55" s="211" t="s">
        <v>23</v>
      </c>
      <c r="D55" s="211" t="s">
        <v>104</v>
      </c>
      <c r="E55" s="211" t="s">
        <v>46</v>
      </c>
      <c r="F55" s="211" t="s">
        <v>47</v>
      </c>
      <c r="G55" s="211" t="s">
        <v>49</v>
      </c>
      <c r="H55" s="211" t="s">
        <v>48</v>
      </c>
      <c r="I55" s="211" t="s">
        <v>59</v>
      </c>
      <c r="J55" s="211" t="s">
        <v>105</v>
      </c>
      <c r="K55" s="211" t="s">
        <v>216</v>
      </c>
      <c r="N55" s="762" t="s">
        <v>450</v>
      </c>
      <c r="O55" s="762"/>
      <c r="P55" s="762"/>
      <c r="Q55" s="762"/>
      <c r="R55" s="762"/>
      <c r="S55" s="762"/>
      <c r="T55" s="762"/>
      <c r="U55" s="762"/>
      <c r="V55" s="762"/>
      <c r="W55" s="762"/>
      <c r="X55" s="762"/>
      <c r="Y55" s="762"/>
    </row>
    <row r="56" spans="1:25" x14ac:dyDescent="0.2">
      <c r="A56" s="484">
        <v>0</v>
      </c>
      <c r="B56" s="526">
        <v>3689</v>
      </c>
      <c r="C56" s="526">
        <v>4540</v>
      </c>
      <c r="D56" s="526">
        <v>652</v>
      </c>
      <c r="E56" s="526">
        <v>156</v>
      </c>
      <c r="F56" s="526">
        <v>0</v>
      </c>
      <c r="G56" s="526">
        <v>0</v>
      </c>
      <c r="H56" s="526">
        <v>145</v>
      </c>
      <c r="I56" s="526">
        <v>-1717</v>
      </c>
      <c r="J56" s="526">
        <v>-717</v>
      </c>
      <c r="K56" s="526">
        <v>6748</v>
      </c>
      <c r="L56" s="55">
        <f>IF(I56&lt;0,0,I56)</f>
        <v>0</v>
      </c>
      <c r="M56" s="55">
        <f>IF(I56&lt;0,I56,0)</f>
        <v>-1717</v>
      </c>
    </row>
    <row r="57" spans="1:25" x14ac:dyDescent="0.2">
      <c r="A57" s="486">
        <v>4.1666666666666699E-2</v>
      </c>
      <c r="B57" s="527">
        <v>3690</v>
      </c>
      <c r="C57" s="528">
        <v>4222</v>
      </c>
      <c r="D57" s="528">
        <v>651</v>
      </c>
      <c r="E57" s="528">
        <v>148</v>
      </c>
      <c r="F57" s="528">
        <v>0</v>
      </c>
      <c r="G57" s="528">
        <v>0</v>
      </c>
      <c r="H57" s="528">
        <v>142</v>
      </c>
      <c r="I57" s="528">
        <v>-1078</v>
      </c>
      <c r="J57" s="528">
        <v>-1112</v>
      </c>
      <c r="K57" s="528">
        <v>6663</v>
      </c>
      <c r="L57" s="55">
        <f>IF(I57&lt;0,0,I57)</f>
        <v>0</v>
      </c>
      <c r="M57" s="55">
        <f>IF(I57&lt;0,I57,0)</f>
        <v>-1078</v>
      </c>
    </row>
    <row r="58" spans="1:25" x14ac:dyDescent="0.2">
      <c r="A58" s="486">
        <v>8.3333333333333398E-2</v>
      </c>
      <c r="B58" s="527">
        <v>3690</v>
      </c>
      <c r="C58" s="528">
        <v>4225</v>
      </c>
      <c r="D58" s="528">
        <v>656</v>
      </c>
      <c r="E58" s="528">
        <v>148</v>
      </c>
      <c r="F58" s="528">
        <v>0</v>
      </c>
      <c r="G58" s="528">
        <v>0</v>
      </c>
      <c r="H58" s="528">
        <v>143</v>
      </c>
      <c r="I58" s="528">
        <v>-1011</v>
      </c>
      <c r="J58" s="528">
        <v>-1105</v>
      </c>
      <c r="K58" s="528">
        <v>6746</v>
      </c>
      <c r="L58" s="55"/>
      <c r="M58" s="55"/>
    </row>
    <row r="59" spans="1:25" x14ac:dyDescent="0.2">
      <c r="A59" s="486">
        <v>0.125</v>
      </c>
      <c r="B59" s="527">
        <v>3691</v>
      </c>
      <c r="C59" s="528">
        <v>4196</v>
      </c>
      <c r="D59" s="528">
        <v>654</v>
      </c>
      <c r="E59" s="528">
        <v>147</v>
      </c>
      <c r="F59" s="528">
        <v>0</v>
      </c>
      <c r="G59" s="528">
        <v>0</v>
      </c>
      <c r="H59" s="528">
        <v>125</v>
      </c>
      <c r="I59" s="528">
        <v>-1241</v>
      </c>
      <c r="J59" s="528">
        <v>-876</v>
      </c>
      <c r="K59" s="528">
        <v>6696</v>
      </c>
      <c r="L59" s="55">
        <f t="shared" ref="L59:L79" si="4">IF(I59&lt;0,0,I59)</f>
        <v>0</v>
      </c>
      <c r="M59" s="55">
        <f t="shared" ref="M59:M79" si="5">IF(I59&lt;0,I59,0)</f>
        <v>-1241</v>
      </c>
    </row>
    <row r="60" spans="1:25" x14ac:dyDescent="0.2">
      <c r="A60" s="486">
        <v>0.16666666666666699</v>
      </c>
      <c r="B60" s="527">
        <v>3691</v>
      </c>
      <c r="C60" s="528">
        <v>4300</v>
      </c>
      <c r="D60" s="528">
        <v>653</v>
      </c>
      <c r="E60" s="528">
        <v>147</v>
      </c>
      <c r="F60" s="528">
        <v>0</v>
      </c>
      <c r="G60" s="528">
        <v>0</v>
      </c>
      <c r="H60" s="528">
        <v>100</v>
      </c>
      <c r="I60" s="528">
        <v>-1222</v>
      </c>
      <c r="J60" s="528">
        <v>-923</v>
      </c>
      <c r="K60" s="528">
        <v>6746</v>
      </c>
      <c r="L60" s="55">
        <f t="shared" si="4"/>
        <v>0</v>
      </c>
      <c r="M60" s="55">
        <f t="shared" si="5"/>
        <v>-1222</v>
      </c>
    </row>
    <row r="61" spans="1:25" x14ac:dyDescent="0.2">
      <c r="A61" s="486">
        <v>0.20833333333333301</v>
      </c>
      <c r="B61" s="527">
        <v>3690</v>
      </c>
      <c r="C61" s="528">
        <v>4529</v>
      </c>
      <c r="D61" s="528">
        <v>659</v>
      </c>
      <c r="E61" s="528">
        <v>148</v>
      </c>
      <c r="F61" s="528">
        <v>0</v>
      </c>
      <c r="G61" s="528">
        <v>0</v>
      </c>
      <c r="H61" s="528">
        <v>77</v>
      </c>
      <c r="I61" s="528">
        <v>-1720</v>
      </c>
      <c r="J61" s="528">
        <v>-602</v>
      </c>
      <c r="K61" s="528">
        <v>6781</v>
      </c>
      <c r="L61" s="55">
        <f t="shared" si="4"/>
        <v>0</v>
      </c>
      <c r="M61" s="55">
        <f t="shared" si="5"/>
        <v>-1720</v>
      </c>
    </row>
    <row r="62" spans="1:25" x14ac:dyDescent="0.2">
      <c r="A62" s="486">
        <v>0.25</v>
      </c>
      <c r="B62" s="527">
        <v>3689</v>
      </c>
      <c r="C62" s="528">
        <v>4728</v>
      </c>
      <c r="D62" s="528">
        <v>697</v>
      </c>
      <c r="E62" s="528">
        <v>157</v>
      </c>
      <c r="F62" s="528">
        <v>0</v>
      </c>
      <c r="G62" s="528">
        <v>1</v>
      </c>
      <c r="H62" s="528">
        <v>56</v>
      </c>
      <c r="I62" s="528">
        <v>-2318</v>
      </c>
      <c r="J62" s="528">
        <v>-25</v>
      </c>
      <c r="K62" s="528">
        <v>6985</v>
      </c>
      <c r="L62" s="55">
        <f t="shared" si="4"/>
        <v>0</v>
      </c>
      <c r="M62" s="55">
        <f t="shared" si="5"/>
        <v>-2318</v>
      </c>
    </row>
    <row r="63" spans="1:25" x14ac:dyDescent="0.2">
      <c r="A63" s="486">
        <v>0.29166666666666702</v>
      </c>
      <c r="B63" s="527">
        <v>3689</v>
      </c>
      <c r="C63" s="528">
        <v>4887</v>
      </c>
      <c r="D63" s="528">
        <v>708</v>
      </c>
      <c r="E63" s="528">
        <v>167</v>
      </c>
      <c r="F63" s="528">
        <v>0</v>
      </c>
      <c r="G63" s="528">
        <v>33</v>
      </c>
      <c r="H63" s="528">
        <v>60</v>
      </c>
      <c r="I63" s="528">
        <v>-2215</v>
      </c>
      <c r="J63" s="528">
        <v>0</v>
      </c>
      <c r="K63" s="528">
        <v>7329</v>
      </c>
      <c r="L63" s="55">
        <f t="shared" si="4"/>
        <v>0</v>
      </c>
      <c r="M63" s="55">
        <f t="shared" si="5"/>
        <v>-2215</v>
      </c>
    </row>
    <row r="64" spans="1:25" x14ac:dyDescent="0.2">
      <c r="A64" s="486">
        <v>0.33333333333333298</v>
      </c>
      <c r="B64" s="527">
        <v>3690</v>
      </c>
      <c r="C64" s="528">
        <v>5099</v>
      </c>
      <c r="D64" s="528">
        <v>717</v>
      </c>
      <c r="E64" s="528">
        <v>209</v>
      </c>
      <c r="F64" s="528">
        <v>550</v>
      </c>
      <c r="G64" s="528">
        <v>178</v>
      </c>
      <c r="H64" s="528">
        <v>59</v>
      </c>
      <c r="I64" s="528">
        <v>-2772</v>
      </c>
      <c r="J64" s="528">
        <v>0</v>
      </c>
      <c r="K64" s="528">
        <v>7730</v>
      </c>
      <c r="L64" s="55">
        <f t="shared" si="4"/>
        <v>0</v>
      </c>
      <c r="M64" s="55">
        <f t="shared" si="5"/>
        <v>-2772</v>
      </c>
    </row>
    <row r="65" spans="1:13" x14ac:dyDescent="0.2">
      <c r="A65" s="486">
        <v>0.375</v>
      </c>
      <c r="B65" s="527">
        <v>3690</v>
      </c>
      <c r="C65" s="528">
        <v>5147</v>
      </c>
      <c r="D65" s="528">
        <v>722</v>
      </c>
      <c r="E65" s="528">
        <v>231</v>
      </c>
      <c r="F65" s="528">
        <v>561</v>
      </c>
      <c r="G65" s="528">
        <v>322</v>
      </c>
      <c r="H65" s="528">
        <v>40</v>
      </c>
      <c r="I65" s="528">
        <v>-2600</v>
      </c>
      <c r="J65" s="528">
        <v>0</v>
      </c>
      <c r="K65" s="528">
        <v>8113</v>
      </c>
      <c r="L65" s="55">
        <f t="shared" si="4"/>
        <v>0</v>
      </c>
      <c r="M65" s="55">
        <f t="shared" si="5"/>
        <v>-2600</v>
      </c>
    </row>
    <row r="66" spans="1:13" x14ac:dyDescent="0.2">
      <c r="A66" s="486">
        <v>0.41666666666666702</v>
      </c>
      <c r="B66" s="527">
        <v>3685</v>
      </c>
      <c r="C66" s="528">
        <v>5131</v>
      </c>
      <c r="D66" s="528">
        <v>720</v>
      </c>
      <c r="E66" s="528">
        <v>249</v>
      </c>
      <c r="F66" s="528">
        <v>453</v>
      </c>
      <c r="G66" s="528">
        <v>436</v>
      </c>
      <c r="H66" s="528">
        <v>39</v>
      </c>
      <c r="I66" s="528">
        <v>-2347</v>
      </c>
      <c r="J66" s="528">
        <v>0</v>
      </c>
      <c r="K66" s="528">
        <v>8366</v>
      </c>
      <c r="L66" s="55">
        <f t="shared" si="4"/>
        <v>0</v>
      </c>
      <c r="M66" s="55">
        <f t="shared" si="5"/>
        <v>-2347</v>
      </c>
    </row>
    <row r="67" spans="1:13" x14ac:dyDescent="0.2">
      <c r="A67" s="486">
        <v>0.45833333333333298</v>
      </c>
      <c r="B67" s="527">
        <v>3680</v>
      </c>
      <c r="C67" s="528">
        <v>5160</v>
      </c>
      <c r="D67" s="528">
        <v>717</v>
      </c>
      <c r="E67" s="528">
        <v>153</v>
      </c>
      <c r="F67" s="528">
        <v>420</v>
      </c>
      <c r="G67" s="528">
        <v>485</v>
      </c>
      <c r="H67" s="528">
        <v>40</v>
      </c>
      <c r="I67" s="528">
        <v>-2199</v>
      </c>
      <c r="J67" s="528">
        <v>0</v>
      </c>
      <c r="K67" s="528">
        <v>8456</v>
      </c>
      <c r="L67" s="55">
        <f t="shared" si="4"/>
        <v>0</v>
      </c>
      <c r="M67" s="55">
        <f t="shared" si="5"/>
        <v>-2199</v>
      </c>
    </row>
    <row r="68" spans="1:13" x14ac:dyDescent="0.2">
      <c r="A68" s="486">
        <v>0.5</v>
      </c>
      <c r="B68" s="527">
        <v>3678</v>
      </c>
      <c r="C68" s="528">
        <v>5092</v>
      </c>
      <c r="D68" s="528">
        <v>725</v>
      </c>
      <c r="E68" s="528">
        <v>155</v>
      </c>
      <c r="F68" s="528">
        <v>12</v>
      </c>
      <c r="G68" s="528">
        <v>461</v>
      </c>
      <c r="H68" s="528">
        <v>52</v>
      </c>
      <c r="I68" s="528">
        <v>-1899</v>
      </c>
      <c r="J68" s="528">
        <v>0</v>
      </c>
      <c r="K68" s="528">
        <v>8276</v>
      </c>
      <c r="L68" s="55">
        <f t="shared" si="4"/>
        <v>0</v>
      </c>
      <c r="M68" s="55">
        <f t="shared" si="5"/>
        <v>-1899</v>
      </c>
    </row>
    <row r="69" spans="1:13" x14ac:dyDescent="0.2">
      <c r="A69" s="486">
        <v>0.54166666666666696</v>
      </c>
      <c r="B69" s="527">
        <v>3679</v>
      </c>
      <c r="C69" s="528">
        <v>5096</v>
      </c>
      <c r="D69" s="528">
        <v>726</v>
      </c>
      <c r="E69" s="528">
        <v>154</v>
      </c>
      <c r="F69" s="528">
        <v>0</v>
      </c>
      <c r="G69" s="528">
        <v>361</v>
      </c>
      <c r="H69" s="528">
        <v>64</v>
      </c>
      <c r="I69" s="528">
        <v>-1880</v>
      </c>
      <c r="J69" s="528">
        <v>0</v>
      </c>
      <c r="K69" s="528">
        <v>8200</v>
      </c>
      <c r="L69" s="55">
        <f t="shared" si="4"/>
        <v>0</v>
      </c>
      <c r="M69" s="55">
        <f t="shared" si="5"/>
        <v>-1880</v>
      </c>
    </row>
    <row r="70" spans="1:13" x14ac:dyDescent="0.2">
      <c r="A70" s="486">
        <v>0.58333333333333304</v>
      </c>
      <c r="B70" s="527">
        <v>3682</v>
      </c>
      <c r="C70" s="528">
        <v>5192</v>
      </c>
      <c r="D70" s="528">
        <v>742</v>
      </c>
      <c r="E70" s="528">
        <v>154</v>
      </c>
      <c r="F70" s="528">
        <v>0</v>
      </c>
      <c r="G70" s="528">
        <v>282</v>
      </c>
      <c r="H70" s="528">
        <v>63</v>
      </c>
      <c r="I70" s="528">
        <v>-1680</v>
      </c>
      <c r="J70" s="528">
        <v>-212</v>
      </c>
      <c r="K70" s="528">
        <v>8223</v>
      </c>
      <c r="L70" s="55">
        <f t="shared" si="4"/>
        <v>0</v>
      </c>
      <c r="M70" s="55">
        <f t="shared" si="5"/>
        <v>-1680</v>
      </c>
    </row>
    <row r="71" spans="1:13" x14ac:dyDescent="0.2">
      <c r="A71" s="486">
        <v>0.625</v>
      </c>
      <c r="B71" s="527">
        <v>3682</v>
      </c>
      <c r="C71" s="528">
        <v>5196</v>
      </c>
      <c r="D71" s="528">
        <v>742</v>
      </c>
      <c r="E71" s="528">
        <v>155</v>
      </c>
      <c r="F71" s="528">
        <v>0</v>
      </c>
      <c r="G71" s="528">
        <v>211</v>
      </c>
      <c r="H71" s="528">
        <v>68</v>
      </c>
      <c r="I71" s="528">
        <v>-1630</v>
      </c>
      <c r="J71" s="528">
        <v>-213</v>
      </c>
      <c r="K71" s="528">
        <v>8211</v>
      </c>
      <c r="L71" s="55">
        <f t="shared" si="4"/>
        <v>0</v>
      </c>
      <c r="M71" s="55">
        <f t="shared" si="5"/>
        <v>-1630</v>
      </c>
    </row>
    <row r="72" spans="1:13" x14ac:dyDescent="0.2">
      <c r="A72" s="486">
        <v>0.66666666666666696</v>
      </c>
      <c r="B72" s="527">
        <v>3684</v>
      </c>
      <c r="C72" s="528">
        <v>5218</v>
      </c>
      <c r="D72" s="528">
        <v>746</v>
      </c>
      <c r="E72" s="528">
        <v>160</v>
      </c>
      <c r="F72" s="528">
        <v>0</v>
      </c>
      <c r="G72" s="528">
        <v>139</v>
      </c>
      <c r="H72" s="528">
        <v>97</v>
      </c>
      <c r="I72" s="528">
        <v>-1857</v>
      </c>
      <c r="J72" s="528">
        <v>0</v>
      </c>
      <c r="K72" s="528">
        <v>8187</v>
      </c>
      <c r="L72" s="55">
        <f t="shared" si="4"/>
        <v>0</v>
      </c>
      <c r="M72" s="55">
        <f t="shared" si="5"/>
        <v>-1857</v>
      </c>
    </row>
    <row r="73" spans="1:13" x14ac:dyDescent="0.2">
      <c r="A73" s="486">
        <v>0.70833333333333304</v>
      </c>
      <c r="B73" s="527">
        <v>3684</v>
      </c>
      <c r="C73" s="528">
        <v>5142</v>
      </c>
      <c r="D73" s="528">
        <v>754</v>
      </c>
      <c r="E73" s="528">
        <v>260</v>
      </c>
      <c r="F73" s="528">
        <v>0</v>
      </c>
      <c r="G73" s="528">
        <v>91</v>
      </c>
      <c r="H73" s="528">
        <v>104</v>
      </c>
      <c r="I73" s="528">
        <v>-2018</v>
      </c>
      <c r="J73" s="528">
        <v>0</v>
      </c>
      <c r="K73" s="528">
        <v>8017</v>
      </c>
      <c r="L73" s="55">
        <f t="shared" si="4"/>
        <v>0</v>
      </c>
      <c r="M73" s="55">
        <f t="shared" si="5"/>
        <v>-2018</v>
      </c>
    </row>
    <row r="74" spans="1:13" x14ac:dyDescent="0.2">
      <c r="A74" s="486">
        <v>0.75</v>
      </c>
      <c r="B74" s="527">
        <v>3682</v>
      </c>
      <c r="C74" s="528">
        <v>5014</v>
      </c>
      <c r="D74" s="528">
        <v>771</v>
      </c>
      <c r="E74" s="528">
        <v>354</v>
      </c>
      <c r="F74" s="528">
        <v>154</v>
      </c>
      <c r="G74" s="528">
        <v>32</v>
      </c>
      <c r="H74" s="528">
        <v>139</v>
      </c>
      <c r="I74" s="528">
        <v>-2137</v>
      </c>
      <c r="J74" s="528">
        <v>0</v>
      </c>
      <c r="K74" s="528">
        <v>8009</v>
      </c>
      <c r="L74" s="55">
        <f t="shared" si="4"/>
        <v>0</v>
      </c>
      <c r="M74" s="55">
        <f t="shared" si="5"/>
        <v>-2137</v>
      </c>
    </row>
    <row r="75" spans="1:13" x14ac:dyDescent="0.2">
      <c r="A75" s="486">
        <v>0.79166666666666696</v>
      </c>
      <c r="B75" s="527">
        <v>3685</v>
      </c>
      <c r="C75" s="528">
        <v>5168</v>
      </c>
      <c r="D75" s="528">
        <v>762</v>
      </c>
      <c r="E75" s="528">
        <v>349</v>
      </c>
      <c r="F75" s="528">
        <v>583</v>
      </c>
      <c r="G75" s="528">
        <v>4</v>
      </c>
      <c r="H75" s="528">
        <v>165</v>
      </c>
      <c r="I75" s="528">
        <v>-2622</v>
      </c>
      <c r="J75" s="528">
        <v>0</v>
      </c>
      <c r="K75" s="528">
        <v>8094</v>
      </c>
      <c r="L75" s="55">
        <f t="shared" si="4"/>
        <v>0</v>
      </c>
      <c r="M75" s="55">
        <f t="shared" si="5"/>
        <v>-2622</v>
      </c>
    </row>
    <row r="76" spans="1:13" x14ac:dyDescent="0.2">
      <c r="A76" s="486">
        <v>0.83333333333333304</v>
      </c>
      <c r="B76" s="527">
        <v>3686</v>
      </c>
      <c r="C76" s="528">
        <v>5175</v>
      </c>
      <c r="D76" s="528">
        <v>745</v>
      </c>
      <c r="E76" s="528">
        <v>244</v>
      </c>
      <c r="F76" s="528">
        <v>740</v>
      </c>
      <c r="G76" s="528">
        <v>0</v>
      </c>
      <c r="H76" s="528">
        <v>159</v>
      </c>
      <c r="I76" s="528">
        <v>-2701</v>
      </c>
      <c r="J76" s="528">
        <v>0</v>
      </c>
      <c r="K76" s="528">
        <v>8048</v>
      </c>
      <c r="L76" s="55">
        <f t="shared" si="4"/>
        <v>0</v>
      </c>
      <c r="M76" s="55">
        <f t="shared" si="5"/>
        <v>-2701</v>
      </c>
    </row>
    <row r="77" spans="1:13" x14ac:dyDescent="0.2">
      <c r="A77" s="486">
        <v>0.875</v>
      </c>
      <c r="B77" s="527">
        <v>3687</v>
      </c>
      <c r="C77" s="528">
        <v>5188</v>
      </c>
      <c r="D77" s="528">
        <v>730</v>
      </c>
      <c r="E77" s="528">
        <v>240</v>
      </c>
      <c r="F77" s="528">
        <v>695</v>
      </c>
      <c r="G77" s="528">
        <v>0</v>
      </c>
      <c r="H77" s="528">
        <v>139</v>
      </c>
      <c r="I77" s="528">
        <v>-3035</v>
      </c>
      <c r="J77" s="528">
        <v>0</v>
      </c>
      <c r="K77" s="528">
        <v>7644</v>
      </c>
      <c r="L77" s="55">
        <f t="shared" si="4"/>
        <v>0</v>
      </c>
      <c r="M77" s="55">
        <f t="shared" si="5"/>
        <v>-3035</v>
      </c>
    </row>
    <row r="78" spans="1:13" x14ac:dyDescent="0.2">
      <c r="A78" s="486">
        <v>0.91666666666666696</v>
      </c>
      <c r="B78" s="527">
        <v>3688</v>
      </c>
      <c r="C78" s="528">
        <v>5127</v>
      </c>
      <c r="D78" s="528">
        <v>700</v>
      </c>
      <c r="E78" s="528">
        <v>236</v>
      </c>
      <c r="F78" s="528">
        <v>437</v>
      </c>
      <c r="G78" s="528">
        <v>0</v>
      </c>
      <c r="H78" s="528">
        <v>144</v>
      </c>
      <c r="I78" s="528">
        <v>-2947</v>
      </c>
      <c r="J78" s="528">
        <v>0</v>
      </c>
      <c r="K78" s="528">
        <v>7385</v>
      </c>
      <c r="L78" s="55">
        <f t="shared" si="4"/>
        <v>0</v>
      </c>
      <c r="M78" s="55">
        <f t="shared" si="5"/>
        <v>-2947</v>
      </c>
    </row>
    <row r="79" spans="1:13" ht="12.75" thickBot="1" x14ac:dyDescent="0.25">
      <c r="A79" s="485">
        <v>0.95833333333333304</v>
      </c>
      <c r="B79" s="529">
        <v>3691</v>
      </c>
      <c r="C79" s="529">
        <v>4963</v>
      </c>
      <c r="D79" s="529">
        <v>699</v>
      </c>
      <c r="E79" s="529">
        <v>154</v>
      </c>
      <c r="F79" s="529">
        <v>130</v>
      </c>
      <c r="G79" s="529">
        <v>0</v>
      </c>
      <c r="H79" s="529">
        <v>156</v>
      </c>
      <c r="I79" s="529">
        <v>-2736</v>
      </c>
      <c r="J79" s="529">
        <v>0</v>
      </c>
      <c r="K79" s="529">
        <v>7057</v>
      </c>
      <c r="L79" s="55">
        <f t="shared" si="4"/>
        <v>0</v>
      </c>
      <c r="M79" s="55">
        <f t="shared" si="5"/>
        <v>-2736</v>
      </c>
    </row>
    <row r="80" spans="1:13" x14ac:dyDescent="0.2">
      <c r="B80" s="25"/>
      <c r="C80" s="25"/>
      <c r="D80" s="25"/>
      <c r="E80" s="25"/>
      <c r="F80" s="25"/>
      <c r="G80" s="25"/>
      <c r="H80" s="25"/>
      <c r="I80" s="25"/>
      <c r="J80" s="25"/>
      <c r="K80" s="24" t="s">
        <v>130</v>
      </c>
    </row>
  </sheetData>
  <mergeCells count="3">
    <mergeCell ref="N3:Y3"/>
    <mergeCell ref="N29:Y29"/>
    <mergeCell ref="N55:Y55"/>
  </mergeCells>
  <conditionalFormatting sqref="A4:K27">
    <cfRule type="expression" dxfId="2" priority="6">
      <formula>$K4=MIN($K$4:$K$27)</formula>
    </cfRule>
  </conditionalFormatting>
  <conditionalFormatting sqref="A30:K53">
    <cfRule type="expression" dxfId="1" priority="3">
      <formula>$K30=MIN($K$30:$K$53)</formula>
    </cfRule>
  </conditionalFormatting>
  <conditionalFormatting sqref="A56:K79">
    <cfRule type="expression" dxfId="0" priority="1">
      <formula>$K56=MIN($K$56:$K$79)</formula>
    </cfRule>
  </conditionalFormatting>
  <pageMargins left="0.31496062992125984" right="0.31496062992125984" top="0.35433070866141736" bottom="0.35433070866141736" header="0.31496062992125984" footer="0.19685039370078741"/>
  <pageSetup paperSize="9" scale="79" fitToHeight="0" orientation="portrait" r:id="rId1"/>
  <headerFooter differentFirst="1" scaleWithDoc="0">
    <oddFooter>&amp;C&amp;8Stránka &amp;P z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AJ61"/>
  <sheetViews>
    <sheetView showGridLines="0" zoomScaleNormal="100" workbookViewId="0">
      <selection activeCell="A2" sqref="A2"/>
    </sheetView>
  </sheetViews>
  <sheetFormatPr defaultRowHeight="12" x14ac:dyDescent="0.2"/>
  <cols>
    <col min="1" max="33" width="4.28515625" style="55" customWidth="1"/>
    <col min="34" max="35" width="9.140625" style="55"/>
    <col min="36" max="36" width="5" style="55" customWidth="1"/>
    <col min="37" max="16384" width="9.140625" style="55"/>
  </cols>
  <sheetData>
    <row r="1" spans="1:36" ht="18.75" x14ac:dyDescent="0.3">
      <c r="A1" s="117" t="s">
        <v>322</v>
      </c>
      <c r="T1" s="183"/>
      <c r="U1" s="184"/>
      <c r="V1" s="184"/>
      <c r="W1" s="184"/>
      <c r="X1" s="184"/>
      <c r="Y1" s="185"/>
      <c r="Z1" s="184"/>
      <c r="AC1" s="64" t="str">
        <f>Obsah!A1</f>
        <v>I. čtvrtletí 2018</v>
      </c>
      <c r="AF1" s="186" t="str">
        <f>Obsah!$A$1</f>
        <v>I. čtvrtletí 2018</v>
      </c>
      <c r="AG1" s="142" t="str">
        <f>Obsah!A1</f>
        <v>I. čtvrtletí 2018</v>
      </c>
      <c r="AJ1" s="142" t="str">
        <f>Obsah!A1</f>
        <v>I. čtvrtletí 2018</v>
      </c>
    </row>
    <row r="2" spans="1:36" ht="7.5" customHeight="1" x14ac:dyDescent="0.2">
      <c r="A2" s="65"/>
    </row>
    <row r="3" spans="1:36" ht="12" customHeight="1" x14ac:dyDescent="0.2">
      <c r="A3" s="65"/>
      <c r="F3" s="66"/>
      <c r="H3" s="65"/>
      <c r="P3" s="65"/>
      <c r="U3" s="66"/>
    </row>
    <row r="4" spans="1:36" ht="12" customHeight="1" x14ac:dyDescent="0.2"/>
    <row r="5" spans="1:36" s="54" customFormat="1" ht="12" customHeight="1" x14ac:dyDescent="0.2">
      <c r="A5" s="763"/>
      <c r="B5" s="173"/>
      <c r="C5" s="173"/>
      <c r="D5" s="173"/>
      <c r="E5" s="173"/>
      <c r="F5" s="173"/>
      <c r="G5" s="173"/>
      <c r="H5" s="173"/>
      <c r="I5" s="173"/>
      <c r="J5" s="173"/>
      <c r="K5" s="173"/>
      <c r="L5" s="173"/>
      <c r="M5" s="173"/>
      <c r="N5" s="173"/>
      <c r="O5" s="63"/>
      <c r="P5" s="763"/>
      <c r="Q5" s="173"/>
      <c r="R5" s="173"/>
      <c r="S5" s="173"/>
      <c r="T5" s="173"/>
      <c r="U5" s="173"/>
      <c r="V5" s="173"/>
      <c r="W5" s="173"/>
      <c r="X5" s="173"/>
      <c r="Y5" s="173"/>
      <c r="Z5" s="173"/>
      <c r="AA5" s="173"/>
      <c r="AB5" s="173"/>
      <c r="AC5" s="173"/>
    </row>
    <row r="6" spans="1:36" s="54" customFormat="1" ht="12" customHeight="1" x14ac:dyDescent="0.2">
      <c r="A6" s="763"/>
      <c r="B6" s="764"/>
      <c r="C6" s="764"/>
      <c r="D6" s="764"/>
      <c r="E6" s="764"/>
      <c r="F6" s="764"/>
      <c r="G6" s="764"/>
      <c r="H6" s="764"/>
      <c r="I6" s="764"/>
      <c r="J6" s="764"/>
      <c r="K6" s="764"/>
      <c r="L6" s="764"/>
      <c r="M6" s="764"/>
      <c r="N6" s="174"/>
      <c r="O6" s="63"/>
      <c r="P6" s="763"/>
      <c r="Q6" s="765"/>
      <c r="R6" s="765"/>
      <c r="S6" s="765"/>
      <c r="T6" s="765"/>
      <c r="U6" s="765"/>
      <c r="V6" s="765"/>
      <c r="W6" s="765"/>
      <c r="X6" s="765"/>
      <c r="Y6" s="765"/>
      <c r="Z6" s="765"/>
      <c r="AA6" s="765"/>
      <c r="AB6" s="765"/>
      <c r="AC6" s="174"/>
    </row>
    <row r="7" spans="1:36" ht="12" customHeight="1" x14ac:dyDescent="0.2">
      <c r="A7" s="516"/>
      <c r="B7" s="322" t="s">
        <v>8</v>
      </c>
      <c r="C7" s="322" t="s">
        <v>23</v>
      </c>
      <c r="D7" s="322" t="s">
        <v>24</v>
      </c>
      <c r="E7" s="322" t="s">
        <v>25</v>
      </c>
      <c r="F7" s="19"/>
      <c r="G7" s="19"/>
      <c r="H7" s="19"/>
      <c r="I7" s="19"/>
      <c r="J7" s="19"/>
      <c r="K7" s="19"/>
      <c r="L7" s="19"/>
      <c r="M7" s="19"/>
      <c r="N7" s="19"/>
      <c r="O7" s="21"/>
      <c r="P7" s="272"/>
      <c r="Q7" s="51"/>
      <c r="R7" s="51"/>
      <c r="S7" s="51"/>
      <c r="T7" s="51"/>
      <c r="U7" s="51"/>
      <c r="V7" s="51"/>
      <c r="W7" s="51"/>
      <c r="X7" s="51"/>
      <c r="Y7" s="51"/>
      <c r="Z7" s="51"/>
      <c r="AA7" s="51"/>
      <c r="AB7" s="51"/>
      <c r="AC7" s="51"/>
    </row>
    <row r="8" spans="1:36" ht="12" customHeight="1" x14ac:dyDescent="0.2">
      <c r="A8" s="517" t="s">
        <v>201</v>
      </c>
      <c r="C8" s="322">
        <f>SUM('4'!B10:D10)</f>
        <v>523.78331500000002</v>
      </c>
      <c r="D8" s="322">
        <f>SUM('4'!B24:D24)</f>
        <v>0</v>
      </c>
      <c r="E8" s="322">
        <f>SUM('4'!B38:D38)</f>
        <v>0.83780300000000008</v>
      </c>
      <c r="F8" s="19"/>
      <c r="G8" s="19"/>
      <c r="H8" s="19"/>
      <c r="I8" s="19"/>
      <c r="J8" s="19"/>
      <c r="K8" s="19"/>
      <c r="L8" s="19"/>
      <c r="M8" s="19"/>
      <c r="N8" s="19"/>
      <c r="O8" s="21"/>
      <c r="P8" s="272"/>
      <c r="Q8" s="51"/>
      <c r="R8" s="51"/>
      <c r="S8" s="51"/>
      <c r="T8" s="51"/>
      <c r="U8" s="51"/>
      <c r="V8" s="51"/>
      <c r="W8" s="51"/>
      <c r="X8" s="51"/>
      <c r="Y8" s="51"/>
      <c r="Z8" s="51"/>
      <c r="AA8" s="51"/>
      <c r="AB8" s="51"/>
      <c r="AC8" s="51"/>
    </row>
    <row r="9" spans="1:36" ht="12" customHeight="1" x14ac:dyDescent="0.2">
      <c r="A9" s="517" t="s">
        <v>200</v>
      </c>
      <c r="B9" s="322"/>
      <c r="C9" s="322">
        <f>SUM('4'!B11:D11)</f>
        <v>3.1082860000000005</v>
      </c>
      <c r="D9" s="322">
        <f>SUM('4'!B25:D25)</f>
        <v>0</v>
      </c>
      <c r="E9" s="322">
        <f>SUM('4'!B39:D39)</f>
        <v>652.57324600000004</v>
      </c>
      <c r="F9" s="19"/>
      <c r="G9" s="19"/>
      <c r="H9" s="19"/>
      <c r="I9" s="19"/>
      <c r="J9" s="19"/>
      <c r="K9" s="19"/>
      <c r="L9" s="19"/>
      <c r="M9" s="19"/>
      <c r="N9" s="19"/>
      <c r="O9" s="21"/>
      <c r="P9" s="272"/>
      <c r="Q9" s="51"/>
      <c r="R9" s="51"/>
      <c r="S9" s="51"/>
      <c r="T9" s="51"/>
      <c r="U9" s="51"/>
      <c r="V9" s="51"/>
      <c r="W9" s="51"/>
      <c r="X9" s="51"/>
      <c r="Y9" s="51"/>
      <c r="Z9" s="51"/>
      <c r="AA9" s="51"/>
      <c r="AB9" s="51"/>
      <c r="AC9" s="51"/>
    </row>
    <row r="10" spans="1:36" ht="12" customHeight="1" x14ac:dyDescent="0.2">
      <c r="A10" s="517" t="s">
        <v>199</v>
      </c>
      <c r="B10" s="322"/>
      <c r="C10" s="322">
        <f>SUM('4'!B12:D12)</f>
        <v>1099.4032169999998</v>
      </c>
      <c r="D10" s="322">
        <f>SUM('4'!B26:D26)</f>
        <v>0</v>
      </c>
      <c r="E10" s="322">
        <f>SUM('4'!B40:D40)</f>
        <v>0</v>
      </c>
      <c r="F10" s="19"/>
      <c r="G10" s="19"/>
      <c r="H10" s="19"/>
      <c r="I10" s="19"/>
      <c r="J10" s="19"/>
      <c r="K10" s="19"/>
      <c r="L10" s="19"/>
      <c r="M10" s="19"/>
      <c r="N10" s="19"/>
      <c r="O10" s="21"/>
      <c r="P10" s="272"/>
      <c r="Q10" s="51"/>
      <c r="R10" s="51"/>
      <c r="S10" s="51"/>
      <c r="T10" s="51"/>
      <c r="U10" s="51"/>
      <c r="V10" s="51"/>
      <c r="W10" s="51"/>
      <c r="X10" s="51"/>
      <c r="Y10" s="51"/>
      <c r="Z10" s="51"/>
      <c r="AA10" s="51"/>
      <c r="AB10" s="51"/>
      <c r="AC10" s="51"/>
    </row>
    <row r="11" spans="1:36" ht="12" customHeight="1" x14ac:dyDescent="0.2">
      <c r="A11" s="517" t="s">
        <v>198</v>
      </c>
      <c r="B11" s="322"/>
      <c r="C11" s="322">
        <f>SUM('4'!B13:D13)</f>
        <v>10399.009167000002</v>
      </c>
      <c r="D11" s="322">
        <f>SUM('4'!B27:D27)</f>
        <v>0</v>
      </c>
      <c r="E11" s="322">
        <f>SUM('4'!B41:D41)</f>
        <v>0</v>
      </c>
      <c r="F11" s="19"/>
      <c r="G11" s="19"/>
      <c r="H11" s="19"/>
      <c r="I11" s="19"/>
      <c r="J11" s="19"/>
      <c r="K11" s="19"/>
      <c r="L11" s="19"/>
      <c r="M11" s="19"/>
      <c r="N11" s="19"/>
      <c r="O11" s="21"/>
      <c r="P11" s="272"/>
      <c r="Q11" s="51"/>
      <c r="R11" s="51"/>
      <c r="S11" s="51"/>
      <c r="T11" s="51"/>
      <c r="U11" s="51"/>
      <c r="V11" s="51"/>
      <c r="W11" s="51"/>
      <c r="X11" s="51"/>
      <c r="Y11" s="51"/>
      <c r="Z11" s="51"/>
      <c r="AA11" s="51"/>
      <c r="AB11" s="51"/>
      <c r="AC11" s="51"/>
    </row>
    <row r="12" spans="1:36" ht="12" customHeight="1" x14ac:dyDescent="0.2">
      <c r="A12" s="517" t="s">
        <v>197</v>
      </c>
      <c r="B12" s="322"/>
      <c r="C12" s="322">
        <f>SUM('4'!B14:D14)</f>
        <v>0</v>
      </c>
      <c r="D12" s="322">
        <f>SUM('4'!B28:D28)</f>
        <v>0</v>
      </c>
      <c r="E12" s="322">
        <f>SUM('4'!B42:D42)</f>
        <v>0</v>
      </c>
      <c r="F12" s="19"/>
      <c r="G12" s="19"/>
      <c r="H12" s="19"/>
      <c r="I12" s="19"/>
      <c r="J12" s="19"/>
      <c r="K12" s="19"/>
      <c r="L12" s="19"/>
      <c r="M12" s="19"/>
      <c r="N12" s="19"/>
      <c r="O12" s="21"/>
      <c r="P12" s="272"/>
      <c r="Q12" s="51"/>
      <c r="R12" s="51"/>
      <c r="S12" s="51"/>
      <c r="T12" s="51"/>
      <c r="U12" s="51"/>
      <c r="V12" s="51"/>
      <c r="W12" s="51"/>
      <c r="X12" s="51"/>
      <c r="Y12" s="51"/>
      <c r="Z12" s="51"/>
      <c r="AA12" s="51"/>
      <c r="AB12" s="51"/>
      <c r="AC12" s="51"/>
    </row>
    <row r="13" spans="1:36" ht="12" customHeight="1" x14ac:dyDescent="0.2">
      <c r="A13" s="517" t="s">
        <v>196</v>
      </c>
      <c r="B13" s="322"/>
      <c r="C13" s="322">
        <f>SUM('4'!B15:D15)</f>
        <v>11.926863999999998</v>
      </c>
      <c r="D13" s="322">
        <f>SUM('4'!B29:D29)</f>
        <v>0</v>
      </c>
      <c r="E13" s="322">
        <f>SUM('4'!B43:D43)</f>
        <v>0.18761699999999998</v>
      </c>
      <c r="F13" s="19"/>
      <c r="G13" s="19"/>
      <c r="H13" s="19"/>
      <c r="I13" s="19"/>
      <c r="J13" s="19"/>
      <c r="K13" s="19"/>
      <c r="L13" s="19"/>
      <c r="M13" s="19"/>
      <c r="N13" s="19"/>
      <c r="O13" s="21"/>
      <c r="P13" s="272"/>
      <c r="Q13" s="51"/>
      <c r="R13" s="51"/>
      <c r="S13" s="51"/>
      <c r="T13" s="51"/>
      <c r="U13" s="51"/>
      <c r="V13" s="51"/>
      <c r="W13" s="51"/>
      <c r="X13" s="51"/>
      <c r="Y13" s="51"/>
      <c r="Z13" s="51"/>
      <c r="AA13" s="51"/>
      <c r="AB13" s="51"/>
      <c r="AC13" s="51"/>
    </row>
    <row r="14" spans="1:36" ht="12" customHeight="1" x14ac:dyDescent="0.2">
      <c r="A14" s="517" t="s">
        <v>195</v>
      </c>
      <c r="B14" s="322"/>
      <c r="C14" s="322">
        <f>SUM('4'!B16:D16)</f>
        <v>7.7561030000000004</v>
      </c>
      <c r="D14" s="322">
        <f>SUM('4'!B30:D30)</f>
        <v>0</v>
      </c>
      <c r="E14" s="322">
        <f>SUM('4'!B44:D44)</f>
        <v>2.2343999999999999E-2</v>
      </c>
      <c r="F14" s="19"/>
      <c r="G14" s="19"/>
      <c r="H14" s="19"/>
      <c r="I14" s="19"/>
      <c r="J14" s="19"/>
      <c r="K14" s="19"/>
      <c r="L14" s="19"/>
      <c r="M14" s="19"/>
      <c r="N14" s="19"/>
      <c r="O14" s="21"/>
      <c r="P14" s="272"/>
      <c r="Q14" s="51"/>
      <c r="R14" s="51"/>
      <c r="S14" s="51"/>
      <c r="T14" s="51"/>
      <c r="U14" s="51"/>
      <c r="V14" s="51"/>
      <c r="W14" s="51"/>
      <c r="X14" s="51"/>
      <c r="Y14" s="51"/>
      <c r="Z14" s="51"/>
      <c r="AA14" s="51"/>
      <c r="AB14" s="51"/>
      <c r="AC14" s="51"/>
    </row>
    <row r="15" spans="1:36" ht="12" customHeight="1" x14ac:dyDescent="0.2">
      <c r="A15" s="517" t="s">
        <v>194</v>
      </c>
      <c r="B15" s="322"/>
      <c r="C15" s="322">
        <f>SUM('4'!B17:D17)</f>
        <v>47.893439999999998</v>
      </c>
      <c r="D15" s="322">
        <f>SUM('4'!B31:D31)</f>
        <v>0</v>
      </c>
      <c r="E15" s="322">
        <f>SUM('4'!B45:D45)</f>
        <v>0</v>
      </c>
      <c r="F15" s="19"/>
      <c r="G15" s="19"/>
      <c r="H15" s="19"/>
      <c r="I15" s="19"/>
      <c r="J15" s="19"/>
      <c r="K15" s="19"/>
      <c r="L15" s="19"/>
      <c r="M15" s="19"/>
      <c r="N15" s="19"/>
      <c r="O15" s="21"/>
      <c r="P15" s="272"/>
      <c r="Q15" s="51"/>
      <c r="R15" s="51"/>
      <c r="S15" s="51"/>
      <c r="T15" s="51"/>
      <c r="U15" s="51"/>
      <c r="V15" s="51"/>
      <c r="W15" s="51"/>
      <c r="X15" s="51"/>
      <c r="Y15" s="51"/>
      <c r="Z15" s="51"/>
      <c r="AA15" s="51"/>
      <c r="AB15" s="51"/>
      <c r="AC15" s="51"/>
    </row>
    <row r="16" spans="1:36" ht="12" customHeight="1" x14ac:dyDescent="0.2">
      <c r="A16" s="517" t="s">
        <v>193</v>
      </c>
      <c r="B16" s="322"/>
      <c r="C16" s="322">
        <f>SUM('4'!B18:D18)</f>
        <v>223.77540099999999</v>
      </c>
      <c r="D16" s="322">
        <f>SUM('4'!B32:D32)</f>
        <v>445.78068000000002</v>
      </c>
      <c r="E16" s="322">
        <f>SUM('4'!B46:D46)</f>
        <v>62.083787999999998</v>
      </c>
      <c r="F16" s="19"/>
      <c r="G16" s="19"/>
      <c r="H16" s="19"/>
      <c r="I16" s="19"/>
      <c r="J16" s="19"/>
      <c r="K16" s="19"/>
      <c r="L16" s="19"/>
      <c r="M16" s="19"/>
      <c r="N16" s="19"/>
      <c r="O16" s="21"/>
      <c r="P16" s="272"/>
      <c r="Q16" s="51"/>
      <c r="R16" s="51"/>
      <c r="S16" s="51"/>
      <c r="T16" s="51"/>
      <c r="U16" s="51"/>
      <c r="V16" s="51"/>
      <c r="W16" s="51"/>
      <c r="X16" s="51"/>
      <c r="Y16" s="51"/>
      <c r="Z16" s="51"/>
      <c r="AA16" s="51"/>
      <c r="AB16" s="51"/>
      <c r="AC16" s="51"/>
    </row>
    <row r="17" spans="1:29" ht="12" customHeight="1" x14ac:dyDescent="0.2">
      <c r="A17" s="517" t="s">
        <v>15</v>
      </c>
      <c r="C17" s="322">
        <f>SUM('4'!B19:D19)</f>
        <v>0</v>
      </c>
      <c r="D17" s="322">
        <f>SUM('4'!B33:D33)</f>
        <v>0</v>
      </c>
      <c r="E17" s="322">
        <f>SUM('4'!B47:D47)</f>
        <v>0.18942300000000001</v>
      </c>
      <c r="F17" s="19"/>
      <c r="G17" s="19"/>
      <c r="H17" s="19"/>
      <c r="I17" s="19"/>
      <c r="J17" s="19"/>
      <c r="K17" s="19"/>
      <c r="L17" s="19"/>
      <c r="M17" s="19"/>
      <c r="N17" s="19"/>
      <c r="O17" s="21"/>
      <c r="P17" s="272"/>
      <c r="Q17" s="51"/>
      <c r="R17" s="51"/>
      <c r="S17" s="51"/>
      <c r="T17" s="51"/>
      <c r="U17" s="51"/>
      <c r="V17" s="51"/>
      <c r="W17" s="51"/>
      <c r="X17" s="51"/>
      <c r="Y17" s="51"/>
      <c r="Z17" s="51"/>
      <c r="AA17" s="51"/>
      <c r="AB17" s="51"/>
      <c r="AC17" s="51"/>
    </row>
    <row r="18" spans="1:29" ht="12" customHeight="1" x14ac:dyDescent="0.2">
      <c r="A18" s="517" t="s">
        <v>192</v>
      </c>
      <c r="B18" s="322"/>
      <c r="C18" s="322">
        <f>SUM('4'!B20:D20)</f>
        <v>4.1658749999999998</v>
      </c>
      <c r="D18" s="322">
        <f>SUM('4'!B34:D34)</f>
        <v>0</v>
      </c>
      <c r="E18" s="322">
        <f>SUM('4'!B48:D48)</f>
        <v>3.224335</v>
      </c>
      <c r="F18" s="19"/>
      <c r="G18" s="19"/>
      <c r="H18" s="19"/>
      <c r="I18" s="19"/>
      <c r="J18" s="19"/>
      <c r="K18" s="19"/>
      <c r="L18" s="19"/>
      <c r="M18" s="19"/>
      <c r="N18" s="19"/>
      <c r="O18" s="21"/>
      <c r="P18" s="272"/>
      <c r="Q18" s="51"/>
      <c r="R18" s="51"/>
      <c r="S18" s="51"/>
      <c r="T18" s="51"/>
      <c r="U18" s="51"/>
      <c r="V18" s="51"/>
      <c r="W18" s="51"/>
      <c r="X18" s="51"/>
      <c r="Y18" s="51"/>
      <c r="Z18" s="51"/>
      <c r="AA18" s="51"/>
      <c r="AB18" s="51"/>
      <c r="AC18" s="51"/>
    </row>
    <row r="19" spans="1:29" ht="12" customHeight="1" x14ac:dyDescent="0.2">
      <c r="A19" s="517" t="s">
        <v>191</v>
      </c>
      <c r="B19" s="322"/>
      <c r="C19" s="322">
        <f>SUM('4'!B21:D21)</f>
        <v>190.16194899999999</v>
      </c>
      <c r="D19" s="322">
        <f>SUM('4'!B35:D35)</f>
        <v>454.30465200000003</v>
      </c>
      <c r="E19" s="322">
        <f>SUM('4'!B49:D49)</f>
        <v>281.04977700000001</v>
      </c>
      <c r="F19" s="19"/>
      <c r="G19" s="19"/>
      <c r="H19" s="19"/>
      <c r="I19" s="19"/>
      <c r="J19" s="19"/>
      <c r="K19" s="19"/>
      <c r="L19" s="19"/>
      <c r="M19" s="19"/>
      <c r="N19" s="19"/>
      <c r="O19" s="21"/>
      <c r="P19" s="272"/>
      <c r="Q19" s="51"/>
      <c r="R19" s="51"/>
      <c r="S19" s="51"/>
      <c r="T19" s="51"/>
      <c r="U19" s="51"/>
      <c r="V19" s="51"/>
      <c r="W19" s="51"/>
      <c r="X19" s="51"/>
      <c r="Y19" s="51"/>
      <c r="Z19" s="51"/>
      <c r="AA19" s="51"/>
      <c r="AB19" s="51"/>
      <c r="AC19" s="51"/>
    </row>
    <row r="20" spans="1:29" ht="12" customHeight="1" x14ac:dyDescent="0.2">
      <c r="A20" s="517" t="s">
        <v>301</v>
      </c>
      <c r="B20" s="322">
        <f>SUM('4'!B7:D7)</f>
        <v>7117.3283200000005</v>
      </c>
      <c r="C20" s="322"/>
      <c r="D20" s="322"/>
      <c r="E20" s="322"/>
      <c r="F20" s="19"/>
      <c r="G20" s="19"/>
      <c r="H20" s="19"/>
      <c r="I20" s="19"/>
      <c r="J20" s="19"/>
      <c r="K20" s="19"/>
      <c r="L20" s="19"/>
      <c r="M20" s="19"/>
      <c r="N20" s="19"/>
      <c r="O20" s="21"/>
      <c r="P20" s="272"/>
      <c r="Q20" s="51"/>
      <c r="R20" s="51"/>
      <c r="S20" s="51"/>
      <c r="T20" s="51"/>
      <c r="U20" s="51"/>
      <c r="V20" s="51"/>
      <c r="W20" s="51"/>
      <c r="X20" s="51"/>
      <c r="Y20" s="51"/>
      <c r="Z20" s="51"/>
      <c r="AA20" s="51"/>
      <c r="AB20" s="51"/>
      <c r="AC20" s="51"/>
    </row>
    <row r="21" spans="1:29" ht="12" customHeight="1" x14ac:dyDescent="0.2">
      <c r="F21" s="19"/>
      <c r="G21" s="19"/>
      <c r="H21" s="19"/>
      <c r="I21" s="19"/>
      <c r="J21" s="19"/>
      <c r="K21" s="19"/>
      <c r="L21" s="19"/>
      <c r="M21" s="19"/>
      <c r="N21" s="19"/>
      <c r="O21" s="21"/>
      <c r="P21" s="272"/>
      <c r="Q21" s="51"/>
      <c r="R21" s="51"/>
      <c r="S21" s="51"/>
      <c r="T21" s="51"/>
      <c r="U21" s="51"/>
      <c r="V21" s="51"/>
      <c r="W21" s="51"/>
      <c r="X21" s="51"/>
      <c r="Y21" s="51"/>
      <c r="Z21" s="51"/>
      <c r="AA21" s="51"/>
      <c r="AB21" s="51"/>
      <c r="AC21" s="51"/>
    </row>
    <row r="22" spans="1:29" ht="12" customHeight="1" x14ac:dyDescent="0.2">
      <c r="A22" s="272"/>
      <c r="B22" s="19"/>
      <c r="C22" s="19"/>
      <c r="D22" s="19"/>
      <c r="E22" s="19"/>
      <c r="F22" s="19"/>
      <c r="G22" s="19"/>
      <c r="H22" s="19"/>
      <c r="I22" s="19"/>
      <c r="J22" s="19"/>
      <c r="K22" s="19"/>
      <c r="L22" s="19"/>
      <c r="M22" s="19"/>
      <c r="N22" s="19"/>
      <c r="O22" s="21"/>
      <c r="P22" s="272"/>
      <c r="Q22" s="51"/>
      <c r="R22" s="51"/>
      <c r="S22" s="51"/>
      <c r="T22" s="51"/>
      <c r="U22" s="51"/>
      <c r="V22" s="51"/>
      <c r="W22" s="51"/>
      <c r="X22" s="51"/>
      <c r="Y22" s="51"/>
      <c r="Z22" s="51"/>
      <c r="AA22" s="51"/>
      <c r="AB22" s="51"/>
      <c r="AC22" s="51"/>
    </row>
    <row r="23" spans="1:29" ht="12" customHeight="1" x14ac:dyDescent="0.2">
      <c r="A23" s="272"/>
      <c r="B23" s="19"/>
      <c r="C23" s="19"/>
      <c r="D23" s="19"/>
      <c r="E23" s="19"/>
      <c r="F23" s="19"/>
      <c r="G23" s="19"/>
      <c r="H23" s="19"/>
      <c r="I23" s="19"/>
      <c r="J23" s="19"/>
      <c r="K23" s="19"/>
      <c r="L23" s="19"/>
      <c r="M23" s="19"/>
      <c r="N23" s="19"/>
      <c r="O23" s="21"/>
      <c r="P23" s="272"/>
      <c r="Q23" s="51"/>
      <c r="R23" s="51"/>
      <c r="S23" s="51"/>
      <c r="T23" s="51"/>
      <c r="U23" s="51"/>
      <c r="V23" s="51"/>
      <c r="W23" s="51"/>
      <c r="X23" s="51"/>
      <c r="Y23" s="51"/>
      <c r="Z23" s="51"/>
      <c r="AA23" s="51"/>
      <c r="AB23" s="51"/>
      <c r="AC23" s="51"/>
    </row>
    <row r="24" spans="1:29" ht="12" customHeight="1" x14ac:dyDescent="0.2">
      <c r="A24" s="272"/>
      <c r="B24" s="19"/>
      <c r="C24" s="19"/>
      <c r="D24" s="19"/>
      <c r="E24" s="19"/>
      <c r="F24" s="19"/>
      <c r="G24" s="19"/>
      <c r="H24" s="19"/>
      <c r="I24" s="19"/>
      <c r="J24" s="19"/>
      <c r="K24" s="19"/>
      <c r="L24" s="19"/>
      <c r="M24" s="19"/>
      <c r="N24" s="19"/>
      <c r="O24" s="21"/>
      <c r="P24" s="272"/>
      <c r="Q24" s="51"/>
      <c r="R24" s="51"/>
      <c r="S24" s="51"/>
      <c r="T24" s="51"/>
      <c r="U24" s="51"/>
      <c r="V24" s="51"/>
      <c r="W24" s="51"/>
      <c r="X24" s="51"/>
      <c r="Y24" s="51"/>
      <c r="Z24" s="51"/>
      <c r="AA24" s="51"/>
      <c r="AB24" s="51"/>
      <c r="AC24" s="51"/>
    </row>
    <row r="25" spans="1:29" ht="12" customHeight="1" x14ac:dyDescent="0.2">
      <c r="A25" s="272"/>
      <c r="B25" s="19"/>
      <c r="C25" s="19"/>
      <c r="D25" s="19"/>
      <c r="E25" s="19"/>
      <c r="F25" s="19"/>
      <c r="G25" s="19"/>
      <c r="H25" s="19"/>
      <c r="I25" s="19"/>
      <c r="J25" s="19"/>
      <c r="K25" s="19"/>
      <c r="L25" s="19"/>
      <c r="M25" s="19"/>
      <c r="N25" s="19"/>
      <c r="O25" s="21"/>
      <c r="P25" s="272"/>
      <c r="Q25" s="51"/>
      <c r="R25" s="51"/>
      <c r="S25" s="51"/>
      <c r="T25" s="51"/>
      <c r="U25" s="51"/>
      <c r="V25" s="51"/>
      <c r="W25" s="51"/>
      <c r="X25" s="51"/>
      <c r="Y25" s="51"/>
      <c r="Z25" s="51"/>
      <c r="AA25" s="51"/>
      <c r="AB25" s="51"/>
      <c r="AC25" s="51"/>
    </row>
    <row r="26" spans="1:29" ht="12" customHeight="1" x14ac:dyDescent="0.2">
      <c r="A26" s="272"/>
      <c r="B26" s="19"/>
      <c r="C26" s="19"/>
      <c r="D26" s="19"/>
      <c r="E26" s="19"/>
      <c r="F26" s="19"/>
      <c r="G26" s="19"/>
      <c r="H26" s="19"/>
      <c r="I26" s="19"/>
      <c r="J26" s="19"/>
      <c r="K26" s="19"/>
      <c r="L26" s="19"/>
      <c r="M26" s="19"/>
      <c r="N26" s="19"/>
      <c r="O26" s="21"/>
      <c r="P26" s="272"/>
      <c r="Q26" s="51"/>
      <c r="R26" s="51"/>
      <c r="S26" s="51"/>
      <c r="T26" s="51"/>
      <c r="U26" s="51"/>
      <c r="V26" s="51"/>
      <c r="W26" s="51"/>
      <c r="X26" s="51"/>
      <c r="Y26" s="51"/>
      <c r="Z26" s="51"/>
      <c r="AA26" s="51"/>
      <c r="AB26" s="51"/>
      <c r="AC26" s="51"/>
    </row>
    <row r="27" spans="1:29" ht="12" customHeight="1" x14ac:dyDescent="0.2">
      <c r="A27" s="272"/>
      <c r="B27" s="19"/>
      <c r="C27" s="19"/>
      <c r="D27" s="19"/>
      <c r="E27" s="19"/>
      <c r="F27" s="19"/>
      <c r="G27" s="19"/>
      <c r="H27" s="19"/>
      <c r="I27" s="19"/>
      <c r="J27" s="19"/>
      <c r="K27" s="19"/>
      <c r="L27" s="19"/>
      <c r="M27" s="19"/>
      <c r="N27" s="19"/>
      <c r="O27" s="21"/>
      <c r="P27" s="272"/>
      <c r="Q27" s="51"/>
      <c r="R27" s="51"/>
      <c r="S27" s="51"/>
      <c r="T27" s="51"/>
      <c r="U27" s="51"/>
      <c r="V27" s="51"/>
      <c r="W27" s="51"/>
      <c r="X27" s="51"/>
      <c r="Y27" s="51"/>
      <c r="Z27" s="51"/>
      <c r="AA27" s="51"/>
      <c r="AB27" s="51"/>
      <c r="AC27" s="51"/>
    </row>
    <row r="28" spans="1:29" ht="12" customHeight="1" x14ac:dyDescent="0.2">
      <c r="A28" s="272"/>
      <c r="B28" s="19"/>
      <c r="C28" s="19"/>
      <c r="D28" s="19"/>
      <c r="E28" s="19"/>
      <c r="F28" s="19"/>
      <c r="G28" s="19"/>
      <c r="H28" s="19"/>
      <c r="I28" s="19"/>
      <c r="J28" s="19"/>
      <c r="K28" s="19"/>
      <c r="L28" s="19"/>
      <c r="M28" s="19"/>
      <c r="N28" s="19"/>
      <c r="O28" s="21"/>
      <c r="P28" s="272"/>
      <c r="Q28" s="51"/>
      <c r="R28" s="51"/>
      <c r="S28" s="51"/>
      <c r="T28" s="51"/>
      <c r="U28" s="51"/>
      <c r="V28" s="51"/>
      <c r="W28" s="51"/>
      <c r="X28" s="51"/>
      <c r="Y28" s="51"/>
      <c r="Z28" s="51"/>
      <c r="AA28" s="51"/>
      <c r="AB28" s="51"/>
      <c r="AC28" s="51"/>
    </row>
    <row r="29" spans="1:29" ht="12" customHeight="1" x14ac:dyDescent="0.2">
      <c r="A29" s="272"/>
      <c r="B29" s="19"/>
      <c r="C29" s="19"/>
      <c r="D29" s="19"/>
      <c r="E29" s="19"/>
      <c r="F29" s="19"/>
      <c r="G29" s="19"/>
      <c r="H29" s="19"/>
      <c r="I29" s="19"/>
      <c r="J29" s="19"/>
      <c r="K29" s="19"/>
      <c r="L29" s="19"/>
      <c r="M29" s="19"/>
      <c r="N29" s="19"/>
      <c r="O29" s="21"/>
      <c r="P29" s="272"/>
      <c r="Q29" s="51"/>
      <c r="R29" s="51"/>
      <c r="S29" s="51"/>
      <c r="T29" s="51"/>
      <c r="U29" s="51"/>
      <c r="V29" s="51"/>
      <c r="W29" s="51"/>
      <c r="X29" s="51"/>
      <c r="Y29" s="51"/>
      <c r="Z29" s="51"/>
      <c r="AA29" s="51"/>
      <c r="AB29" s="51"/>
      <c r="AC29" s="51"/>
    </row>
    <row r="30" spans="1:29" ht="12" customHeight="1" x14ac:dyDescent="0.2">
      <c r="A30" s="272"/>
      <c r="B30" s="19"/>
      <c r="C30" s="19"/>
      <c r="D30" s="19"/>
      <c r="E30" s="19"/>
      <c r="F30" s="19"/>
      <c r="G30" s="19"/>
      <c r="H30" s="19"/>
      <c r="I30" s="19"/>
      <c r="J30" s="19"/>
      <c r="K30" s="19"/>
      <c r="L30" s="19"/>
      <c r="M30" s="19"/>
      <c r="N30" s="19"/>
      <c r="O30" s="21"/>
      <c r="P30" s="272"/>
      <c r="Q30" s="51"/>
      <c r="R30" s="51"/>
      <c r="S30" s="51"/>
      <c r="T30" s="51"/>
      <c r="U30" s="51"/>
      <c r="V30" s="51"/>
      <c r="W30" s="51"/>
      <c r="X30" s="51"/>
      <c r="Y30" s="51"/>
      <c r="Z30" s="51"/>
      <c r="AA30" s="51"/>
      <c r="AB30" s="51"/>
      <c r="AC30" s="51"/>
    </row>
    <row r="31" spans="1:29" s="67" customFormat="1" ht="12" customHeight="1" x14ac:dyDescent="0.2">
      <c r="A31" s="272"/>
      <c r="B31" s="25"/>
      <c r="C31" s="25"/>
      <c r="D31" s="25"/>
      <c r="E31" s="25"/>
      <c r="F31" s="25"/>
      <c r="G31" s="25"/>
      <c r="H31" s="25"/>
      <c r="I31" s="25"/>
      <c r="J31" s="25"/>
      <c r="K31" s="25"/>
      <c r="L31" s="25"/>
      <c r="M31" s="25"/>
      <c r="N31" s="24"/>
      <c r="O31" s="25"/>
      <c r="P31" s="25"/>
      <c r="AC31" s="68"/>
    </row>
    <row r="32" spans="1:29" ht="12" customHeight="1" x14ac:dyDescent="0.2">
      <c r="A32" s="273"/>
      <c r="B32" s="21"/>
      <c r="C32" s="21"/>
      <c r="D32" s="21"/>
      <c r="E32" s="21"/>
      <c r="F32" s="21"/>
      <c r="G32" s="273"/>
      <c r="H32" s="21"/>
      <c r="I32" s="21"/>
      <c r="J32" s="21"/>
      <c r="K32" s="21"/>
      <c r="L32" s="21"/>
      <c r="M32" s="21"/>
      <c r="N32" s="21"/>
      <c r="O32" s="21"/>
      <c r="P32" s="21"/>
    </row>
    <row r="33" spans="1:16" ht="12" customHeight="1" x14ac:dyDescent="0.2">
      <c r="A33" s="21"/>
      <c r="B33" s="21"/>
      <c r="C33" s="21"/>
      <c r="D33" s="21"/>
      <c r="E33" s="21"/>
      <c r="F33" s="21"/>
      <c r="G33" s="21"/>
      <c r="H33" s="21"/>
      <c r="I33" s="21"/>
      <c r="J33" s="21"/>
      <c r="K33" s="21"/>
      <c r="L33" s="21"/>
      <c r="M33" s="21"/>
      <c r="N33" s="21"/>
      <c r="O33" s="21"/>
      <c r="P33" s="21"/>
    </row>
    <row r="34" spans="1:16" ht="12" customHeight="1" x14ac:dyDescent="0.2">
      <c r="A34" s="766"/>
      <c r="B34" s="767"/>
      <c r="C34" s="767"/>
      <c r="D34" s="767"/>
      <c r="E34" s="274"/>
      <c r="F34" s="274"/>
      <c r="G34" s="766"/>
      <c r="H34" s="767"/>
      <c r="I34" s="767"/>
      <c r="J34" s="767"/>
      <c r="K34" s="274"/>
      <c r="L34" s="274"/>
      <c r="M34" s="21"/>
      <c r="N34" s="21"/>
      <c r="O34" s="21"/>
      <c r="P34" s="21"/>
    </row>
    <row r="35" spans="1:16" ht="12" customHeight="1" x14ac:dyDescent="0.2">
      <c r="A35" s="768"/>
      <c r="B35" s="768"/>
      <c r="C35" s="768"/>
      <c r="D35" s="768"/>
      <c r="E35" s="51"/>
      <c r="F35" s="69"/>
      <c r="G35" s="768"/>
      <c r="H35" s="768"/>
      <c r="I35" s="768"/>
      <c r="J35" s="768"/>
      <c r="K35" s="51"/>
      <c r="L35" s="69"/>
    </row>
    <row r="36" spans="1:16" ht="12" customHeight="1" x14ac:dyDescent="0.2">
      <c r="A36" s="768"/>
      <c r="B36" s="768"/>
      <c r="C36" s="768"/>
      <c r="D36" s="768"/>
      <c r="E36" s="51"/>
      <c r="F36" s="69"/>
      <c r="G36" s="768"/>
      <c r="H36" s="768"/>
      <c r="I36" s="768"/>
      <c r="J36" s="768"/>
      <c r="K36" s="51"/>
      <c r="L36" s="69"/>
    </row>
    <row r="37" spans="1:16" ht="12" customHeight="1" x14ac:dyDescent="0.2">
      <c r="A37" s="768"/>
      <c r="B37" s="768"/>
      <c r="C37" s="768"/>
      <c r="D37" s="768"/>
      <c r="E37" s="51"/>
      <c r="F37" s="69"/>
      <c r="G37" s="768"/>
      <c r="H37" s="768"/>
      <c r="I37" s="768"/>
      <c r="J37" s="768"/>
      <c r="K37" s="51"/>
      <c r="L37" s="69"/>
    </row>
    <row r="38" spans="1:16" ht="12" customHeight="1" x14ac:dyDescent="0.2">
      <c r="A38" s="768"/>
      <c r="B38" s="768"/>
      <c r="C38" s="768"/>
      <c r="D38" s="768"/>
      <c r="E38" s="51"/>
      <c r="F38" s="69"/>
      <c r="G38" s="768"/>
      <c r="H38" s="768"/>
      <c r="I38" s="768"/>
      <c r="J38" s="768"/>
      <c r="K38" s="51"/>
      <c r="L38" s="69"/>
    </row>
    <row r="39" spans="1:16" ht="12" customHeight="1" x14ac:dyDescent="0.2">
      <c r="A39" s="768"/>
      <c r="B39" s="768"/>
      <c r="C39" s="768"/>
      <c r="D39" s="768"/>
      <c r="E39" s="51"/>
      <c r="F39" s="69"/>
      <c r="G39" s="768"/>
      <c r="H39" s="768"/>
      <c r="I39" s="768"/>
      <c r="J39" s="768"/>
      <c r="K39" s="51"/>
      <c r="L39" s="69"/>
    </row>
    <row r="40" spans="1:16" ht="12" customHeight="1" x14ac:dyDescent="0.2">
      <c r="A40" s="768"/>
      <c r="B40" s="768"/>
      <c r="C40" s="768"/>
      <c r="D40" s="768"/>
      <c r="E40" s="51"/>
      <c r="F40" s="69"/>
      <c r="G40" s="768"/>
      <c r="H40" s="768"/>
      <c r="I40" s="768"/>
      <c r="J40" s="768"/>
      <c r="K40" s="51"/>
      <c r="L40" s="69"/>
    </row>
    <row r="41" spans="1:16" ht="12" customHeight="1" x14ac:dyDescent="0.2">
      <c r="A41" s="768"/>
      <c r="B41" s="768"/>
      <c r="C41" s="768"/>
      <c r="D41" s="768"/>
      <c r="E41" s="51"/>
      <c r="F41" s="69"/>
      <c r="G41" s="768"/>
      <c r="H41" s="768"/>
      <c r="I41" s="768"/>
      <c r="J41" s="768"/>
      <c r="K41" s="51"/>
      <c r="L41" s="69"/>
    </row>
    <row r="42" spans="1:16" ht="12" customHeight="1" x14ac:dyDescent="0.2">
      <c r="A42" s="768"/>
      <c r="B42" s="768"/>
      <c r="C42" s="768"/>
      <c r="D42" s="768"/>
      <c r="E42" s="51"/>
      <c r="F42" s="69"/>
      <c r="G42" s="768"/>
      <c r="H42" s="768"/>
      <c r="I42" s="768"/>
      <c r="J42" s="768"/>
      <c r="K42" s="51"/>
      <c r="L42" s="69"/>
    </row>
    <row r="43" spans="1:16" ht="12" customHeight="1" x14ac:dyDescent="0.2">
      <c r="A43" s="768"/>
      <c r="B43" s="768"/>
      <c r="C43" s="768"/>
      <c r="D43" s="768"/>
      <c r="E43" s="51"/>
      <c r="F43" s="69"/>
      <c r="G43" s="768"/>
      <c r="H43" s="768"/>
      <c r="I43" s="768"/>
      <c r="J43" s="768"/>
      <c r="K43" s="51"/>
      <c r="L43" s="69"/>
    </row>
    <row r="44" spans="1:16" ht="12" customHeight="1" x14ac:dyDescent="0.2">
      <c r="A44" s="768"/>
      <c r="B44" s="768"/>
      <c r="C44" s="768"/>
      <c r="D44" s="768"/>
      <c r="E44" s="51"/>
      <c r="F44" s="69"/>
      <c r="G44" s="768"/>
      <c r="H44" s="768"/>
      <c r="I44" s="768"/>
      <c r="J44" s="768"/>
      <c r="K44" s="51"/>
      <c r="L44" s="69"/>
    </row>
    <row r="45" spans="1:16" ht="12" customHeight="1" x14ac:dyDescent="0.2">
      <c r="A45" s="768"/>
      <c r="B45" s="768"/>
      <c r="C45" s="768"/>
      <c r="D45" s="768"/>
      <c r="E45" s="51"/>
      <c r="F45" s="69"/>
      <c r="G45" s="768"/>
      <c r="H45" s="768"/>
      <c r="I45" s="768"/>
      <c r="J45" s="768"/>
      <c r="K45" s="51"/>
      <c r="L45" s="69"/>
    </row>
    <row r="46" spans="1:16" s="67" customFormat="1" ht="12" customHeight="1" x14ac:dyDescent="0.2">
      <c r="F46" s="68" t="s">
        <v>130</v>
      </c>
      <c r="L46" s="68" t="s">
        <v>130</v>
      </c>
    </row>
    <row r="47" spans="1:16" ht="12" customHeight="1" x14ac:dyDescent="0.2"/>
    <row r="48" spans="1:16"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s="67" customFormat="1" ht="12" customHeight="1" x14ac:dyDescent="0.2"/>
  </sheetData>
  <mergeCells count="28">
    <mergeCell ref="G45:J45"/>
    <mergeCell ref="G36:J36"/>
    <mergeCell ref="G37:J37"/>
    <mergeCell ref="G38:J38"/>
    <mergeCell ref="G39:J39"/>
    <mergeCell ref="G40:J40"/>
    <mergeCell ref="G41:J41"/>
    <mergeCell ref="A42:D42"/>
    <mergeCell ref="A43:D43"/>
    <mergeCell ref="A44:D44"/>
    <mergeCell ref="A45:D45"/>
    <mergeCell ref="G34:J34"/>
    <mergeCell ref="G35:J35"/>
    <mergeCell ref="A36:D36"/>
    <mergeCell ref="A37:D37"/>
    <mergeCell ref="A38:D38"/>
    <mergeCell ref="A39:D39"/>
    <mergeCell ref="A40:D40"/>
    <mergeCell ref="A41:D41"/>
    <mergeCell ref="A35:D35"/>
    <mergeCell ref="G42:J42"/>
    <mergeCell ref="G43:J43"/>
    <mergeCell ref="G44:J44"/>
    <mergeCell ref="A5:A6"/>
    <mergeCell ref="P5:P6"/>
    <mergeCell ref="B6:M6"/>
    <mergeCell ref="Q6:AB6"/>
    <mergeCell ref="A34:D34"/>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44"/>
  <sheetViews>
    <sheetView showGridLines="0" zoomScale="145" zoomScaleNormal="145" workbookViewId="0">
      <selection activeCell="A8" sqref="A8:I44"/>
    </sheetView>
  </sheetViews>
  <sheetFormatPr defaultRowHeight="12" x14ac:dyDescent="0.2"/>
  <cols>
    <col min="1" max="9" width="11" style="18" customWidth="1"/>
    <col min="10" max="16384" width="9.140625" style="18"/>
  </cols>
  <sheetData>
    <row r="1" spans="1:9" ht="12.75" x14ac:dyDescent="0.2">
      <c r="I1" s="186" t="str">
        <f>Obsah!$A$1</f>
        <v>I. čtvrtletí 2018</v>
      </c>
    </row>
    <row r="3" spans="1:9" ht="18" customHeight="1" x14ac:dyDescent="0.2">
      <c r="A3" s="72"/>
      <c r="B3" s="72"/>
      <c r="C3" s="72"/>
      <c r="D3" s="72"/>
      <c r="E3" s="72"/>
      <c r="F3" s="72"/>
      <c r="G3" s="72"/>
      <c r="H3" s="72"/>
      <c r="I3" s="72"/>
    </row>
    <row r="4" spans="1:9" x14ac:dyDescent="0.2">
      <c r="C4" s="73"/>
      <c r="D4" s="74"/>
      <c r="E4" s="74"/>
      <c r="F4" s="74"/>
      <c r="I4" s="75"/>
    </row>
    <row r="6" spans="1:9" s="106" customFormat="1" ht="18.75" x14ac:dyDescent="0.3">
      <c r="A6" s="107" t="s">
        <v>362</v>
      </c>
    </row>
    <row r="7" spans="1:9" ht="11.25" customHeight="1" x14ac:dyDescent="0.2"/>
    <row r="8" spans="1:9" ht="14.25" customHeight="1" x14ac:dyDescent="0.2">
      <c r="A8" s="639" t="s">
        <v>451</v>
      </c>
      <c r="B8" s="639"/>
      <c r="C8" s="639"/>
      <c r="D8" s="639"/>
      <c r="E8" s="639"/>
      <c r="F8" s="639"/>
      <c r="G8" s="639"/>
      <c r="H8" s="639"/>
      <c r="I8" s="639"/>
    </row>
    <row r="9" spans="1:9" ht="14.25" customHeight="1" x14ac:dyDescent="0.2">
      <c r="A9" s="639"/>
      <c r="B9" s="639"/>
      <c r="C9" s="639"/>
      <c r="D9" s="639"/>
      <c r="E9" s="639"/>
      <c r="F9" s="639"/>
      <c r="G9" s="639"/>
      <c r="H9" s="639"/>
      <c r="I9" s="639"/>
    </row>
    <row r="10" spans="1:9" ht="15" customHeight="1" x14ac:dyDescent="0.2">
      <c r="A10" s="639"/>
      <c r="B10" s="639"/>
      <c r="C10" s="639"/>
      <c r="D10" s="639"/>
      <c r="E10" s="639"/>
      <c r="F10" s="639"/>
      <c r="G10" s="639"/>
      <c r="H10" s="639"/>
      <c r="I10" s="639"/>
    </row>
    <row r="11" spans="1:9" ht="17.100000000000001" customHeight="1" x14ac:dyDescent="0.2">
      <c r="A11" s="639"/>
      <c r="B11" s="639"/>
      <c r="C11" s="639"/>
      <c r="D11" s="639"/>
      <c r="E11" s="639"/>
      <c r="F11" s="639"/>
      <c r="G11" s="639"/>
      <c r="H11" s="639"/>
      <c r="I11" s="639"/>
    </row>
    <row r="12" spans="1:9" ht="17.100000000000001" customHeight="1" x14ac:dyDescent="0.2">
      <c r="A12" s="639"/>
      <c r="B12" s="639"/>
      <c r="C12" s="639"/>
      <c r="D12" s="639"/>
      <c r="E12" s="639"/>
      <c r="F12" s="639"/>
      <c r="G12" s="639"/>
      <c r="H12" s="639"/>
      <c r="I12" s="639"/>
    </row>
    <row r="13" spans="1:9" ht="17.100000000000001" customHeight="1" x14ac:dyDescent="0.2">
      <c r="A13" s="639"/>
      <c r="B13" s="639"/>
      <c r="C13" s="639"/>
      <c r="D13" s="639"/>
      <c r="E13" s="639"/>
      <c r="F13" s="639"/>
      <c r="G13" s="639"/>
      <c r="H13" s="639"/>
      <c r="I13" s="639"/>
    </row>
    <row r="14" spans="1:9" ht="17.100000000000001" customHeight="1" x14ac:dyDescent="0.2">
      <c r="A14" s="639"/>
      <c r="B14" s="639"/>
      <c r="C14" s="639"/>
      <c r="D14" s="639"/>
      <c r="E14" s="639"/>
      <c r="F14" s="639"/>
      <c r="G14" s="639"/>
      <c r="H14" s="639"/>
      <c r="I14" s="639"/>
    </row>
    <row r="15" spans="1:9" ht="17.100000000000001" customHeight="1" x14ac:dyDescent="0.2">
      <c r="A15" s="639"/>
      <c r="B15" s="639"/>
      <c r="C15" s="639"/>
      <c r="D15" s="639"/>
      <c r="E15" s="639"/>
      <c r="F15" s="639"/>
      <c r="G15" s="639"/>
      <c r="H15" s="639"/>
      <c r="I15" s="639"/>
    </row>
    <row r="16" spans="1:9" ht="17.100000000000001" customHeight="1" x14ac:dyDescent="0.2">
      <c r="A16" s="639"/>
      <c r="B16" s="639"/>
      <c r="C16" s="639"/>
      <c r="D16" s="639"/>
      <c r="E16" s="639"/>
      <c r="F16" s="639"/>
      <c r="G16" s="639"/>
      <c r="H16" s="639"/>
      <c r="I16" s="639"/>
    </row>
    <row r="17" spans="1:9" ht="17.100000000000001" customHeight="1" x14ac:dyDescent="0.2">
      <c r="A17" s="639"/>
      <c r="B17" s="639"/>
      <c r="C17" s="639"/>
      <c r="D17" s="639"/>
      <c r="E17" s="639"/>
      <c r="F17" s="639"/>
      <c r="G17" s="639"/>
      <c r="H17" s="639"/>
      <c r="I17" s="639"/>
    </row>
    <row r="18" spans="1:9" ht="17.100000000000001" customHeight="1" x14ac:dyDescent="0.2">
      <c r="A18" s="639"/>
      <c r="B18" s="639"/>
      <c r="C18" s="639"/>
      <c r="D18" s="639"/>
      <c r="E18" s="639"/>
      <c r="F18" s="639"/>
      <c r="G18" s="639"/>
      <c r="H18" s="639"/>
      <c r="I18" s="639"/>
    </row>
    <row r="19" spans="1:9" ht="17.100000000000001" customHeight="1" x14ac:dyDescent="0.2">
      <c r="A19" s="639"/>
      <c r="B19" s="639"/>
      <c r="C19" s="639"/>
      <c r="D19" s="639"/>
      <c r="E19" s="639"/>
      <c r="F19" s="639"/>
      <c r="G19" s="639"/>
      <c r="H19" s="639"/>
      <c r="I19" s="639"/>
    </row>
    <row r="20" spans="1:9" ht="17.100000000000001" customHeight="1" x14ac:dyDescent="0.2">
      <c r="A20" s="639"/>
      <c r="B20" s="639"/>
      <c r="C20" s="639"/>
      <c r="D20" s="639"/>
      <c r="E20" s="639"/>
      <c r="F20" s="639"/>
      <c r="G20" s="639"/>
      <c r="H20" s="639"/>
      <c r="I20" s="639"/>
    </row>
    <row r="21" spans="1:9" ht="17.100000000000001" customHeight="1" x14ac:dyDescent="0.2">
      <c r="A21" s="639"/>
      <c r="B21" s="639"/>
      <c r="C21" s="639"/>
      <c r="D21" s="639"/>
      <c r="E21" s="639"/>
      <c r="F21" s="639"/>
      <c r="G21" s="639"/>
      <c r="H21" s="639"/>
      <c r="I21" s="639"/>
    </row>
    <row r="22" spans="1:9" ht="17.100000000000001" customHeight="1" x14ac:dyDescent="0.2">
      <c r="A22" s="639"/>
      <c r="B22" s="639"/>
      <c r="C22" s="639"/>
      <c r="D22" s="639"/>
      <c r="E22" s="639"/>
      <c r="F22" s="639"/>
      <c r="G22" s="639"/>
      <c r="H22" s="639"/>
      <c r="I22" s="639"/>
    </row>
    <row r="23" spans="1:9" ht="17.100000000000001" customHeight="1" x14ac:dyDescent="0.2">
      <c r="A23" s="639"/>
      <c r="B23" s="639"/>
      <c r="C23" s="639"/>
      <c r="D23" s="639"/>
      <c r="E23" s="639"/>
      <c r="F23" s="639"/>
      <c r="G23" s="639"/>
      <c r="H23" s="639"/>
      <c r="I23" s="639"/>
    </row>
    <row r="24" spans="1:9" ht="17.100000000000001" customHeight="1" x14ac:dyDescent="0.2">
      <c r="A24" s="639"/>
      <c r="B24" s="639"/>
      <c r="C24" s="639"/>
      <c r="D24" s="639"/>
      <c r="E24" s="639"/>
      <c r="F24" s="639"/>
      <c r="G24" s="639"/>
      <c r="H24" s="639"/>
      <c r="I24" s="639"/>
    </row>
    <row r="25" spans="1:9" ht="17.100000000000001" customHeight="1" x14ac:dyDescent="0.2">
      <c r="A25" s="639"/>
      <c r="B25" s="639"/>
      <c r="C25" s="639"/>
      <c r="D25" s="639"/>
      <c r="E25" s="639"/>
      <c r="F25" s="639"/>
      <c r="G25" s="639"/>
      <c r="H25" s="639"/>
      <c r="I25" s="639"/>
    </row>
    <row r="26" spans="1:9" ht="17.100000000000001" customHeight="1" x14ac:dyDescent="0.2">
      <c r="A26" s="639"/>
      <c r="B26" s="639"/>
      <c r="C26" s="639"/>
      <c r="D26" s="639"/>
      <c r="E26" s="639"/>
      <c r="F26" s="639"/>
      <c r="G26" s="639"/>
      <c r="H26" s="639"/>
      <c r="I26" s="639"/>
    </row>
    <row r="27" spans="1:9" ht="17.100000000000001" customHeight="1" x14ac:dyDescent="0.2">
      <c r="A27" s="639"/>
      <c r="B27" s="639"/>
      <c r="C27" s="639"/>
      <c r="D27" s="639"/>
      <c r="E27" s="639"/>
      <c r="F27" s="639"/>
      <c r="G27" s="639"/>
      <c r="H27" s="639"/>
      <c r="I27" s="639"/>
    </row>
    <row r="28" spans="1:9" ht="17.100000000000001" customHeight="1" x14ac:dyDescent="0.2">
      <c r="A28" s="639"/>
      <c r="B28" s="639"/>
      <c r="C28" s="639"/>
      <c r="D28" s="639"/>
      <c r="E28" s="639"/>
      <c r="F28" s="639"/>
      <c r="G28" s="639"/>
      <c r="H28" s="639"/>
      <c r="I28" s="639"/>
    </row>
    <row r="29" spans="1:9" ht="17.100000000000001" customHeight="1" x14ac:dyDescent="0.2">
      <c r="A29" s="639"/>
      <c r="B29" s="639"/>
      <c r="C29" s="639"/>
      <c r="D29" s="639"/>
      <c r="E29" s="639"/>
      <c r="F29" s="639"/>
      <c r="G29" s="639"/>
      <c r="H29" s="639"/>
      <c r="I29" s="639"/>
    </row>
    <row r="30" spans="1:9" ht="17.100000000000001" customHeight="1" x14ac:dyDescent="0.2">
      <c r="A30" s="639"/>
      <c r="B30" s="639"/>
      <c r="C30" s="639"/>
      <c r="D30" s="639"/>
      <c r="E30" s="639"/>
      <c r="F30" s="639"/>
      <c r="G30" s="639"/>
      <c r="H30" s="639"/>
      <c r="I30" s="639"/>
    </row>
    <row r="31" spans="1:9" ht="17.100000000000001" customHeight="1" x14ac:dyDescent="0.2">
      <c r="A31" s="639"/>
      <c r="B31" s="639"/>
      <c r="C31" s="639"/>
      <c r="D31" s="639"/>
      <c r="E31" s="639"/>
      <c r="F31" s="639"/>
      <c r="G31" s="639"/>
      <c r="H31" s="639"/>
      <c r="I31" s="639"/>
    </row>
    <row r="32" spans="1:9" ht="17.100000000000001" customHeight="1" x14ac:dyDescent="0.2">
      <c r="A32" s="639"/>
      <c r="B32" s="639"/>
      <c r="C32" s="639"/>
      <c r="D32" s="639"/>
      <c r="E32" s="639"/>
      <c r="F32" s="639"/>
      <c r="G32" s="639"/>
      <c r="H32" s="639"/>
      <c r="I32" s="639"/>
    </row>
    <row r="33" spans="1:9" ht="12.75" customHeight="1" x14ac:dyDescent="0.2">
      <c r="A33" s="639"/>
      <c r="B33" s="639"/>
      <c r="C33" s="639"/>
      <c r="D33" s="639"/>
      <c r="E33" s="639"/>
      <c r="F33" s="639"/>
      <c r="G33" s="639"/>
      <c r="H33" s="639"/>
      <c r="I33" s="639"/>
    </row>
    <row r="34" spans="1:9" ht="17.100000000000001" customHeight="1" x14ac:dyDescent="0.2">
      <c r="A34" s="639"/>
      <c r="B34" s="639"/>
      <c r="C34" s="639"/>
      <c r="D34" s="639"/>
      <c r="E34" s="639"/>
      <c r="F34" s="639"/>
      <c r="G34" s="639"/>
      <c r="H34" s="639"/>
      <c r="I34" s="639"/>
    </row>
    <row r="35" spans="1:9" ht="17.100000000000001" customHeight="1" x14ac:dyDescent="0.2">
      <c r="A35" s="639"/>
      <c r="B35" s="639"/>
      <c r="C35" s="639"/>
      <c r="D35" s="639"/>
      <c r="E35" s="639"/>
      <c r="F35" s="639"/>
      <c r="G35" s="639"/>
      <c r="H35" s="639"/>
      <c r="I35" s="639"/>
    </row>
    <row r="36" spans="1:9" ht="17.100000000000001" customHeight="1" x14ac:dyDescent="0.2">
      <c r="A36" s="639"/>
      <c r="B36" s="639"/>
      <c r="C36" s="639"/>
      <c r="D36" s="639"/>
      <c r="E36" s="639"/>
      <c r="F36" s="639"/>
      <c r="G36" s="639"/>
      <c r="H36" s="639"/>
      <c r="I36" s="639"/>
    </row>
    <row r="37" spans="1:9" ht="17.100000000000001" customHeight="1" x14ac:dyDescent="0.2">
      <c r="A37" s="639"/>
      <c r="B37" s="639"/>
      <c r="C37" s="639"/>
      <c r="D37" s="639"/>
      <c r="E37" s="639"/>
      <c r="F37" s="639"/>
      <c r="G37" s="639"/>
      <c r="H37" s="639"/>
      <c r="I37" s="639"/>
    </row>
    <row r="38" spans="1:9" ht="12.75" customHeight="1" x14ac:dyDescent="0.2">
      <c r="A38" s="639"/>
      <c r="B38" s="639"/>
      <c r="C38" s="639"/>
      <c r="D38" s="639"/>
      <c r="E38" s="639"/>
      <c r="F38" s="639"/>
      <c r="G38" s="639"/>
      <c r="H38" s="639"/>
      <c r="I38" s="639"/>
    </row>
    <row r="39" spans="1:9" ht="18" customHeight="1" x14ac:dyDescent="0.2">
      <c r="A39" s="639"/>
      <c r="B39" s="639"/>
      <c r="C39" s="639"/>
      <c r="D39" s="639"/>
      <c r="E39" s="639"/>
      <c r="F39" s="639"/>
      <c r="G39" s="639"/>
      <c r="H39" s="639"/>
      <c r="I39" s="639"/>
    </row>
    <row r="40" spans="1:9" ht="12.75" customHeight="1" x14ac:dyDescent="0.2">
      <c r="A40" s="639"/>
      <c r="B40" s="639"/>
      <c r="C40" s="639"/>
      <c r="D40" s="639"/>
      <c r="E40" s="639"/>
      <c r="F40" s="639"/>
      <c r="G40" s="639"/>
      <c r="H40" s="639"/>
      <c r="I40" s="639"/>
    </row>
    <row r="41" spans="1:9" ht="12.75" customHeight="1" x14ac:dyDescent="0.2">
      <c r="A41" s="639"/>
      <c r="B41" s="639"/>
      <c r="C41" s="639"/>
      <c r="D41" s="639"/>
      <c r="E41" s="639"/>
      <c r="F41" s="639"/>
      <c r="G41" s="639"/>
      <c r="H41" s="639"/>
      <c r="I41" s="639"/>
    </row>
    <row r="42" spans="1:9" ht="12.75" customHeight="1" x14ac:dyDescent="0.2">
      <c r="A42" s="639"/>
      <c r="B42" s="639"/>
      <c r="C42" s="639"/>
      <c r="D42" s="639"/>
      <c r="E42" s="639"/>
      <c r="F42" s="639"/>
      <c r="G42" s="639"/>
      <c r="H42" s="639"/>
      <c r="I42" s="639"/>
    </row>
    <row r="43" spans="1:9" ht="12.75" customHeight="1" x14ac:dyDescent="0.2">
      <c r="A43" s="639"/>
      <c r="B43" s="639"/>
      <c r="C43" s="639"/>
      <c r="D43" s="639"/>
      <c r="E43" s="639"/>
      <c r="F43" s="639"/>
      <c r="G43" s="639"/>
      <c r="H43" s="639"/>
      <c r="I43" s="639"/>
    </row>
    <row r="44" spans="1:9" ht="33.75" customHeight="1" x14ac:dyDescent="0.2">
      <c r="A44" s="639"/>
      <c r="B44" s="639"/>
      <c r="C44" s="639"/>
      <c r="D44" s="639"/>
      <c r="E44" s="639"/>
      <c r="F44" s="639"/>
      <c r="G44" s="639"/>
      <c r="H44" s="639"/>
      <c r="I44" s="639"/>
    </row>
  </sheetData>
  <mergeCells count="1">
    <mergeCell ref="A8:I44"/>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N45"/>
  <sheetViews>
    <sheetView showGridLines="0" zoomScaleNormal="100" workbookViewId="0"/>
  </sheetViews>
  <sheetFormatPr defaultRowHeight="12" x14ac:dyDescent="0.2"/>
  <cols>
    <col min="1" max="1" width="26.7109375" style="1" customWidth="1"/>
    <col min="2" max="13" width="8.85546875" style="1" customWidth="1"/>
    <col min="14" max="14" width="10" style="1" customWidth="1"/>
    <col min="15" max="15" width="8.42578125" style="1" customWidth="1"/>
    <col min="16" max="16" width="11.42578125" style="1" bestFit="1" customWidth="1"/>
    <col min="17" max="16384" width="9.140625" style="1"/>
  </cols>
  <sheetData>
    <row r="1" spans="1:14" s="116" customFormat="1" ht="18.75" x14ac:dyDescent="0.3">
      <c r="A1" s="114" t="s">
        <v>234</v>
      </c>
      <c r="B1" s="115"/>
      <c r="C1" s="115"/>
      <c r="D1" s="115"/>
      <c r="E1" s="115"/>
      <c r="F1" s="115"/>
      <c r="G1" s="115"/>
      <c r="H1" s="115"/>
      <c r="I1" s="115"/>
      <c r="J1" s="115"/>
      <c r="K1" s="115"/>
      <c r="L1" s="115"/>
      <c r="M1" s="115"/>
      <c r="N1" s="186" t="str">
        <f>Obsah!$A$1</f>
        <v>I. čtvrtletí 2018</v>
      </c>
    </row>
    <row r="2" spans="1:14" ht="7.5" customHeight="1" x14ac:dyDescent="0.2">
      <c r="A2" s="11"/>
      <c r="B2" s="11"/>
      <c r="C2" s="11"/>
      <c r="D2" s="11"/>
      <c r="E2" s="11"/>
      <c r="F2" s="11"/>
      <c r="G2" s="11"/>
      <c r="H2" s="11"/>
      <c r="I2" s="11"/>
      <c r="J2" s="11"/>
      <c r="K2" s="11"/>
      <c r="L2" s="11"/>
      <c r="M2" s="11"/>
      <c r="N2" s="11"/>
    </row>
    <row r="3" spans="1:14" x14ac:dyDescent="0.2">
      <c r="A3" s="653"/>
      <c r="B3" s="656" t="s">
        <v>273</v>
      </c>
      <c r="C3" s="656"/>
      <c r="D3" s="656"/>
      <c r="E3" s="656" t="s">
        <v>278</v>
      </c>
      <c r="F3" s="656"/>
      <c r="G3" s="656"/>
      <c r="H3" s="656" t="s">
        <v>279</v>
      </c>
      <c r="I3" s="656"/>
      <c r="J3" s="656"/>
      <c r="K3" s="656" t="s">
        <v>280</v>
      </c>
      <c r="L3" s="656"/>
      <c r="M3" s="656"/>
      <c r="N3" s="653" t="s">
        <v>58</v>
      </c>
    </row>
    <row r="4" spans="1:14" x14ac:dyDescent="0.2">
      <c r="A4" s="654"/>
      <c r="B4" s="262" t="s">
        <v>69</v>
      </c>
      <c r="C4" s="262" t="s">
        <v>70</v>
      </c>
      <c r="D4" s="262" t="s">
        <v>71</v>
      </c>
      <c r="E4" s="262" t="s">
        <v>72</v>
      </c>
      <c r="F4" s="262" t="s">
        <v>73</v>
      </c>
      <c r="G4" s="262" t="s">
        <v>74</v>
      </c>
      <c r="H4" s="262" t="s">
        <v>75</v>
      </c>
      <c r="I4" s="262" t="s">
        <v>76</v>
      </c>
      <c r="J4" s="262" t="s">
        <v>77</v>
      </c>
      <c r="K4" s="262" t="s">
        <v>78</v>
      </c>
      <c r="L4" s="262" t="s">
        <v>79</v>
      </c>
      <c r="M4" s="262" t="s">
        <v>80</v>
      </c>
      <c r="N4" s="654"/>
    </row>
    <row r="5" spans="1:14" s="85" customFormat="1" ht="14.25" customHeight="1" x14ac:dyDescent="0.2">
      <c r="A5" s="657" t="s">
        <v>20</v>
      </c>
      <c r="B5" s="658">
        <f>SUM(B6:D6)</f>
        <v>23012.581784999995</v>
      </c>
      <c r="C5" s="659"/>
      <c r="D5" s="660"/>
      <c r="E5" s="650">
        <f>SUM(E6:G6)</f>
        <v>0</v>
      </c>
      <c r="F5" s="651"/>
      <c r="G5" s="652"/>
      <c r="H5" s="650">
        <f>SUM(H6:J6)</f>
        <v>0</v>
      </c>
      <c r="I5" s="651"/>
      <c r="J5" s="652"/>
      <c r="K5" s="650">
        <f>SUM(K6:M6)</f>
        <v>0</v>
      </c>
      <c r="L5" s="651"/>
      <c r="M5" s="652"/>
      <c r="N5" s="655">
        <f>SUM(N7:N14)</f>
        <v>23012.581784999991</v>
      </c>
    </row>
    <row r="6" spans="1:14" s="85" customFormat="1" ht="14.25" customHeight="1" x14ac:dyDescent="0.2">
      <c r="A6" s="641"/>
      <c r="B6" s="348">
        <f t="shared" ref="B6:M6" si="0">SUM(B7:B14)</f>
        <v>7478.8598299999967</v>
      </c>
      <c r="C6" s="349">
        <f t="shared" si="0"/>
        <v>7087.5609320000012</v>
      </c>
      <c r="D6" s="351">
        <f t="shared" si="0"/>
        <v>8446.1610229999969</v>
      </c>
      <c r="E6" s="534">
        <f t="shared" si="0"/>
        <v>0</v>
      </c>
      <c r="F6" s="535">
        <f t="shared" si="0"/>
        <v>0</v>
      </c>
      <c r="G6" s="536">
        <f t="shared" si="0"/>
        <v>0</v>
      </c>
      <c r="H6" s="534">
        <f t="shared" si="0"/>
        <v>0</v>
      </c>
      <c r="I6" s="535">
        <f t="shared" si="0"/>
        <v>0</v>
      </c>
      <c r="J6" s="536">
        <f t="shared" si="0"/>
        <v>0</v>
      </c>
      <c r="K6" s="534">
        <f t="shared" si="0"/>
        <v>0</v>
      </c>
      <c r="L6" s="535">
        <f t="shared" si="0"/>
        <v>0</v>
      </c>
      <c r="M6" s="536">
        <f t="shared" si="0"/>
        <v>0</v>
      </c>
      <c r="N6" s="649"/>
    </row>
    <row r="7" spans="1:14" x14ac:dyDescent="0.2">
      <c r="A7" s="230" t="s">
        <v>0</v>
      </c>
      <c r="B7" s="235">
        <v>2232.52493</v>
      </c>
      <c r="C7" s="12">
        <v>2082.8975099999998</v>
      </c>
      <c r="D7" s="236">
        <v>2801.9058799999998</v>
      </c>
      <c r="E7" s="537">
        <v>0</v>
      </c>
      <c r="F7" s="538">
        <v>0</v>
      </c>
      <c r="G7" s="539">
        <v>0</v>
      </c>
      <c r="H7" s="537">
        <v>0</v>
      </c>
      <c r="I7" s="538">
        <v>0</v>
      </c>
      <c r="J7" s="539">
        <v>0</v>
      </c>
      <c r="K7" s="537">
        <v>0</v>
      </c>
      <c r="L7" s="538">
        <v>0</v>
      </c>
      <c r="M7" s="539">
        <v>0</v>
      </c>
      <c r="N7" s="239">
        <f t="shared" ref="N7:N14" si="1">SUM(B7:M7)</f>
        <v>7117.3283200000005</v>
      </c>
    </row>
    <row r="8" spans="1:14" ht="12.75" customHeight="1" x14ac:dyDescent="0.2">
      <c r="A8" s="231" t="s">
        <v>16</v>
      </c>
      <c r="B8" s="233">
        <v>4107.1748199999984</v>
      </c>
      <c r="C8" s="13">
        <v>3875.7154350000001</v>
      </c>
      <c r="D8" s="234">
        <v>4528.0933619999969</v>
      </c>
      <c r="E8" s="540">
        <v>0</v>
      </c>
      <c r="F8" s="541">
        <v>0</v>
      </c>
      <c r="G8" s="542">
        <v>0</v>
      </c>
      <c r="H8" s="540">
        <v>0</v>
      </c>
      <c r="I8" s="541">
        <v>0</v>
      </c>
      <c r="J8" s="542">
        <v>0</v>
      </c>
      <c r="K8" s="540">
        <v>0</v>
      </c>
      <c r="L8" s="541">
        <v>0</v>
      </c>
      <c r="M8" s="542">
        <v>0</v>
      </c>
      <c r="N8" s="240">
        <f t="shared" si="1"/>
        <v>12510.983616999994</v>
      </c>
    </row>
    <row r="9" spans="1:14" x14ac:dyDescent="0.2">
      <c r="A9" s="231" t="s">
        <v>17</v>
      </c>
      <c r="B9" s="233">
        <v>282.11195000000004</v>
      </c>
      <c r="C9" s="13">
        <v>349.345932</v>
      </c>
      <c r="D9" s="234">
        <v>268.62745000000001</v>
      </c>
      <c r="E9" s="540">
        <v>0</v>
      </c>
      <c r="F9" s="541">
        <v>0</v>
      </c>
      <c r="G9" s="542">
        <v>0</v>
      </c>
      <c r="H9" s="540">
        <v>0</v>
      </c>
      <c r="I9" s="541">
        <v>0</v>
      </c>
      <c r="J9" s="542">
        <v>0</v>
      </c>
      <c r="K9" s="540">
        <v>0</v>
      </c>
      <c r="L9" s="541">
        <v>0</v>
      </c>
      <c r="M9" s="542">
        <v>0</v>
      </c>
      <c r="N9" s="240">
        <f t="shared" si="1"/>
        <v>900.08533200000011</v>
      </c>
    </row>
    <row r="10" spans="1:14" ht="12.75" customHeight="1" x14ac:dyDescent="0.2">
      <c r="A10" s="231" t="s">
        <v>18</v>
      </c>
      <c r="B10" s="233">
        <v>347.40058999999951</v>
      </c>
      <c r="C10" s="13">
        <v>316.47131799999977</v>
      </c>
      <c r="D10" s="234">
        <v>336.29642499999989</v>
      </c>
      <c r="E10" s="540">
        <v>0</v>
      </c>
      <c r="F10" s="541">
        <v>0</v>
      </c>
      <c r="G10" s="542">
        <v>0</v>
      </c>
      <c r="H10" s="540">
        <v>0</v>
      </c>
      <c r="I10" s="541">
        <v>0</v>
      </c>
      <c r="J10" s="542">
        <v>0</v>
      </c>
      <c r="K10" s="540">
        <v>0</v>
      </c>
      <c r="L10" s="541">
        <v>0</v>
      </c>
      <c r="M10" s="542">
        <v>0</v>
      </c>
      <c r="N10" s="240">
        <f t="shared" si="1"/>
        <v>1000.1683329999992</v>
      </c>
    </row>
    <row r="11" spans="1:14" ht="12.75" customHeight="1" x14ac:dyDescent="0.2">
      <c r="A11" s="231" t="s">
        <v>3</v>
      </c>
      <c r="B11" s="233">
        <v>257.68608499999971</v>
      </c>
      <c r="C11" s="13">
        <v>208.54073899999975</v>
      </c>
      <c r="D11" s="234">
        <v>177.09493800000035</v>
      </c>
      <c r="E11" s="540">
        <v>0</v>
      </c>
      <c r="F11" s="541">
        <v>0</v>
      </c>
      <c r="G11" s="542">
        <v>0</v>
      </c>
      <c r="H11" s="540">
        <v>0</v>
      </c>
      <c r="I11" s="541">
        <v>0</v>
      </c>
      <c r="J11" s="542">
        <v>0</v>
      </c>
      <c r="K11" s="540">
        <v>0</v>
      </c>
      <c r="L11" s="541">
        <v>0</v>
      </c>
      <c r="M11" s="542">
        <v>0</v>
      </c>
      <c r="N11" s="240">
        <f t="shared" si="1"/>
        <v>643.32176199999981</v>
      </c>
    </row>
    <row r="12" spans="1:14" ht="12.75" customHeight="1" x14ac:dyDescent="0.2">
      <c r="A12" s="231" t="s">
        <v>19</v>
      </c>
      <c r="B12" s="233">
        <v>131.5873</v>
      </c>
      <c r="C12" s="13">
        <v>101.474581</v>
      </c>
      <c r="D12" s="234">
        <v>119.06502999999999</v>
      </c>
      <c r="E12" s="540">
        <v>0</v>
      </c>
      <c r="F12" s="541">
        <v>0</v>
      </c>
      <c r="G12" s="542">
        <v>0</v>
      </c>
      <c r="H12" s="540">
        <v>0</v>
      </c>
      <c r="I12" s="541">
        <v>0</v>
      </c>
      <c r="J12" s="542">
        <v>0</v>
      </c>
      <c r="K12" s="540">
        <v>0</v>
      </c>
      <c r="L12" s="541">
        <v>0</v>
      </c>
      <c r="M12" s="542">
        <v>0</v>
      </c>
      <c r="N12" s="240">
        <f t="shared" si="1"/>
        <v>352.12691100000001</v>
      </c>
    </row>
    <row r="13" spans="1:14" ht="12.75" customHeight="1" x14ac:dyDescent="0.2">
      <c r="A13" s="231" t="s">
        <v>1</v>
      </c>
      <c r="B13" s="233">
        <v>74.197153000000057</v>
      </c>
      <c r="C13" s="13">
        <v>38.093570000000007</v>
      </c>
      <c r="D13" s="234">
        <v>57.527664999999978</v>
      </c>
      <c r="E13" s="540">
        <v>0</v>
      </c>
      <c r="F13" s="541">
        <v>0</v>
      </c>
      <c r="G13" s="542">
        <v>0</v>
      </c>
      <c r="H13" s="540">
        <v>0</v>
      </c>
      <c r="I13" s="541">
        <v>0</v>
      </c>
      <c r="J13" s="542">
        <v>0</v>
      </c>
      <c r="K13" s="540">
        <v>0</v>
      </c>
      <c r="L13" s="541">
        <v>0</v>
      </c>
      <c r="M13" s="542">
        <v>0</v>
      </c>
      <c r="N13" s="240">
        <f t="shared" si="1"/>
        <v>169.81838800000006</v>
      </c>
    </row>
    <row r="14" spans="1:14" ht="12.75" customHeight="1" thickBot="1" x14ac:dyDescent="0.25">
      <c r="A14" s="242" t="s">
        <v>2</v>
      </c>
      <c r="B14" s="352">
        <v>46.177001999999803</v>
      </c>
      <c r="C14" s="353">
        <v>115.02184700000066</v>
      </c>
      <c r="D14" s="354">
        <v>157.55027300000012</v>
      </c>
      <c r="E14" s="543">
        <v>0</v>
      </c>
      <c r="F14" s="544">
        <v>0</v>
      </c>
      <c r="G14" s="545">
        <v>0</v>
      </c>
      <c r="H14" s="543">
        <v>0</v>
      </c>
      <c r="I14" s="544">
        <v>0</v>
      </c>
      <c r="J14" s="545">
        <v>0</v>
      </c>
      <c r="K14" s="543">
        <v>0</v>
      </c>
      <c r="L14" s="544">
        <v>0</v>
      </c>
      <c r="M14" s="545">
        <v>0</v>
      </c>
      <c r="N14" s="355">
        <f t="shared" si="1"/>
        <v>318.74912200000057</v>
      </c>
    </row>
    <row r="15" spans="1:14" ht="12.75" customHeight="1" x14ac:dyDescent="0.2">
      <c r="A15" s="640" t="s">
        <v>293</v>
      </c>
      <c r="B15" s="642">
        <f>SUM(B16:D16)</f>
        <v>1563.3003169999997</v>
      </c>
      <c r="C15" s="643"/>
      <c r="D15" s="644"/>
      <c r="E15" s="645">
        <f>SUM(E16:G16)</f>
        <v>0</v>
      </c>
      <c r="F15" s="646"/>
      <c r="G15" s="647"/>
      <c r="H15" s="645">
        <f>SUM(H16:J16)</f>
        <v>0</v>
      </c>
      <c r="I15" s="646"/>
      <c r="J15" s="647"/>
      <c r="K15" s="645">
        <f>SUM(K16:M16)</f>
        <v>0</v>
      </c>
      <c r="L15" s="646"/>
      <c r="M15" s="647"/>
      <c r="N15" s="648">
        <f>SUM(N17:N24)</f>
        <v>1563.3003169999999</v>
      </c>
    </row>
    <row r="16" spans="1:14" s="85" customFormat="1" ht="12.75" customHeight="1" x14ac:dyDescent="0.2">
      <c r="A16" s="641"/>
      <c r="B16" s="348">
        <f t="shared" ref="B16:M16" si="2">SUM(B17:B24)</f>
        <v>513.59321100000022</v>
      </c>
      <c r="C16" s="349">
        <f t="shared" si="2"/>
        <v>478.39769799999965</v>
      </c>
      <c r="D16" s="351">
        <f t="shared" si="2"/>
        <v>571.30940799999996</v>
      </c>
      <c r="E16" s="534">
        <f t="shared" si="2"/>
        <v>0</v>
      </c>
      <c r="F16" s="535">
        <f t="shared" si="2"/>
        <v>0</v>
      </c>
      <c r="G16" s="536">
        <f t="shared" si="2"/>
        <v>0</v>
      </c>
      <c r="H16" s="534">
        <f t="shared" si="2"/>
        <v>0</v>
      </c>
      <c r="I16" s="535">
        <f t="shared" si="2"/>
        <v>0</v>
      </c>
      <c r="J16" s="536">
        <f t="shared" si="2"/>
        <v>0</v>
      </c>
      <c r="K16" s="534">
        <f t="shared" si="2"/>
        <v>0</v>
      </c>
      <c r="L16" s="535">
        <f t="shared" si="2"/>
        <v>0</v>
      </c>
      <c r="M16" s="536">
        <f t="shared" si="2"/>
        <v>0</v>
      </c>
      <c r="N16" s="649"/>
    </row>
    <row r="17" spans="1:14" ht="12.75" customHeight="1" x14ac:dyDescent="0.2">
      <c r="A17" s="230" t="s">
        <v>0</v>
      </c>
      <c r="B17" s="235">
        <v>125.70456</v>
      </c>
      <c r="C17" s="12">
        <v>117.64273</v>
      </c>
      <c r="D17" s="236">
        <v>150.56808999999998</v>
      </c>
      <c r="E17" s="537">
        <v>0</v>
      </c>
      <c r="F17" s="538">
        <v>0</v>
      </c>
      <c r="G17" s="539">
        <v>0</v>
      </c>
      <c r="H17" s="537">
        <v>0</v>
      </c>
      <c r="I17" s="538">
        <v>0</v>
      </c>
      <c r="J17" s="539">
        <v>0</v>
      </c>
      <c r="K17" s="537">
        <v>0</v>
      </c>
      <c r="L17" s="538">
        <v>0</v>
      </c>
      <c r="M17" s="539">
        <v>0</v>
      </c>
      <c r="N17" s="239">
        <f t="shared" ref="N17:N24" si="3">SUM(B17:M17)</f>
        <v>393.91537999999997</v>
      </c>
    </row>
    <row r="18" spans="1:14" ht="12.75" customHeight="1" x14ac:dyDescent="0.2">
      <c r="A18" s="231" t="s">
        <v>16</v>
      </c>
      <c r="B18" s="233">
        <v>360.47638200000023</v>
      </c>
      <c r="C18" s="13">
        <v>335.65166999999968</v>
      </c>
      <c r="D18" s="234">
        <v>393.91169400000018</v>
      </c>
      <c r="E18" s="540">
        <v>0</v>
      </c>
      <c r="F18" s="541">
        <v>0</v>
      </c>
      <c r="G18" s="542">
        <v>0</v>
      </c>
      <c r="H18" s="540">
        <v>0</v>
      </c>
      <c r="I18" s="541">
        <v>0</v>
      </c>
      <c r="J18" s="542">
        <v>0</v>
      </c>
      <c r="K18" s="540">
        <v>0</v>
      </c>
      <c r="L18" s="541">
        <v>0</v>
      </c>
      <c r="M18" s="542">
        <v>0</v>
      </c>
      <c r="N18" s="240">
        <f t="shared" si="3"/>
        <v>1090.0397460000002</v>
      </c>
    </row>
    <row r="19" spans="1:14" ht="12.75" customHeight="1" x14ac:dyDescent="0.2">
      <c r="A19" s="231" t="s">
        <v>17</v>
      </c>
      <c r="B19" s="233">
        <v>2.5840329999999998</v>
      </c>
      <c r="C19" s="13">
        <v>3.2713490000000003</v>
      </c>
      <c r="D19" s="234">
        <v>2.4436710000000001</v>
      </c>
      <c r="E19" s="540">
        <v>0</v>
      </c>
      <c r="F19" s="541">
        <v>0</v>
      </c>
      <c r="G19" s="542">
        <v>0</v>
      </c>
      <c r="H19" s="540">
        <v>0</v>
      </c>
      <c r="I19" s="541">
        <v>0</v>
      </c>
      <c r="J19" s="542">
        <v>0</v>
      </c>
      <c r="K19" s="540">
        <v>0</v>
      </c>
      <c r="L19" s="541">
        <v>0</v>
      </c>
      <c r="M19" s="542">
        <v>0</v>
      </c>
      <c r="N19" s="240">
        <f t="shared" si="3"/>
        <v>8.2990530000000007</v>
      </c>
    </row>
    <row r="20" spans="1:14" ht="12.75" customHeight="1" x14ac:dyDescent="0.2">
      <c r="A20" s="231" t="s">
        <v>18</v>
      </c>
      <c r="B20" s="233">
        <v>18.893538999999958</v>
      </c>
      <c r="C20" s="13">
        <v>16.922836999999987</v>
      </c>
      <c r="D20" s="234">
        <v>18.983926999999948</v>
      </c>
      <c r="E20" s="540">
        <v>0</v>
      </c>
      <c r="F20" s="541">
        <v>0</v>
      </c>
      <c r="G20" s="542">
        <v>0</v>
      </c>
      <c r="H20" s="540">
        <v>0</v>
      </c>
      <c r="I20" s="541">
        <v>0</v>
      </c>
      <c r="J20" s="542">
        <v>0</v>
      </c>
      <c r="K20" s="540">
        <v>0</v>
      </c>
      <c r="L20" s="541">
        <v>0</v>
      </c>
      <c r="M20" s="542">
        <v>0</v>
      </c>
      <c r="N20" s="240">
        <f t="shared" si="3"/>
        <v>54.8003029999999</v>
      </c>
    </row>
    <row r="21" spans="1:14" ht="12.75" customHeight="1" x14ac:dyDescent="0.2">
      <c r="A21" s="231" t="s">
        <v>3</v>
      </c>
      <c r="B21" s="233">
        <v>2.2272469999999966</v>
      </c>
      <c r="C21" s="13">
        <v>1.7393659999999964</v>
      </c>
      <c r="D21" s="234">
        <v>1.5756929999999989</v>
      </c>
      <c r="E21" s="540">
        <v>0</v>
      </c>
      <c r="F21" s="541">
        <v>0</v>
      </c>
      <c r="G21" s="542">
        <v>0</v>
      </c>
      <c r="H21" s="540">
        <v>0</v>
      </c>
      <c r="I21" s="541">
        <v>0</v>
      </c>
      <c r="J21" s="542">
        <v>0</v>
      </c>
      <c r="K21" s="540">
        <v>0</v>
      </c>
      <c r="L21" s="541">
        <v>0</v>
      </c>
      <c r="M21" s="542">
        <v>0</v>
      </c>
      <c r="N21" s="240">
        <f t="shared" si="3"/>
        <v>5.542305999999992</v>
      </c>
    </row>
    <row r="22" spans="1:14" ht="12.75" customHeight="1" x14ac:dyDescent="0.2">
      <c r="A22" s="231" t="s">
        <v>19</v>
      </c>
      <c r="B22" s="233">
        <v>1.7160700000000002</v>
      </c>
      <c r="C22" s="13">
        <v>1.3280700000000001</v>
      </c>
      <c r="D22" s="234">
        <v>1.54243</v>
      </c>
      <c r="E22" s="540">
        <v>0</v>
      </c>
      <c r="F22" s="541">
        <v>0</v>
      </c>
      <c r="G22" s="542">
        <v>0</v>
      </c>
      <c r="H22" s="540">
        <v>0</v>
      </c>
      <c r="I22" s="541">
        <v>0</v>
      </c>
      <c r="J22" s="542">
        <v>0</v>
      </c>
      <c r="K22" s="540">
        <v>0</v>
      </c>
      <c r="L22" s="541">
        <v>0</v>
      </c>
      <c r="M22" s="542">
        <v>0</v>
      </c>
      <c r="N22" s="240">
        <f t="shared" si="3"/>
        <v>4.58657</v>
      </c>
    </row>
    <row r="23" spans="1:14" ht="12.75" customHeight="1" x14ac:dyDescent="0.2">
      <c r="A23" s="231" t="s">
        <v>1</v>
      </c>
      <c r="B23" s="233">
        <v>1.0365049999999998</v>
      </c>
      <c r="C23" s="13">
        <v>0.64263199999999965</v>
      </c>
      <c r="D23" s="234">
        <v>0.78784299999999996</v>
      </c>
      <c r="E23" s="540">
        <v>0</v>
      </c>
      <c r="F23" s="541">
        <v>0</v>
      </c>
      <c r="G23" s="542">
        <v>0</v>
      </c>
      <c r="H23" s="540">
        <v>0</v>
      </c>
      <c r="I23" s="541">
        <v>0</v>
      </c>
      <c r="J23" s="542">
        <v>0</v>
      </c>
      <c r="K23" s="540">
        <v>0</v>
      </c>
      <c r="L23" s="541">
        <v>0</v>
      </c>
      <c r="M23" s="542">
        <v>0</v>
      </c>
      <c r="N23" s="240">
        <f t="shared" si="3"/>
        <v>2.4669799999999995</v>
      </c>
    </row>
    <row r="24" spans="1:14" ht="12.75" customHeight="1" thickBot="1" x14ac:dyDescent="0.25">
      <c r="A24" s="242" t="s">
        <v>2</v>
      </c>
      <c r="B24" s="352">
        <v>0.95487499999999514</v>
      </c>
      <c r="C24" s="353">
        <v>1.1990439999999942</v>
      </c>
      <c r="D24" s="354">
        <v>1.4960599999999948</v>
      </c>
      <c r="E24" s="543">
        <v>0</v>
      </c>
      <c r="F24" s="544">
        <v>0</v>
      </c>
      <c r="G24" s="545">
        <v>0</v>
      </c>
      <c r="H24" s="543">
        <v>0</v>
      </c>
      <c r="I24" s="544">
        <v>0</v>
      </c>
      <c r="J24" s="545">
        <v>0</v>
      </c>
      <c r="K24" s="543">
        <v>0</v>
      </c>
      <c r="L24" s="544">
        <v>0</v>
      </c>
      <c r="M24" s="545">
        <v>0</v>
      </c>
      <c r="N24" s="355">
        <f t="shared" si="3"/>
        <v>3.6499789999999841</v>
      </c>
    </row>
    <row r="25" spans="1:14" ht="12.75" customHeight="1" x14ac:dyDescent="0.2">
      <c r="A25" s="640" t="s">
        <v>294</v>
      </c>
      <c r="B25" s="642">
        <f>SUM(B26:D26)</f>
        <v>408.59654799999998</v>
      </c>
      <c r="C25" s="643"/>
      <c r="D25" s="644"/>
      <c r="E25" s="645">
        <f>SUM(E26:G26)</f>
        <v>0</v>
      </c>
      <c r="F25" s="646"/>
      <c r="G25" s="647"/>
      <c r="H25" s="645">
        <f>SUM(H26:J26)</f>
        <v>0</v>
      </c>
      <c r="I25" s="646"/>
      <c r="J25" s="647"/>
      <c r="K25" s="645">
        <f>SUM(K26:M26)</f>
        <v>0</v>
      </c>
      <c r="L25" s="646"/>
      <c r="M25" s="647"/>
      <c r="N25" s="648">
        <f>SUM(N27:N30)</f>
        <v>408.59654799999993</v>
      </c>
    </row>
    <row r="26" spans="1:14" s="85" customFormat="1" ht="13.5" customHeight="1" x14ac:dyDescent="0.2">
      <c r="A26" s="641"/>
      <c r="B26" s="348">
        <f t="shared" ref="B26:M26" si="4">SUM(B27:B30)</f>
        <v>137.17732699999996</v>
      </c>
      <c r="C26" s="349">
        <f t="shared" si="4"/>
        <v>133.36785499999999</v>
      </c>
      <c r="D26" s="351">
        <f t="shared" si="4"/>
        <v>138.05136600000003</v>
      </c>
      <c r="E26" s="534">
        <f t="shared" si="4"/>
        <v>0</v>
      </c>
      <c r="F26" s="535">
        <f t="shared" si="4"/>
        <v>0</v>
      </c>
      <c r="G26" s="536">
        <f t="shared" si="4"/>
        <v>0</v>
      </c>
      <c r="H26" s="534">
        <f t="shared" si="4"/>
        <v>0</v>
      </c>
      <c r="I26" s="535">
        <f t="shared" si="4"/>
        <v>0</v>
      </c>
      <c r="J26" s="536">
        <f t="shared" si="4"/>
        <v>0</v>
      </c>
      <c r="K26" s="534">
        <f t="shared" si="4"/>
        <v>0</v>
      </c>
      <c r="L26" s="535">
        <f t="shared" si="4"/>
        <v>0</v>
      </c>
      <c r="M26" s="536">
        <f t="shared" si="4"/>
        <v>0</v>
      </c>
      <c r="N26" s="649"/>
    </row>
    <row r="27" spans="1:14" ht="12" customHeight="1" x14ac:dyDescent="0.2">
      <c r="A27" s="230" t="s">
        <v>0</v>
      </c>
      <c r="B27" s="235">
        <v>0.43789</v>
      </c>
      <c r="C27" s="12">
        <v>0.46267999999999998</v>
      </c>
      <c r="D27" s="236">
        <v>0.40864999999999996</v>
      </c>
      <c r="E27" s="537">
        <v>0</v>
      </c>
      <c r="F27" s="538">
        <v>0</v>
      </c>
      <c r="G27" s="539">
        <v>0</v>
      </c>
      <c r="H27" s="537">
        <v>0</v>
      </c>
      <c r="I27" s="538">
        <v>0</v>
      </c>
      <c r="J27" s="539">
        <v>0</v>
      </c>
      <c r="K27" s="537">
        <v>0</v>
      </c>
      <c r="L27" s="538">
        <v>0</v>
      </c>
      <c r="M27" s="539">
        <v>0</v>
      </c>
      <c r="N27" s="239">
        <f>SUM(B27:M27)</f>
        <v>1.3092199999999998</v>
      </c>
    </row>
    <row r="28" spans="1:14" ht="12.75" customHeight="1" x14ac:dyDescent="0.2">
      <c r="A28" s="231" t="s">
        <v>16</v>
      </c>
      <c r="B28" s="233">
        <v>132.43699399999997</v>
      </c>
      <c r="C28" s="13">
        <v>129.16850899999997</v>
      </c>
      <c r="D28" s="234">
        <v>133.84584300000003</v>
      </c>
      <c r="E28" s="540">
        <v>0</v>
      </c>
      <c r="F28" s="541">
        <v>0</v>
      </c>
      <c r="G28" s="542">
        <v>0</v>
      </c>
      <c r="H28" s="540">
        <v>0</v>
      </c>
      <c r="I28" s="541">
        <v>0</v>
      </c>
      <c r="J28" s="542">
        <v>0</v>
      </c>
      <c r="K28" s="540">
        <v>0</v>
      </c>
      <c r="L28" s="541">
        <v>0</v>
      </c>
      <c r="M28" s="542">
        <v>0</v>
      </c>
      <c r="N28" s="240">
        <f>SUM(B28:M28)</f>
        <v>395.45134599999994</v>
      </c>
    </row>
    <row r="29" spans="1:14" ht="12.75" customHeight="1" x14ac:dyDescent="0.2">
      <c r="A29" s="231" t="s">
        <v>17</v>
      </c>
      <c r="B29" s="233">
        <v>0.91780399999999995</v>
      </c>
      <c r="C29" s="13">
        <v>0.73975299999999988</v>
      </c>
      <c r="D29" s="234">
        <v>0.78698699999999999</v>
      </c>
      <c r="E29" s="540">
        <v>0</v>
      </c>
      <c r="F29" s="541">
        <v>0</v>
      </c>
      <c r="G29" s="542">
        <v>0</v>
      </c>
      <c r="H29" s="540">
        <v>0</v>
      </c>
      <c r="I29" s="541">
        <v>0</v>
      </c>
      <c r="J29" s="542">
        <v>0</v>
      </c>
      <c r="K29" s="540">
        <v>0</v>
      </c>
      <c r="L29" s="541">
        <v>0</v>
      </c>
      <c r="M29" s="542">
        <v>0</v>
      </c>
      <c r="N29" s="240">
        <f>SUM(B29:M29)</f>
        <v>2.4445439999999996</v>
      </c>
    </row>
    <row r="30" spans="1:14" ht="12" customHeight="1" thickBot="1" x14ac:dyDescent="0.25">
      <c r="A30" s="242" t="s">
        <v>18</v>
      </c>
      <c r="B30" s="352">
        <v>3.3846390000000017</v>
      </c>
      <c r="C30" s="353">
        <v>2.9969130000000006</v>
      </c>
      <c r="D30" s="354">
        <v>3.0098859999999985</v>
      </c>
      <c r="E30" s="543">
        <v>0</v>
      </c>
      <c r="F30" s="544">
        <v>0</v>
      </c>
      <c r="G30" s="545">
        <v>0</v>
      </c>
      <c r="H30" s="543">
        <v>0</v>
      </c>
      <c r="I30" s="544">
        <v>0</v>
      </c>
      <c r="J30" s="545">
        <v>0</v>
      </c>
      <c r="K30" s="543">
        <v>0</v>
      </c>
      <c r="L30" s="544">
        <v>0</v>
      </c>
      <c r="M30" s="545">
        <v>0</v>
      </c>
      <c r="N30" s="355">
        <f>SUM(B30:M30)</f>
        <v>9.3914380000000008</v>
      </c>
    </row>
    <row r="31" spans="1:14" ht="12" customHeight="1" x14ac:dyDescent="0.2">
      <c r="A31" s="640" t="s">
        <v>6</v>
      </c>
      <c r="B31" s="642">
        <f>SUM(B32:D32)</f>
        <v>21449.281467999994</v>
      </c>
      <c r="C31" s="643"/>
      <c r="D31" s="644"/>
      <c r="E31" s="645">
        <f>SUM(E32:G32)</f>
        <v>0</v>
      </c>
      <c r="F31" s="646"/>
      <c r="G31" s="647"/>
      <c r="H31" s="645">
        <f>SUM(H32:J32)</f>
        <v>0</v>
      </c>
      <c r="I31" s="646"/>
      <c r="J31" s="647"/>
      <c r="K31" s="645">
        <f>SUM(K32:M32)</f>
        <v>0</v>
      </c>
      <c r="L31" s="646"/>
      <c r="M31" s="647"/>
      <c r="N31" s="648">
        <f>SUM(N33:N40)</f>
        <v>21449.28146799999</v>
      </c>
    </row>
    <row r="32" spans="1:14" s="85" customFormat="1" x14ac:dyDescent="0.2">
      <c r="A32" s="641"/>
      <c r="B32" s="348">
        <f t="shared" ref="B32:M32" si="5">SUM(B33:B40)</f>
        <v>6965.2666189999973</v>
      </c>
      <c r="C32" s="349">
        <f t="shared" si="5"/>
        <v>6609.1632339999996</v>
      </c>
      <c r="D32" s="351">
        <f t="shared" si="5"/>
        <v>7874.8516149999969</v>
      </c>
      <c r="E32" s="534">
        <f t="shared" si="5"/>
        <v>0</v>
      </c>
      <c r="F32" s="535">
        <f t="shared" si="5"/>
        <v>0</v>
      </c>
      <c r="G32" s="536">
        <f t="shared" si="5"/>
        <v>0</v>
      </c>
      <c r="H32" s="534">
        <f t="shared" si="5"/>
        <v>0</v>
      </c>
      <c r="I32" s="535">
        <f t="shared" si="5"/>
        <v>0</v>
      </c>
      <c r="J32" s="536">
        <f t="shared" si="5"/>
        <v>0</v>
      </c>
      <c r="K32" s="534">
        <f t="shared" si="5"/>
        <v>0</v>
      </c>
      <c r="L32" s="535">
        <f t="shared" si="5"/>
        <v>0</v>
      </c>
      <c r="M32" s="536">
        <f t="shared" si="5"/>
        <v>0</v>
      </c>
      <c r="N32" s="649"/>
    </row>
    <row r="33" spans="1:14" ht="12" customHeight="1" x14ac:dyDescent="0.2">
      <c r="A33" s="230" t="s">
        <v>0</v>
      </c>
      <c r="B33" s="235">
        <f t="shared" ref="B33:M33" si="6">B7-B17</f>
        <v>2106.8203699999999</v>
      </c>
      <c r="C33" s="12">
        <f t="shared" si="6"/>
        <v>1965.2547799999998</v>
      </c>
      <c r="D33" s="236">
        <f t="shared" si="6"/>
        <v>2651.3377899999996</v>
      </c>
      <c r="E33" s="537">
        <f t="shared" si="6"/>
        <v>0</v>
      </c>
      <c r="F33" s="538">
        <f t="shared" si="6"/>
        <v>0</v>
      </c>
      <c r="G33" s="539">
        <f t="shared" si="6"/>
        <v>0</v>
      </c>
      <c r="H33" s="537">
        <f t="shared" si="6"/>
        <v>0</v>
      </c>
      <c r="I33" s="538">
        <f t="shared" si="6"/>
        <v>0</v>
      </c>
      <c r="J33" s="539">
        <f t="shared" si="6"/>
        <v>0</v>
      </c>
      <c r="K33" s="537">
        <f t="shared" si="6"/>
        <v>0</v>
      </c>
      <c r="L33" s="538">
        <f t="shared" si="6"/>
        <v>0</v>
      </c>
      <c r="M33" s="539">
        <f t="shared" si="6"/>
        <v>0</v>
      </c>
      <c r="N33" s="239">
        <f>SUM(B33:M33)</f>
        <v>6723.4129399999993</v>
      </c>
    </row>
    <row r="34" spans="1:14" ht="12" customHeight="1" x14ac:dyDescent="0.2">
      <c r="A34" s="231" t="s">
        <v>16</v>
      </c>
      <c r="B34" s="233">
        <f t="shared" ref="B34:M34" si="7">B8-B18</f>
        <v>3746.6984379999981</v>
      </c>
      <c r="C34" s="13">
        <f t="shared" si="7"/>
        <v>3540.0637650000003</v>
      </c>
      <c r="D34" s="234">
        <f t="shared" si="7"/>
        <v>4134.1816679999965</v>
      </c>
      <c r="E34" s="540">
        <f t="shared" si="7"/>
        <v>0</v>
      </c>
      <c r="F34" s="541">
        <f t="shared" si="7"/>
        <v>0</v>
      </c>
      <c r="G34" s="542">
        <f t="shared" si="7"/>
        <v>0</v>
      </c>
      <c r="H34" s="540">
        <f t="shared" si="7"/>
        <v>0</v>
      </c>
      <c r="I34" s="541">
        <f t="shared" si="7"/>
        <v>0</v>
      </c>
      <c r="J34" s="542">
        <f t="shared" si="7"/>
        <v>0</v>
      </c>
      <c r="K34" s="540">
        <f t="shared" si="7"/>
        <v>0</v>
      </c>
      <c r="L34" s="541">
        <f t="shared" si="7"/>
        <v>0</v>
      </c>
      <c r="M34" s="542">
        <f t="shared" si="7"/>
        <v>0</v>
      </c>
      <c r="N34" s="240">
        <f>SUM(B34:M34)</f>
        <v>11420.943870999996</v>
      </c>
    </row>
    <row r="35" spans="1:14" ht="12.75" customHeight="1" x14ac:dyDescent="0.2">
      <c r="A35" s="231" t="s">
        <v>17</v>
      </c>
      <c r="B35" s="233">
        <f t="shared" ref="B35:M35" si="8">B9-B19</f>
        <v>279.52791700000006</v>
      </c>
      <c r="C35" s="13">
        <f t="shared" si="8"/>
        <v>346.07458300000002</v>
      </c>
      <c r="D35" s="234">
        <f t="shared" si="8"/>
        <v>266.18377900000002</v>
      </c>
      <c r="E35" s="540">
        <f t="shared" si="8"/>
        <v>0</v>
      </c>
      <c r="F35" s="541">
        <f t="shared" si="8"/>
        <v>0</v>
      </c>
      <c r="G35" s="542">
        <f t="shared" si="8"/>
        <v>0</v>
      </c>
      <c r="H35" s="540">
        <f t="shared" si="8"/>
        <v>0</v>
      </c>
      <c r="I35" s="541">
        <f t="shared" si="8"/>
        <v>0</v>
      </c>
      <c r="J35" s="542">
        <f t="shared" si="8"/>
        <v>0</v>
      </c>
      <c r="K35" s="540">
        <f t="shared" si="8"/>
        <v>0</v>
      </c>
      <c r="L35" s="541">
        <f t="shared" si="8"/>
        <v>0</v>
      </c>
      <c r="M35" s="542">
        <f t="shared" si="8"/>
        <v>0</v>
      </c>
      <c r="N35" s="240">
        <f t="shared" ref="N35:N40" si="9">SUM(B35:M35)</f>
        <v>891.78627900000015</v>
      </c>
    </row>
    <row r="36" spans="1:14" ht="12.75" customHeight="1" x14ac:dyDescent="0.2">
      <c r="A36" s="231" t="s">
        <v>18</v>
      </c>
      <c r="B36" s="233">
        <f t="shared" ref="B36:M36" si="10">B10-B20</f>
        <v>328.50705099999954</v>
      </c>
      <c r="C36" s="13">
        <f t="shared" si="10"/>
        <v>299.54848099999981</v>
      </c>
      <c r="D36" s="234">
        <f t="shared" si="10"/>
        <v>317.31249799999995</v>
      </c>
      <c r="E36" s="540">
        <f t="shared" si="10"/>
        <v>0</v>
      </c>
      <c r="F36" s="541">
        <f t="shared" si="10"/>
        <v>0</v>
      </c>
      <c r="G36" s="542">
        <f t="shared" si="10"/>
        <v>0</v>
      </c>
      <c r="H36" s="540">
        <f t="shared" si="10"/>
        <v>0</v>
      </c>
      <c r="I36" s="541">
        <f t="shared" si="10"/>
        <v>0</v>
      </c>
      <c r="J36" s="542">
        <f t="shared" si="10"/>
        <v>0</v>
      </c>
      <c r="K36" s="540">
        <f t="shared" si="10"/>
        <v>0</v>
      </c>
      <c r="L36" s="541">
        <f t="shared" si="10"/>
        <v>0</v>
      </c>
      <c r="M36" s="542">
        <f t="shared" si="10"/>
        <v>0</v>
      </c>
      <c r="N36" s="240">
        <f t="shared" si="9"/>
        <v>945.36802999999941</v>
      </c>
    </row>
    <row r="37" spans="1:14" ht="12.75" customHeight="1" x14ac:dyDescent="0.2">
      <c r="A37" s="231" t="s">
        <v>3</v>
      </c>
      <c r="B37" s="233">
        <f t="shared" ref="B37:M37" si="11">B11-B21</f>
        <v>255.4588379999997</v>
      </c>
      <c r="C37" s="13">
        <f t="shared" si="11"/>
        <v>206.80137299999976</v>
      </c>
      <c r="D37" s="234">
        <f t="shared" si="11"/>
        <v>175.51924500000035</v>
      </c>
      <c r="E37" s="540">
        <f t="shared" si="11"/>
        <v>0</v>
      </c>
      <c r="F37" s="541">
        <f t="shared" si="11"/>
        <v>0</v>
      </c>
      <c r="G37" s="542">
        <f t="shared" si="11"/>
        <v>0</v>
      </c>
      <c r="H37" s="540">
        <f t="shared" si="11"/>
        <v>0</v>
      </c>
      <c r="I37" s="541">
        <f t="shared" si="11"/>
        <v>0</v>
      </c>
      <c r="J37" s="542">
        <f t="shared" si="11"/>
        <v>0</v>
      </c>
      <c r="K37" s="540">
        <f t="shared" si="11"/>
        <v>0</v>
      </c>
      <c r="L37" s="541">
        <f t="shared" si="11"/>
        <v>0</v>
      </c>
      <c r="M37" s="542">
        <f t="shared" si="11"/>
        <v>0</v>
      </c>
      <c r="N37" s="240">
        <f t="shared" si="9"/>
        <v>637.77945599999975</v>
      </c>
    </row>
    <row r="38" spans="1:14" ht="12.75" customHeight="1" x14ac:dyDescent="0.2">
      <c r="A38" s="231" t="s">
        <v>19</v>
      </c>
      <c r="B38" s="233">
        <f t="shared" ref="B38:M38" si="12">B12-B22</f>
        <v>129.87123</v>
      </c>
      <c r="C38" s="13">
        <f t="shared" si="12"/>
        <v>100.146511</v>
      </c>
      <c r="D38" s="234">
        <f t="shared" si="12"/>
        <v>117.5226</v>
      </c>
      <c r="E38" s="540">
        <f t="shared" si="12"/>
        <v>0</v>
      </c>
      <c r="F38" s="541">
        <f t="shared" si="12"/>
        <v>0</v>
      </c>
      <c r="G38" s="542">
        <f t="shared" si="12"/>
        <v>0</v>
      </c>
      <c r="H38" s="540">
        <f t="shared" si="12"/>
        <v>0</v>
      </c>
      <c r="I38" s="541">
        <f t="shared" si="12"/>
        <v>0</v>
      </c>
      <c r="J38" s="542">
        <f t="shared" si="12"/>
        <v>0</v>
      </c>
      <c r="K38" s="540">
        <f t="shared" si="12"/>
        <v>0</v>
      </c>
      <c r="L38" s="541">
        <f t="shared" si="12"/>
        <v>0</v>
      </c>
      <c r="M38" s="542">
        <f t="shared" si="12"/>
        <v>0</v>
      </c>
      <c r="N38" s="240">
        <f t="shared" si="9"/>
        <v>347.54034100000001</v>
      </c>
    </row>
    <row r="39" spans="1:14" ht="12.75" customHeight="1" x14ac:dyDescent="0.2">
      <c r="A39" s="231" t="s">
        <v>1</v>
      </c>
      <c r="B39" s="233">
        <f t="shared" ref="B39:M39" si="13">B13-B23</f>
        <v>73.160648000000052</v>
      </c>
      <c r="C39" s="13">
        <f t="shared" si="13"/>
        <v>37.450938000000008</v>
      </c>
      <c r="D39" s="234">
        <f t="shared" si="13"/>
        <v>56.739821999999975</v>
      </c>
      <c r="E39" s="540">
        <f t="shared" si="13"/>
        <v>0</v>
      </c>
      <c r="F39" s="541">
        <f t="shared" si="13"/>
        <v>0</v>
      </c>
      <c r="G39" s="542">
        <f t="shared" si="13"/>
        <v>0</v>
      </c>
      <c r="H39" s="540">
        <f t="shared" si="13"/>
        <v>0</v>
      </c>
      <c r="I39" s="541">
        <f t="shared" si="13"/>
        <v>0</v>
      </c>
      <c r="J39" s="542">
        <f t="shared" si="13"/>
        <v>0</v>
      </c>
      <c r="K39" s="540">
        <f t="shared" si="13"/>
        <v>0</v>
      </c>
      <c r="L39" s="541">
        <f t="shared" si="13"/>
        <v>0</v>
      </c>
      <c r="M39" s="542">
        <f t="shared" si="13"/>
        <v>0</v>
      </c>
      <c r="N39" s="240">
        <f t="shared" si="9"/>
        <v>167.35140800000005</v>
      </c>
    </row>
    <row r="40" spans="1:14" ht="12.75" thickBot="1" x14ac:dyDescent="0.25">
      <c r="A40" s="232" t="s">
        <v>2</v>
      </c>
      <c r="B40" s="237">
        <f t="shared" ref="B40:M40" si="14">B14-B24</f>
        <v>45.222126999999809</v>
      </c>
      <c r="C40" s="29">
        <f t="shared" si="14"/>
        <v>113.82280300000066</v>
      </c>
      <c r="D40" s="238">
        <f t="shared" si="14"/>
        <v>156.05421300000012</v>
      </c>
      <c r="E40" s="546">
        <f t="shared" si="14"/>
        <v>0</v>
      </c>
      <c r="F40" s="547">
        <f t="shared" si="14"/>
        <v>0</v>
      </c>
      <c r="G40" s="548">
        <f t="shared" si="14"/>
        <v>0</v>
      </c>
      <c r="H40" s="546">
        <f t="shared" si="14"/>
        <v>0</v>
      </c>
      <c r="I40" s="547">
        <f t="shared" si="14"/>
        <v>0</v>
      </c>
      <c r="J40" s="548">
        <f t="shared" si="14"/>
        <v>0</v>
      </c>
      <c r="K40" s="546">
        <f t="shared" si="14"/>
        <v>0</v>
      </c>
      <c r="L40" s="547">
        <f t="shared" si="14"/>
        <v>0</v>
      </c>
      <c r="M40" s="548">
        <f t="shared" si="14"/>
        <v>0</v>
      </c>
      <c r="N40" s="241">
        <f t="shared" si="9"/>
        <v>315.09914300000059</v>
      </c>
    </row>
    <row r="41" spans="1:14" s="100" customFormat="1" ht="11.25" x14ac:dyDescent="0.2">
      <c r="A41" s="144"/>
      <c r="B41" s="9"/>
      <c r="C41" s="9"/>
      <c r="D41" s="9"/>
      <c r="E41" s="9"/>
      <c r="F41" s="9"/>
      <c r="G41" s="9"/>
      <c r="H41" s="9"/>
      <c r="I41" s="9"/>
      <c r="J41" s="9"/>
      <c r="K41" s="9"/>
      <c r="L41" s="9"/>
      <c r="M41" s="9"/>
      <c r="N41" s="17" t="s">
        <v>132</v>
      </c>
    </row>
    <row r="42" spans="1:14" x14ac:dyDescent="0.2">
      <c r="A42" s="11"/>
      <c r="B42" s="11"/>
      <c r="C42" s="11"/>
      <c r="D42" s="11"/>
      <c r="E42" s="11"/>
      <c r="F42" s="11"/>
      <c r="G42" s="11"/>
      <c r="H42" s="11"/>
      <c r="I42" s="11"/>
      <c r="J42" s="11"/>
      <c r="K42" s="11"/>
      <c r="L42" s="11"/>
      <c r="M42" s="11"/>
    </row>
    <row r="44" spans="1:14" x14ac:dyDescent="0.2">
      <c r="A44" s="18"/>
      <c r="B44" s="101"/>
      <c r="C44" s="101"/>
      <c r="D44" s="101"/>
      <c r="E44" s="101"/>
      <c r="F44" s="101"/>
      <c r="G44" s="101"/>
      <c r="H44" s="101"/>
      <c r="I44" s="101"/>
      <c r="J44" s="101"/>
      <c r="K44" s="101"/>
      <c r="L44" s="101"/>
      <c r="M44" s="101"/>
      <c r="N44" s="101"/>
    </row>
    <row r="45" spans="1:14" x14ac:dyDescent="0.2">
      <c r="A45" s="18"/>
      <c r="B45" s="101"/>
      <c r="C45" s="101"/>
      <c r="D45" s="101"/>
      <c r="E45" s="101"/>
      <c r="F45" s="101"/>
      <c r="G45" s="101"/>
      <c r="H45" s="101"/>
      <c r="I45" s="101"/>
      <c r="J45" s="101"/>
      <c r="K45" s="101"/>
      <c r="L45" s="101"/>
      <c r="M45" s="101"/>
      <c r="N45" s="101"/>
    </row>
  </sheetData>
  <mergeCells count="30">
    <mergeCell ref="A5:A6"/>
    <mergeCell ref="B5:D5"/>
    <mergeCell ref="A3:A4"/>
    <mergeCell ref="B3:D3"/>
    <mergeCell ref="E3:G3"/>
    <mergeCell ref="K5:M5"/>
    <mergeCell ref="N3:N4"/>
    <mergeCell ref="E5:G5"/>
    <mergeCell ref="H5:J5"/>
    <mergeCell ref="N5:N6"/>
    <mergeCell ref="H3:J3"/>
    <mergeCell ref="K3:M3"/>
    <mergeCell ref="A25:A26"/>
    <mergeCell ref="N25:N26"/>
    <mergeCell ref="A15:A16"/>
    <mergeCell ref="B15:D15"/>
    <mergeCell ref="E15:G15"/>
    <mergeCell ref="H15:J15"/>
    <mergeCell ref="K15:M15"/>
    <mergeCell ref="N15:N16"/>
    <mergeCell ref="N31:N32"/>
    <mergeCell ref="B25:D25"/>
    <mergeCell ref="E25:G25"/>
    <mergeCell ref="H25:J25"/>
    <mergeCell ref="K25:M25"/>
    <mergeCell ref="A31:A32"/>
    <mergeCell ref="B31:D31"/>
    <mergeCell ref="E31:G31"/>
    <mergeCell ref="H31:J31"/>
    <mergeCell ref="K31:M31"/>
  </mergeCells>
  <phoneticPr fontId="2"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54"/>
  <sheetViews>
    <sheetView showGridLines="0" zoomScaleNormal="100" workbookViewId="0">
      <selection activeCell="A2" sqref="A2"/>
    </sheetView>
  </sheetViews>
  <sheetFormatPr defaultRowHeight="12.75" x14ac:dyDescent="0.2"/>
  <cols>
    <col min="1" max="1" width="27" style="8" customWidth="1"/>
    <col min="2" max="13" width="8.85546875" style="8" customWidth="1"/>
    <col min="14" max="14" width="9.5703125" style="8" customWidth="1"/>
    <col min="15" max="15" width="8.42578125" style="8" customWidth="1"/>
    <col min="16" max="16" width="11.42578125" style="8" bestFit="1" customWidth="1"/>
    <col min="17" max="16384" width="9.140625" style="8"/>
  </cols>
  <sheetData>
    <row r="1" spans="1:15" s="1" customFormat="1" ht="18.75" x14ac:dyDescent="0.3">
      <c r="A1" s="114" t="s">
        <v>235</v>
      </c>
      <c r="B1" s="10"/>
      <c r="C1" s="10"/>
      <c r="D1" s="10"/>
      <c r="E1" s="10"/>
      <c r="F1" s="10"/>
      <c r="G1" s="10"/>
      <c r="H1" s="10"/>
      <c r="I1" s="10"/>
      <c r="J1" s="10"/>
      <c r="K1" s="10"/>
      <c r="L1" s="10"/>
      <c r="M1" s="10"/>
      <c r="N1" s="186" t="str">
        <f>Obsah!$A$1</f>
        <v>I. čtvrtletí 2018</v>
      </c>
    </row>
    <row r="2" spans="1:15" s="11" customFormat="1" ht="7.5" customHeight="1" x14ac:dyDescent="0.2"/>
    <row r="3" spans="1:15" s="11" customFormat="1" ht="12" x14ac:dyDescent="0.2">
      <c r="A3" s="653"/>
      <c r="B3" s="656" t="s">
        <v>273</v>
      </c>
      <c r="C3" s="656"/>
      <c r="D3" s="656"/>
      <c r="E3" s="656" t="s">
        <v>278</v>
      </c>
      <c r="F3" s="656"/>
      <c r="G3" s="656"/>
      <c r="H3" s="656" t="s">
        <v>279</v>
      </c>
      <c r="I3" s="656"/>
      <c r="J3" s="656"/>
      <c r="K3" s="656" t="s">
        <v>280</v>
      </c>
      <c r="L3" s="656"/>
      <c r="M3" s="656"/>
      <c r="N3" s="653" t="s">
        <v>58</v>
      </c>
    </row>
    <row r="4" spans="1:15" s="11" customFormat="1" ht="12" customHeight="1" x14ac:dyDescent="0.2">
      <c r="A4" s="654"/>
      <c r="B4" s="255" t="s">
        <v>69</v>
      </c>
      <c r="C4" s="255" t="s">
        <v>70</v>
      </c>
      <c r="D4" s="255" t="s">
        <v>71</v>
      </c>
      <c r="E4" s="255" t="s">
        <v>72</v>
      </c>
      <c r="F4" s="255" t="s">
        <v>73</v>
      </c>
      <c r="G4" s="255" t="s">
        <v>74</v>
      </c>
      <c r="H4" s="255" t="s">
        <v>75</v>
      </c>
      <c r="I4" s="255" t="s">
        <v>76</v>
      </c>
      <c r="J4" s="255" t="s">
        <v>77</v>
      </c>
      <c r="K4" s="255" t="s">
        <v>78</v>
      </c>
      <c r="L4" s="255" t="s">
        <v>79</v>
      </c>
      <c r="M4" s="255" t="s">
        <v>80</v>
      </c>
      <c r="N4" s="654"/>
    </row>
    <row r="5" spans="1:15" s="11" customFormat="1" ht="12" customHeight="1" x14ac:dyDescent="0.2">
      <c r="A5" s="657" t="s">
        <v>254</v>
      </c>
      <c r="B5" s="658">
        <f>SUM(B6:D6)</f>
        <v>-2256.0082469999998</v>
      </c>
      <c r="C5" s="659"/>
      <c r="D5" s="660"/>
      <c r="E5" s="650">
        <f t="shared" ref="E5" si="0">SUM(E6:G6)</f>
        <v>0</v>
      </c>
      <c r="F5" s="651"/>
      <c r="G5" s="652"/>
      <c r="H5" s="650">
        <f t="shared" ref="H5" si="1">SUM(H6:J6)</f>
        <v>0</v>
      </c>
      <c r="I5" s="651"/>
      <c r="J5" s="652"/>
      <c r="K5" s="650">
        <f t="shared" ref="K5" si="2">SUM(K6:M6)</f>
        <v>0</v>
      </c>
      <c r="L5" s="651"/>
      <c r="M5" s="652"/>
      <c r="N5" s="655">
        <f>SUM(B6:M6)</f>
        <v>-2256.0082469999998</v>
      </c>
    </row>
    <row r="6" spans="1:15" s="98" customFormat="1" ht="12" customHeight="1" x14ac:dyDescent="0.2">
      <c r="A6" s="641"/>
      <c r="B6" s="348">
        <f t="shared" ref="B6:M6" si="3">B7+B8+B9+B10</f>
        <v>-482.10689400000001</v>
      </c>
      <c r="C6" s="349">
        <f t="shared" si="3"/>
        <v>-468.71336099999979</v>
      </c>
      <c r="D6" s="351">
        <f t="shared" si="3"/>
        <v>-1305.1879920000001</v>
      </c>
      <c r="E6" s="534">
        <f t="shared" si="3"/>
        <v>0</v>
      </c>
      <c r="F6" s="535">
        <f t="shared" si="3"/>
        <v>0</v>
      </c>
      <c r="G6" s="536">
        <f t="shared" si="3"/>
        <v>0</v>
      </c>
      <c r="H6" s="534">
        <f t="shared" si="3"/>
        <v>0</v>
      </c>
      <c r="I6" s="535">
        <f t="shared" si="3"/>
        <v>0</v>
      </c>
      <c r="J6" s="536">
        <f t="shared" si="3"/>
        <v>0</v>
      </c>
      <c r="K6" s="534">
        <f t="shared" si="3"/>
        <v>0</v>
      </c>
      <c r="L6" s="535">
        <f t="shared" si="3"/>
        <v>0</v>
      </c>
      <c r="M6" s="536">
        <f t="shared" si="3"/>
        <v>0</v>
      </c>
      <c r="N6" s="649"/>
    </row>
    <row r="7" spans="1:15" s="11" customFormat="1" ht="12" customHeight="1" x14ac:dyDescent="0.2">
      <c r="A7" s="230" t="s">
        <v>54</v>
      </c>
      <c r="B7" s="245">
        <v>1206.1569999999999</v>
      </c>
      <c r="C7" s="15">
        <v>1040.8100000000002</v>
      </c>
      <c r="D7" s="236">
        <v>846.41700000000003</v>
      </c>
      <c r="E7" s="549">
        <v>0</v>
      </c>
      <c r="F7" s="550">
        <v>0</v>
      </c>
      <c r="G7" s="539">
        <v>0</v>
      </c>
      <c r="H7" s="549">
        <v>0</v>
      </c>
      <c r="I7" s="550">
        <v>0</v>
      </c>
      <c r="J7" s="539">
        <v>0</v>
      </c>
      <c r="K7" s="549">
        <v>0</v>
      </c>
      <c r="L7" s="550">
        <v>0</v>
      </c>
      <c r="M7" s="539">
        <v>0</v>
      </c>
      <c r="N7" s="251">
        <f>SUM(B7:M7)</f>
        <v>3093.384</v>
      </c>
    </row>
    <row r="8" spans="1:15" s="11" customFormat="1" ht="12" customHeight="1" x14ac:dyDescent="0.2">
      <c r="A8" s="231" t="s">
        <v>55</v>
      </c>
      <c r="B8" s="244">
        <v>19.38109</v>
      </c>
      <c r="C8" s="244">
        <v>28.104728000000001</v>
      </c>
      <c r="D8" s="236">
        <v>20.499704000000001</v>
      </c>
      <c r="E8" s="551">
        <v>0</v>
      </c>
      <c r="F8" s="552">
        <v>0</v>
      </c>
      <c r="G8" s="542">
        <v>0</v>
      </c>
      <c r="H8" s="551">
        <v>0</v>
      </c>
      <c r="I8" s="552">
        <v>0</v>
      </c>
      <c r="J8" s="542">
        <v>0</v>
      </c>
      <c r="K8" s="551">
        <v>0</v>
      </c>
      <c r="L8" s="552">
        <v>0</v>
      </c>
      <c r="M8" s="542">
        <v>0</v>
      </c>
      <c r="N8" s="252">
        <f>SUM(B8:M8)</f>
        <v>67.985522000000003</v>
      </c>
    </row>
    <row r="9" spans="1:15" s="11" customFormat="1" ht="12" customHeight="1" x14ac:dyDescent="0.2">
      <c r="A9" s="231" t="s">
        <v>56</v>
      </c>
      <c r="B9" s="244">
        <v>-1697.739</v>
      </c>
      <c r="C9" s="16">
        <v>-1515.059</v>
      </c>
      <c r="D9" s="236">
        <v>-2141.0680000000002</v>
      </c>
      <c r="E9" s="551">
        <v>0</v>
      </c>
      <c r="F9" s="552">
        <v>0</v>
      </c>
      <c r="G9" s="542">
        <v>0</v>
      </c>
      <c r="H9" s="551">
        <v>0</v>
      </c>
      <c r="I9" s="552">
        <v>0</v>
      </c>
      <c r="J9" s="542">
        <v>0</v>
      </c>
      <c r="K9" s="551">
        <v>0</v>
      </c>
      <c r="L9" s="552">
        <v>0</v>
      </c>
      <c r="M9" s="542">
        <v>0</v>
      </c>
      <c r="N9" s="252">
        <f>SUM(B9:M9)</f>
        <v>-5353.866</v>
      </c>
    </row>
    <row r="10" spans="1:15" s="11" customFormat="1" ht="12" customHeight="1" thickBot="1" x14ac:dyDescent="0.25">
      <c r="A10" s="242" t="s">
        <v>57</v>
      </c>
      <c r="B10" s="356">
        <v>-9.9059840000000001</v>
      </c>
      <c r="C10" s="357">
        <v>-22.569088999999998</v>
      </c>
      <c r="D10" s="354">
        <v>-31.036695999999999</v>
      </c>
      <c r="E10" s="553">
        <v>0</v>
      </c>
      <c r="F10" s="554">
        <v>0</v>
      </c>
      <c r="G10" s="545">
        <v>0</v>
      </c>
      <c r="H10" s="553">
        <v>0</v>
      </c>
      <c r="I10" s="554">
        <v>0</v>
      </c>
      <c r="J10" s="545">
        <v>0</v>
      </c>
      <c r="K10" s="553">
        <v>0</v>
      </c>
      <c r="L10" s="554">
        <v>0</v>
      </c>
      <c r="M10" s="545">
        <v>0</v>
      </c>
      <c r="N10" s="253">
        <f>SUM(B10:M10)</f>
        <v>-63.511768999999994</v>
      </c>
      <c r="O10" s="99"/>
    </row>
    <row r="11" spans="1:15" s="11" customFormat="1" ht="12" customHeight="1" x14ac:dyDescent="0.2">
      <c r="A11" s="640" t="s">
        <v>385</v>
      </c>
      <c r="B11" s="642">
        <f>SUM(B12:D12)</f>
        <v>1168.858698</v>
      </c>
      <c r="C11" s="643"/>
      <c r="D11" s="644"/>
      <c r="E11" s="645">
        <f t="shared" ref="E11" si="4">SUM(E12:G12)</f>
        <v>0</v>
      </c>
      <c r="F11" s="646"/>
      <c r="G11" s="647"/>
      <c r="H11" s="645">
        <f t="shared" ref="H11" si="5">SUM(H12:J12)</f>
        <v>0</v>
      </c>
      <c r="I11" s="646"/>
      <c r="J11" s="647"/>
      <c r="K11" s="645">
        <f t="shared" ref="K11" si="6">SUM(K12:M12)</f>
        <v>0</v>
      </c>
      <c r="L11" s="646"/>
      <c r="M11" s="647"/>
      <c r="N11" s="648">
        <f>N13+N14</f>
        <v>1168.858698</v>
      </c>
      <c r="O11" s="99"/>
    </row>
    <row r="12" spans="1:15" s="98" customFormat="1" ht="12" customHeight="1" x14ac:dyDescent="0.2">
      <c r="A12" s="641"/>
      <c r="B12" s="348">
        <f>SUM(B13:B14)</f>
        <v>393.53058099999998</v>
      </c>
      <c r="C12" s="349">
        <f t="shared" ref="C12:M12" si="7">SUM(C13:C14)</f>
        <v>365.63991199999998</v>
      </c>
      <c r="D12" s="351">
        <f t="shared" si="7"/>
        <v>409.68820500000004</v>
      </c>
      <c r="E12" s="534">
        <f t="shared" si="7"/>
        <v>0</v>
      </c>
      <c r="F12" s="535">
        <f t="shared" si="7"/>
        <v>0</v>
      </c>
      <c r="G12" s="536">
        <f t="shared" si="7"/>
        <v>0</v>
      </c>
      <c r="H12" s="534">
        <f t="shared" si="7"/>
        <v>0</v>
      </c>
      <c r="I12" s="535">
        <f t="shared" si="7"/>
        <v>0</v>
      </c>
      <c r="J12" s="536">
        <f t="shared" si="7"/>
        <v>0</v>
      </c>
      <c r="K12" s="534">
        <f t="shared" si="7"/>
        <v>0</v>
      </c>
      <c r="L12" s="535">
        <f t="shared" si="7"/>
        <v>0</v>
      </c>
      <c r="M12" s="536">
        <f t="shared" si="7"/>
        <v>0</v>
      </c>
      <c r="N12" s="649"/>
      <c r="O12" s="99"/>
    </row>
    <row r="13" spans="1:15" s="11" customFormat="1" ht="12" customHeight="1" x14ac:dyDescent="0.2">
      <c r="A13" s="230" t="s">
        <v>67</v>
      </c>
      <c r="B13" s="245">
        <v>76.224999999999994</v>
      </c>
      <c r="C13" s="15">
        <v>69.099999999999994</v>
      </c>
      <c r="D13" s="246">
        <v>93.082999999999998</v>
      </c>
      <c r="E13" s="549">
        <v>0</v>
      </c>
      <c r="F13" s="550">
        <v>0</v>
      </c>
      <c r="G13" s="555">
        <v>0</v>
      </c>
      <c r="H13" s="549">
        <v>0</v>
      </c>
      <c r="I13" s="550">
        <v>0</v>
      </c>
      <c r="J13" s="555">
        <v>0</v>
      </c>
      <c r="K13" s="549">
        <v>0</v>
      </c>
      <c r="L13" s="550">
        <v>0</v>
      </c>
      <c r="M13" s="555">
        <v>0</v>
      </c>
      <c r="N13" s="251">
        <f>SUM(B13:M13)</f>
        <v>238.40799999999999</v>
      </c>
    </row>
    <row r="14" spans="1:15" s="11" customFormat="1" ht="12" customHeight="1" x14ac:dyDescent="0.2">
      <c r="A14" s="242" t="s">
        <v>68</v>
      </c>
      <c r="B14" s="247">
        <v>317.30558100000002</v>
      </c>
      <c r="C14" s="61">
        <v>296.53991200000002</v>
      </c>
      <c r="D14" s="248">
        <v>316.60520500000001</v>
      </c>
      <c r="E14" s="556">
        <v>0</v>
      </c>
      <c r="F14" s="557">
        <v>0</v>
      </c>
      <c r="G14" s="558">
        <v>0</v>
      </c>
      <c r="H14" s="556">
        <v>0</v>
      </c>
      <c r="I14" s="557">
        <v>0</v>
      </c>
      <c r="J14" s="558">
        <v>0</v>
      </c>
      <c r="K14" s="556">
        <v>0</v>
      </c>
      <c r="L14" s="557">
        <v>0</v>
      </c>
      <c r="M14" s="558">
        <v>0</v>
      </c>
      <c r="N14" s="253">
        <f>SUM(B14:M14)</f>
        <v>930.4506980000001</v>
      </c>
    </row>
    <row r="15" spans="1:15" s="11" customFormat="1" ht="1.5" customHeight="1" thickBot="1" x14ac:dyDescent="0.25">
      <c r="A15" s="243"/>
      <c r="B15" s="249"/>
      <c r="C15" s="14"/>
      <c r="D15" s="250"/>
      <c r="E15" s="324"/>
      <c r="F15" s="325"/>
      <c r="G15" s="326"/>
      <c r="H15" s="324"/>
      <c r="I15" s="325"/>
      <c r="J15" s="326"/>
      <c r="K15" s="324"/>
      <c r="L15" s="325"/>
      <c r="M15" s="326"/>
      <c r="N15" s="254"/>
    </row>
    <row r="16" spans="1:15" s="11" customFormat="1" ht="12" customHeight="1" x14ac:dyDescent="0.2">
      <c r="A16" s="640" t="s">
        <v>386</v>
      </c>
      <c r="B16" s="642">
        <f>SUM(B17:D17)</f>
        <v>17017.596849999987</v>
      </c>
      <c r="C16" s="643"/>
      <c r="D16" s="644"/>
      <c r="E16" s="645">
        <f t="shared" ref="E16" si="8">SUM(E17:G17)</f>
        <v>0</v>
      </c>
      <c r="F16" s="646"/>
      <c r="G16" s="647"/>
      <c r="H16" s="645">
        <f t="shared" ref="H16" si="9">SUM(H17:J17)</f>
        <v>0</v>
      </c>
      <c r="I16" s="646"/>
      <c r="J16" s="647"/>
      <c r="K16" s="645">
        <f t="shared" ref="K16" si="10">SUM(K17:M17)</f>
        <v>0</v>
      </c>
      <c r="L16" s="646"/>
      <c r="M16" s="647"/>
      <c r="N16" s="648">
        <f>SUM(B17:M17)</f>
        <v>17017.596849999987</v>
      </c>
    </row>
    <row r="17" spans="1:15" s="98" customFormat="1" ht="12" customHeight="1" x14ac:dyDescent="0.2">
      <c r="A17" s="641"/>
      <c r="B17" s="348">
        <f>B28-B25</f>
        <v>5725.3368309999933</v>
      </c>
      <c r="C17" s="349">
        <f t="shared" ref="C17:M17" si="11">C28-C25</f>
        <v>5469.110894999998</v>
      </c>
      <c r="D17" s="351">
        <f t="shared" si="11"/>
        <v>5823.1491239999978</v>
      </c>
      <c r="E17" s="534">
        <f t="shared" si="11"/>
        <v>0</v>
      </c>
      <c r="F17" s="535">
        <f t="shared" si="11"/>
        <v>0</v>
      </c>
      <c r="G17" s="536">
        <f t="shared" si="11"/>
        <v>0</v>
      </c>
      <c r="H17" s="534">
        <f t="shared" si="11"/>
        <v>0</v>
      </c>
      <c r="I17" s="535">
        <f t="shared" si="11"/>
        <v>0</v>
      </c>
      <c r="J17" s="536">
        <f t="shared" si="11"/>
        <v>0</v>
      </c>
      <c r="K17" s="534">
        <f t="shared" si="11"/>
        <v>0</v>
      </c>
      <c r="L17" s="535">
        <f t="shared" si="11"/>
        <v>0</v>
      </c>
      <c r="M17" s="536">
        <f t="shared" si="11"/>
        <v>0</v>
      </c>
      <c r="N17" s="649"/>
    </row>
    <row r="18" spans="1:15" s="11" customFormat="1" ht="12" customHeight="1" x14ac:dyDescent="0.2">
      <c r="A18" s="230" t="s">
        <v>202</v>
      </c>
      <c r="B18" s="235">
        <v>603.68728199999998</v>
      </c>
      <c r="C18" s="12">
        <v>571.14330599999994</v>
      </c>
      <c r="D18" s="236">
        <v>669.83699000000001</v>
      </c>
      <c r="E18" s="537">
        <v>0</v>
      </c>
      <c r="F18" s="538">
        <v>0</v>
      </c>
      <c r="G18" s="539">
        <v>0</v>
      </c>
      <c r="H18" s="537">
        <v>0</v>
      </c>
      <c r="I18" s="538">
        <v>0</v>
      </c>
      <c r="J18" s="539">
        <v>0</v>
      </c>
      <c r="K18" s="537">
        <v>0</v>
      </c>
      <c r="L18" s="538">
        <v>0</v>
      </c>
      <c r="M18" s="539">
        <v>0</v>
      </c>
      <c r="N18" s="239">
        <f t="shared" ref="N18:N26" si="12">SUM(B18:M18)</f>
        <v>1844.6675779999998</v>
      </c>
    </row>
    <row r="19" spans="1:15" s="11" customFormat="1" ht="12" customHeight="1" x14ac:dyDescent="0.2">
      <c r="A19" s="231" t="s">
        <v>203</v>
      </c>
      <c r="B19" s="235">
        <v>2164.5021540000002</v>
      </c>
      <c r="C19" s="13">
        <v>2040.4774160000002</v>
      </c>
      <c r="D19" s="234">
        <v>2191.1312200000002</v>
      </c>
      <c r="E19" s="540">
        <v>0</v>
      </c>
      <c r="F19" s="541">
        <v>0</v>
      </c>
      <c r="G19" s="542">
        <v>0</v>
      </c>
      <c r="H19" s="540">
        <v>0</v>
      </c>
      <c r="I19" s="541">
        <v>0</v>
      </c>
      <c r="J19" s="542">
        <v>0</v>
      </c>
      <c r="K19" s="540">
        <v>0</v>
      </c>
      <c r="L19" s="541">
        <v>0</v>
      </c>
      <c r="M19" s="542">
        <v>0</v>
      </c>
      <c r="N19" s="240">
        <f t="shared" si="12"/>
        <v>6396.1107900000006</v>
      </c>
    </row>
    <row r="20" spans="1:15" s="11" customFormat="1" ht="12" customHeight="1" x14ac:dyDescent="0.2">
      <c r="A20" s="231" t="s">
        <v>204</v>
      </c>
      <c r="B20" s="235">
        <v>843.28192643733098</v>
      </c>
      <c r="C20" s="13">
        <v>789.60331608486001</v>
      </c>
      <c r="D20" s="234">
        <v>810.62451229493297</v>
      </c>
      <c r="E20" s="540">
        <v>0</v>
      </c>
      <c r="F20" s="541">
        <v>0</v>
      </c>
      <c r="G20" s="542">
        <v>0</v>
      </c>
      <c r="H20" s="540">
        <v>0</v>
      </c>
      <c r="I20" s="541">
        <v>0</v>
      </c>
      <c r="J20" s="542">
        <v>0</v>
      </c>
      <c r="K20" s="540">
        <v>0</v>
      </c>
      <c r="L20" s="541">
        <v>0</v>
      </c>
      <c r="M20" s="542">
        <v>0</v>
      </c>
      <c r="N20" s="240">
        <f t="shared" si="12"/>
        <v>2443.5097548171238</v>
      </c>
    </row>
    <row r="21" spans="1:15" s="11" customFormat="1" ht="12" customHeight="1" x14ac:dyDescent="0.2">
      <c r="A21" s="231" t="s">
        <v>291</v>
      </c>
      <c r="B21" s="235">
        <v>1605.0295645626691</v>
      </c>
      <c r="C21" s="13">
        <v>1594.5764399151401</v>
      </c>
      <c r="D21" s="234">
        <v>1678.000143705068</v>
      </c>
      <c r="E21" s="540">
        <v>0</v>
      </c>
      <c r="F21" s="541">
        <v>0</v>
      </c>
      <c r="G21" s="542">
        <v>0</v>
      </c>
      <c r="H21" s="540">
        <v>0</v>
      </c>
      <c r="I21" s="541">
        <v>0</v>
      </c>
      <c r="J21" s="542">
        <v>0</v>
      </c>
      <c r="K21" s="540">
        <v>0</v>
      </c>
      <c r="L21" s="541">
        <v>0</v>
      </c>
      <c r="M21" s="542">
        <v>0</v>
      </c>
      <c r="N21" s="240">
        <f t="shared" si="12"/>
        <v>4877.6061481828774</v>
      </c>
    </row>
    <row r="22" spans="1:15" s="11" customFormat="1" ht="12" customHeight="1" x14ac:dyDescent="0.2">
      <c r="A22" s="231" t="s">
        <v>206</v>
      </c>
      <c r="B22" s="233">
        <v>23.235683999999999</v>
      </c>
      <c r="C22" s="13">
        <v>23.688745999999998</v>
      </c>
      <c r="D22" s="234">
        <v>16.339891000000001</v>
      </c>
      <c r="E22" s="540">
        <v>0</v>
      </c>
      <c r="F22" s="541">
        <v>0</v>
      </c>
      <c r="G22" s="542">
        <v>0</v>
      </c>
      <c r="H22" s="540">
        <v>0</v>
      </c>
      <c r="I22" s="541">
        <v>0</v>
      </c>
      <c r="J22" s="542">
        <v>0</v>
      </c>
      <c r="K22" s="540">
        <v>0</v>
      </c>
      <c r="L22" s="541">
        <v>0</v>
      </c>
      <c r="M22" s="542">
        <v>0</v>
      </c>
      <c r="N22" s="240">
        <f t="shared" si="12"/>
        <v>63.264321000000002</v>
      </c>
    </row>
    <row r="23" spans="1:15" s="11" customFormat="1" ht="12" customHeight="1" x14ac:dyDescent="0.2">
      <c r="A23" s="231" t="s">
        <v>210</v>
      </c>
      <c r="B23" s="233">
        <v>485.60021999999265</v>
      </c>
      <c r="C23" s="13">
        <v>449.62167099999766</v>
      </c>
      <c r="D23" s="234">
        <v>457.21636699999721</v>
      </c>
      <c r="E23" s="540">
        <v>0</v>
      </c>
      <c r="F23" s="541">
        <v>0</v>
      </c>
      <c r="G23" s="542">
        <v>0</v>
      </c>
      <c r="H23" s="540">
        <v>0</v>
      </c>
      <c r="I23" s="541">
        <v>0</v>
      </c>
      <c r="J23" s="542">
        <v>0</v>
      </c>
      <c r="K23" s="540">
        <v>0</v>
      </c>
      <c r="L23" s="541">
        <v>0</v>
      </c>
      <c r="M23" s="542">
        <v>0</v>
      </c>
      <c r="N23" s="240">
        <f t="shared" si="12"/>
        <v>1392.4382579999876</v>
      </c>
    </row>
    <row r="24" spans="1:15" s="11" customFormat="1" ht="12" customHeight="1" x14ac:dyDescent="0.25">
      <c r="A24" s="231" t="s">
        <v>281</v>
      </c>
      <c r="B24" s="233">
        <f>'3.1'!B16</f>
        <v>513.59321100000022</v>
      </c>
      <c r="C24" s="13">
        <f>'3.1'!C16</f>
        <v>478.39769799999965</v>
      </c>
      <c r="D24" s="234">
        <f>'3.1'!D16</f>
        <v>571.30940799999996</v>
      </c>
      <c r="E24" s="540">
        <f>'3.1'!E16</f>
        <v>0</v>
      </c>
      <c r="F24" s="541">
        <f>'3.1'!F16</f>
        <v>0</v>
      </c>
      <c r="G24" s="542">
        <f>'3.1'!G16</f>
        <v>0</v>
      </c>
      <c r="H24" s="540">
        <f>'3.1'!H16</f>
        <v>0</v>
      </c>
      <c r="I24" s="541">
        <f>'3.1'!I16</f>
        <v>0</v>
      </c>
      <c r="J24" s="542">
        <f>'3.1'!J16</f>
        <v>0</v>
      </c>
      <c r="K24" s="540">
        <f>'3.1'!K16</f>
        <v>0</v>
      </c>
      <c r="L24" s="541">
        <f>'3.1'!L16</f>
        <v>0</v>
      </c>
      <c r="M24" s="542">
        <f>'3.1'!M16</f>
        <v>0</v>
      </c>
      <c r="N24" s="240">
        <f t="shared" si="12"/>
        <v>1563.3003169999997</v>
      </c>
    </row>
    <row r="25" spans="1:15" s="11" customFormat="1" ht="12" customHeight="1" x14ac:dyDescent="0.25">
      <c r="A25" s="231" t="s">
        <v>282</v>
      </c>
      <c r="B25" s="233">
        <f>'3.1'!B26</f>
        <v>137.17732699999996</v>
      </c>
      <c r="C25" s="13">
        <f>'3.1'!C26</f>
        <v>133.36785499999999</v>
      </c>
      <c r="D25" s="234">
        <f>'3.1'!D26</f>
        <v>138.05136600000003</v>
      </c>
      <c r="E25" s="540">
        <f>'3.1'!E26</f>
        <v>0</v>
      </c>
      <c r="F25" s="541">
        <f>'3.1'!F26</f>
        <v>0</v>
      </c>
      <c r="G25" s="542">
        <f>'3.1'!G26</f>
        <v>0</v>
      </c>
      <c r="H25" s="540">
        <f>'3.1'!H26</f>
        <v>0</v>
      </c>
      <c r="I25" s="541">
        <f>'3.1'!I26</f>
        <v>0</v>
      </c>
      <c r="J25" s="542">
        <f>'3.1'!J26</f>
        <v>0</v>
      </c>
      <c r="K25" s="540">
        <f>'3.1'!K26</f>
        <v>0</v>
      </c>
      <c r="L25" s="541">
        <f>'3.1'!L26</f>
        <v>0</v>
      </c>
      <c r="M25" s="542">
        <f>'3.1'!M26</f>
        <v>0</v>
      </c>
      <c r="N25" s="240">
        <f t="shared" si="12"/>
        <v>408.59654799999998</v>
      </c>
    </row>
    <row r="26" spans="1:15" s="11" customFormat="1" ht="12" customHeight="1" x14ac:dyDescent="0.2">
      <c r="A26" s="231" t="s">
        <v>207</v>
      </c>
      <c r="B26" s="233">
        <v>174.70632799999998</v>
      </c>
      <c r="C26" s="13">
        <v>131.97549000000001</v>
      </c>
      <c r="D26" s="234">
        <v>155.28913600000001</v>
      </c>
      <c r="E26" s="540">
        <v>0</v>
      </c>
      <c r="F26" s="541">
        <v>0</v>
      </c>
      <c r="G26" s="542">
        <v>0</v>
      </c>
      <c r="H26" s="540">
        <v>0</v>
      </c>
      <c r="I26" s="541">
        <v>0</v>
      </c>
      <c r="J26" s="542">
        <v>0</v>
      </c>
      <c r="K26" s="540">
        <v>0</v>
      </c>
      <c r="L26" s="541">
        <v>0</v>
      </c>
      <c r="M26" s="542">
        <v>0</v>
      </c>
      <c r="N26" s="240">
        <f t="shared" si="12"/>
        <v>461.97095400000001</v>
      </c>
    </row>
    <row r="27" spans="1:15" s="11" customFormat="1" ht="12" customHeight="1" x14ac:dyDescent="0.2">
      <c r="A27" s="231" t="s">
        <v>208</v>
      </c>
      <c r="B27" s="233">
        <f>B28+B12+B24+B26</f>
        <v>6944.3442779999941</v>
      </c>
      <c r="C27" s="13">
        <f t="shared" ref="C27:M27" si="13">C28+C12+C24+C26</f>
        <v>6578.4918499999976</v>
      </c>
      <c r="D27" s="234">
        <f t="shared" si="13"/>
        <v>7097.4872389999982</v>
      </c>
      <c r="E27" s="540">
        <f t="shared" si="13"/>
        <v>0</v>
      </c>
      <c r="F27" s="541">
        <f t="shared" si="13"/>
        <v>0</v>
      </c>
      <c r="G27" s="542">
        <f t="shared" si="13"/>
        <v>0</v>
      </c>
      <c r="H27" s="540">
        <f t="shared" si="13"/>
        <v>0</v>
      </c>
      <c r="I27" s="541">
        <f t="shared" si="13"/>
        <v>0</v>
      </c>
      <c r="J27" s="542">
        <f t="shared" si="13"/>
        <v>0</v>
      </c>
      <c r="K27" s="540">
        <f t="shared" si="13"/>
        <v>0</v>
      </c>
      <c r="L27" s="541">
        <f t="shared" si="13"/>
        <v>0</v>
      </c>
      <c r="M27" s="542">
        <f t="shared" si="13"/>
        <v>0</v>
      </c>
      <c r="N27" s="240">
        <f>SUM(B27:M27)</f>
        <v>20620.32336699999</v>
      </c>
    </row>
    <row r="28" spans="1:15" s="11" customFormat="1" ht="12" customHeight="1" thickBot="1" x14ac:dyDescent="0.25">
      <c r="A28" s="232" t="s">
        <v>209</v>
      </c>
      <c r="B28" s="237">
        <f>B18+B19+B20+B21+B22+B23+B25</f>
        <v>5862.5141579999936</v>
      </c>
      <c r="C28" s="29">
        <f t="shared" ref="C28:M28" si="14">C18+C19+C20+C21+C22+C23+C25</f>
        <v>5602.4787499999984</v>
      </c>
      <c r="D28" s="238">
        <f t="shared" si="14"/>
        <v>5961.2004899999974</v>
      </c>
      <c r="E28" s="546">
        <f t="shared" si="14"/>
        <v>0</v>
      </c>
      <c r="F28" s="547">
        <f t="shared" si="14"/>
        <v>0</v>
      </c>
      <c r="G28" s="548">
        <f t="shared" si="14"/>
        <v>0</v>
      </c>
      <c r="H28" s="546">
        <f t="shared" si="14"/>
        <v>0</v>
      </c>
      <c r="I28" s="547">
        <f t="shared" si="14"/>
        <v>0</v>
      </c>
      <c r="J28" s="548">
        <f t="shared" si="14"/>
        <v>0</v>
      </c>
      <c r="K28" s="546">
        <f t="shared" si="14"/>
        <v>0</v>
      </c>
      <c r="L28" s="547">
        <f t="shared" si="14"/>
        <v>0</v>
      </c>
      <c r="M28" s="548">
        <f t="shared" si="14"/>
        <v>0</v>
      </c>
      <c r="N28" s="241">
        <f>SUM(B28:M28)</f>
        <v>17426.193397999989</v>
      </c>
    </row>
    <row r="29" spans="1:15" s="9" customFormat="1" x14ac:dyDescent="0.2">
      <c r="A29" s="145" t="s">
        <v>255</v>
      </c>
      <c r="N29" s="17" t="s">
        <v>212</v>
      </c>
    </row>
    <row r="30" spans="1:15" s="11" customFormat="1" x14ac:dyDescent="0.2">
      <c r="A30" s="87"/>
      <c r="B30" s="88"/>
      <c r="C30" s="88"/>
      <c r="D30" s="88"/>
      <c r="E30" s="88"/>
      <c r="F30" s="88"/>
      <c r="G30" s="88"/>
      <c r="H30" s="88"/>
      <c r="I30" s="88"/>
      <c r="J30" s="88"/>
      <c r="K30" s="88"/>
      <c r="L30" s="88"/>
      <c r="M30" s="88"/>
      <c r="N30" s="87"/>
    </row>
    <row r="31" spans="1:15" s="11" customFormat="1" x14ac:dyDescent="0.2">
      <c r="A31" s="87" t="s">
        <v>321</v>
      </c>
      <c r="B31" s="88">
        <f>-'3.2'!B24</f>
        <v>-513.59321100000022</v>
      </c>
      <c r="C31" s="88">
        <f>-'3.2'!C24</f>
        <v>-478.39769799999965</v>
      </c>
      <c r="D31" s="88">
        <f>-'3.2'!D24</f>
        <v>-571.30940799999996</v>
      </c>
      <c r="E31" s="88">
        <f>-'3.2'!E24</f>
        <v>0</v>
      </c>
      <c r="F31" s="88">
        <f>-'3.2'!F24</f>
        <v>0</v>
      </c>
      <c r="G31" s="88">
        <f>-'3.2'!G24</f>
        <v>0</v>
      </c>
      <c r="H31" s="88">
        <f>-'3.2'!H24</f>
        <v>0</v>
      </c>
      <c r="I31" s="88">
        <f>-'3.2'!I24</f>
        <v>0</v>
      </c>
      <c r="J31" s="88">
        <f>-'3.2'!J24</f>
        <v>0</v>
      </c>
      <c r="K31" s="88">
        <f>-'3.2'!K24</f>
        <v>0</v>
      </c>
      <c r="L31" s="88">
        <f>-'3.2'!L24</f>
        <v>0</v>
      </c>
      <c r="M31" s="88">
        <f>-'3.2'!M24</f>
        <v>0</v>
      </c>
      <c r="N31" s="88">
        <f>-'3.1'!N16</f>
        <v>0</v>
      </c>
    </row>
    <row r="32" spans="1:15" s="11" customFormat="1" x14ac:dyDescent="0.2">
      <c r="A32" s="87" t="s">
        <v>54</v>
      </c>
      <c r="B32" s="88">
        <f t="shared" ref="B32:N32" si="15">-B7</f>
        <v>-1206.1569999999999</v>
      </c>
      <c r="C32" s="88">
        <f t="shared" si="15"/>
        <v>-1040.8100000000002</v>
      </c>
      <c r="D32" s="88">
        <f t="shared" si="15"/>
        <v>-846.41700000000003</v>
      </c>
      <c r="E32" s="88">
        <f t="shared" si="15"/>
        <v>0</v>
      </c>
      <c r="F32" s="88">
        <f t="shared" si="15"/>
        <v>0</v>
      </c>
      <c r="G32" s="88">
        <f t="shared" si="15"/>
        <v>0</v>
      </c>
      <c r="H32" s="88">
        <f t="shared" si="15"/>
        <v>0</v>
      </c>
      <c r="I32" s="88">
        <f t="shared" si="15"/>
        <v>0</v>
      </c>
      <c r="J32" s="88">
        <f t="shared" si="15"/>
        <v>0</v>
      </c>
      <c r="K32" s="88">
        <f t="shared" si="15"/>
        <v>0</v>
      </c>
      <c r="L32" s="88">
        <f t="shared" si="15"/>
        <v>0</v>
      </c>
      <c r="M32" s="88">
        <f t="shared" si="15"/>
        <v>0</v>
      </c>
      <c r="N32" s="88">
        <f t="shared" si="15"/>
        <v>-3093.384</v>
      </c>
      <c r="O32" s="99"/>
    </row>
    <row r="33" spans="1:17" s="11" customFormat="1" x14ac:dyDescent="0.2">
      <c r="A33" s="87" t="s">
        <v>55</v>
      </c>
      <c r="B33" s="88">
        <f t="shared" ref="B33:N33" si="16">-B8</f>
        <v>-19.38109</v>
      </c>
      <c r="C33" s="88">
        <f t="shared" si="16"/>
        <v>-28.104728000000001</v>
      </c>
      <c r="D33" s="88">
        <f t="shared" si="16"/>
        <v>-20.499704000000001</v>
      </c>
      <c r="E33" s="88">
        <f t="shared" si="16"/>
        <v>0</v>
      </c>
      <c r="F33" s="88">
        <f t="shared" si="16"/>
        <v>0</v>
      </c>
      <c r="G33" s="88">
        <f t="shared" si="16"/>
        <v>0</v>
      </c>
      <c r="H33" s="88">
        <f t="shared" si="16"/>
        <v>0</v>
      </c>
      <c r="I33" s="88">
        <f t="shared" si="16"/>
        <v>0</v>
      </c>
      <c r="J33" s="88">
        <f t="shared" si="16"/>
        <v>0</v>
      </c>
      <c r="K33" s="88">
        <f t="shared" si="16"/>
        <v>0</v>
      </c>
      <c r="L33" s="88">
        <f t="shared" si="16"/>
        <v>0</v>
      </c>
      <c r="M33" s="88">
        <f t="shared" si="16"/>
        <v>0</v>
      </c>
      <c r="N33" s="88">
        <f t="shared" si="16"/>
        <v>-67.985522000000003</v>
      </c>
      <c r="O33" s="99"/>
    </row>
    <row r="34" spans="1:17" s="11" customFormat="1" x14ac:dyDescent="0.2">
      <c r="A34" s="87" t="s">
        <v>56</v>
      </c>
      <c r="B34" s="88">
        <f t="shared" ref="B34:N34" si="17">-B9</f>
        <v>1697.739</v>
      </c>
      <c r="C34" s="88">
        <f t="shared" si="17"/>
        <v>1515.059</v>
      </c>
      <c r="D34" s="88">
        <f t="shared" si="17"/>
        <v>2141.0680000000002</v>
      </c>
      <c r="E34" s="88">
        <f t="shared" si="17"/>
        <v>0</v>
      </c>
      <c r="F34" s="88">
        <f t="shared" si="17"/>
        <v>0</v>
      </c>
      <c r="G34" s="88">
        <f t="shared" si="17"/>
        <v>0</v>
      </c>
      <c r="H34" s="88">
        <f t="shared" si="17"/>
        <v>0</v>
      </c>
      <c r="I34" s="88">
        <f t="shared" si="17"/>
        <v>0</v>
      </c>
      <c r="J34" s="88">
        <f t="shared" si="17"/>
        <v>0</v>
      </c>
      <c r="K34" s="88">
        <f t="shared" si="17"/>
        <v>0</v>
      </c>
      <c r="L34" s="88">
        <f t="shared" si="17"/>
        <v>0</v>
      </c>
      <c r="M34" s="88">
        <f t="shared" si="17"/>
        <v>0</v>
      </c>
      <c r="N34" s="88">
        <f t="shared" si="17"/>
        <v>5353.866</v>
      </c>
      <c r="Q34" s="14"/>
    </row>
    <row r="35" spans="1:17" s="11" customFormat="1" x14ac:dyDescent="0.2">
      <c r="A35" s="87" t="s">
        <v>57</v>
      </c>
      <c r="B35" s="88">
        <f t="shared" ref="B35:N35" si="18">-B10</f>
        <v>9.9059840000000001</v>
      </c>
      <c r="C35" s="88">
        <f t="shared" si="18"/>
        <v>22.569088999999998</v>
      </c>
      <c r="D35" s="88">
        <f t="shared" si="18"/>
        <v>31.036695999999999</v>
      </c>
      <c r="E35" s="88">
        <f t="shared" si="18"/>
        <v>0</v>
      </c>
      <c r="F35" s="88">
        <f t="shared" si="18"/>
        <v>0</v>
      </c>
      <c r="G35" s="88">
        <f t="shared" si="18"/>
        <v>0</v>
      </c>
      <c r="H35" s="88">
        <f t="shared" si="18"/>
        <v>0</v>
      </c>
      <c r="I35" s="88">
        <f t="shared" si="18"/>
        <v>0</v>
      </c>
      <c r="J35" s="88">
        <f t="shared" si="18"/>
        <v>0</v>
      </c>
      <c r="K35" s="88">
        <f t="shared" si="18"/>
        <v>0</v>
      </c>
      <c r="L35" s="88">
        <f t="shared" si="18"/>
        <v>0</v>
      </c>
      <c r="M35" s="88">
        <f t="shared" si="18"/>
        <v>0</v>
      </c>
      <c r="N35" s="88">
        <f t="shared" si="18"/>
        <v>63.511768999999994</v>
      </c>
    </row>
    <row r="36" spans="1:17" s="11" customFormat="1" x14ac:dyDescent="0.2">
      <c r="A36" s="87" t="s">
        <v>385</v>
      </c>
      <c r="B36" s="88">
        <f t="shared" ref="B36:M36" si="19">-B12</f>
        <v>-393.53058099999998</v>
      </c>
      <c r="C36" s="88">
        <f t="shared" si="19"/>
        <v>-365.63991199999998</v>
      </c>
      <c r="D36" s="88">
        <f t="shared" si="19"/>
        <v>-409.68820500000004</v>
      </c>
      <c r="E36" s="88">
        <f t="shared" si="19"/>
        <v>0</v>
      </c>
      <c r="F36" s="88">
        <f t="shared" si="19"/>
        <v>0</v>
      </c>
      <c r="G36" s="88">
        <f t="shared" si="19"/>
        <v>0</v>
      </c>
      <c r="H36" s="88">
        <f t="shared" si="19"/>
        <v>0</v>
      </c>
      <c r="I36" s="88">
        <f t="shared" si="19"/>
        <v>0</v>
      </c>
      <c r="J36" s="88">
        <f t="shared" si="19"/>
        <v>0</v>
      </c>
      <c r="K36" s="88">
        <f t="shared" si="19"/>
        <v>0</v>
      </c>
      <c r="L36" s="88">
        <f t="shared" si="19"/>
        <v>0</v>
      </c>
      <c r="M36" s="88">
        <f t="shared" si="19"/>
        <v>0</v>
      </c>
      <c r="N36" s="88">
        <f>-N11</f>
        <v>-1168.858698</v>
      </c>
    </row>
    <row r="37" spans="1:17" s="11" customFormat="1" x14ac:dyDescent="0.2">
      <c r="A37" s="87" t="s">
        <v>67</v>
      </c>
      <c r="B37" s="88">
        <f t="shared" ref="B37:M37" si="20">-B13</f>
        <v>-76.224999999999994</v>
      </c>
      <c r="C37" s="88">
        <f t="shared" si="20"/>
        <v>-69.099999999999994</v>
      </c>
      <c r="D37" s="88">
        <f t="shared" si="20"/>
        <v>-93.082999999999998</v>
      </c>
      <c r="E37" s="88">
        <f t="shared" si="20"/>
        <v>0</v>
      </c>
      <c r="F37" s="88">
        <f t="shared" si="20"/>
        <v>0</v>
      </c>
      <c r="G37" s="88">
        <f t="shared" si="20"/>
        <v>0</v>
      </c>
      <c r="H37" s="88">
        <f t="shared" si="20"/>
        <v>0</v>
      </c>
      <c r="I37" s="88">
        <f t="shared" si="20"/>
        <v>0</v>
      </c>
      <c r="J37" s="88">
        <f t="shared" si="20"/>
        <v>0</v>
      </c>
      <c r="K37" s="88">
        <f t="shared" si="20"/>
        <v>0</v>
      </c>
      <c r="L37" s="88">
        <f t="shared" si="20"/>
        <v>0</v>
      </c>
      <c r="M37" s="88">
        <f t="shared" si="20"/>
        <v>0</v>
      </c>
      <c r="N37" s="88">
        <f>-N13</f>
        <v>-238.40799999999999</v>
      </c>
    </row>
    <row r="38" spans="1:17" s="11" customFormat="1" x14ac:dyDescent="0.2">
      <c r="A38" s="87" t="s">
        <v>68</v>
      </c>
      <c r="B38" s="88">
        <f t="shared" ref="B38:M39" si="21">-B14</f>
        <v>-317.30558100000002</v>
      </c>
      <c r="C38" s="88">
        <f t="shared" si="21"/>
        <v>-296.53991200000002</v>
      </c>
      <c r="D38" s="88">
        <f t="shared" si="21"/>
        <v>-316.60520500000001</v>
      </c>
      <c r="E38" s="88">
        <f t="shared" si="21"/>
        <v>0</v>
      </c>
      <c r="F38" s="88">
        <f t="shared" si="21"/>
        <v>0</v>
      </c>
      <c r="G38" s="88">
        <f t="shared" si="21"/>
        <v>0</v>
      </c>
      <c r="H38" s="88">
        <f t="shared" si="21"/>
        <v>0</v>
      </c>
      <c r="I38" s="88">
        <f t="shared" si="21"/>
        <v>0</v>
      </c>
      <c r="J38" s="88">
        <f t="shared" si="21"/>
        <v>0</v>
      </c>
      <c r="K38" s="88">
        <f t="shared" si="21"/>
        <v>0</v>
      </c>
      <c r="L38" s="88">
        <f t="shared" si="21"/>
        <v>0</v>
      </c>
      <c r="M38" s="88">
        <f t="shared" si="21"/>
        <v>0</v>
      </c>
      <c r="N38" s="88">
        <f>-N14</f>
        <v>-930.4506980000001</v>
      </c>
    </row>
    <row r="39" spans="1:17" s="11" customFormat="1" x14ac:dyDescent="0.2">
      <c r="A39" s="87"/>
      <c r="B39" s="88">
        <f t="shared" si="21"/>
        <v>0</v>
      </c>
      <c r="C39" s="88">
        <f t="shared" si="21"/>
        <v>0</v>
      </c>
      <c r="D39" s="88">
        <f t="shared" si="21"/>
        <v>0</v>
      </c>
      <c r="E39" s="88">
        <f t="shared" si="21"/>
        <v>0</v>
      </c>
      <c r="F39" s="88">
        <f t="shared" si="21"/>
        <v>0</v>
      </c>
      <c r="G39" s="88">
        <f t="shared" si="21"/>
        <v>0</v>
      </c>
      <c r="H39" s="88">
        <f t="shared" si="21"/>
        <v>0</v>
      </c>
      <c r="I39" s="88">
        <f t="shared" si="21"/>
        <v>0</v>
      </c>
      <c r="J39" s="88">
        <f t="shared" si="21"/>
        <v>0</v>
      </c>
      <c r="K39" s="88">
        <f t="shared" si="21"/>
        <v>0</v>
      </c>
      <c r="L39" s="88">
        <f t="shared" si="21"/>
        <v>0</v>
      </c>
      <c r="M39" s="88">
        <f t="shared" si="21"/>
        <v>0</v>
      </c>
      <c r="N39" s="88">
        <f>-N15</f>
        <v>0</v>
      </c>
    </row>
    <row r="40" spans="1:17" s="11" customFormat="1" x14ac:dyDescent="0.2">
      <c r="A40" s="87" t="s">
        <v>218</v>
      </c>
      <c r="B40" s="88">
        <f t="shared" ref="B40:M40" si="22">-B17</f>
        <v>-5725.3368309999933</v>
      </c>
      <c r="C40" s="88">
        <f t="shared" si="22"/>
        <v>-5469.110894999998</v>
      </c>
      <c r="D40" s="88">
        <f t="shared" si="22"/>
        <v>-5823.1491239999978</v>
      </c>
      <c r="E40" s="88">
        <f t="shared" si="22"/>
        <v>0</v>
      </c>
      <c r="F40" s="88">
        <f t="shared" si="22"/>
        <v>0</v>
      </c>
      <c r="G40" s="88">
        <f t="shared" si="22"/>
        <v>0</v>
      </c>
      <c r="H40" s="88">
        <f t="shared" si="22"/>
        <v>0</v>
      </c>
      <c r="I40" s="88">
        <f t="shared" si="22"/>
        <v>0</v>
      </c>
      <c r="J40" s="88">
        <f t="shared" si="22"/>
        <v>0</v>
      </c>
      <c r="K40" s="88">
        <f t="shared" si="22"/>
        <v>0</v>
      </c>
      <c r="L40" s="88">
        <f t="shared" si="22"/>
        <v>0</v>
      </c>
      <c r="M40" s="88">
        <f t="shared" si="22"/>
        <v>0</v>
      </c>
      <c r="N40" s="88">
        <f>-N16</f>
        <v>-17017.596849999987</v>
      </c>
    </row>
    <row r="41" spans="1:17" s="11" customFormat="1" x14ac:dyDescent="0.2">
      <c r="A41" s="87" t="s">
        <v>202</v>
      </c>
      <c r="B41" s="88">
        <f t="shared" ref="B41:N41" si="23">-B18</f>
        <v>-603.68728199999998</v>
      </c>
      <c r="C41" s="88">
        <f t="shared" si="23"/>
        <v>-571.14330599999994</v>
      </c>
      <c r="D41" s="88">
        <f t="shared" si="23"/>
        <v>-669.83699000000001</v>
      </c>
      <c r="E41" s="88">
        <f t="shared" si="23"/>
        <v>0</v>
      </c>
      <c r="F41" s="88">
        <f t="shared" si="23"/>
        <v>0</v>
      </c>
      <c r="G41" s="88">
        <f t="shared" si="23"/>
        <v>0</v>
      </c>
      <c r="H41" s="88">
        <f t="shared" si="23"/>
        <v>0</v>
      </c>
      <c r="I41" s="88">
        <f t="shared" si="23"/>
        <v>0</v>
      </c>
      <c r="J41" s="88">
        <f t="shared" si="23"/>
        <v>0</v>
      </c>
      <c r="K41" s="88">
        <f t="shared" si="23"/>
        <v>0</v>
      </c>
      <c r="L41" s="88">
        <f t="shared" si="23"/>
        <v>0</v>
      </c>
      <c r="M41" s="88">
        <f t="shared" si="23"/>
        <v>0</v>
      </c>
      <c r="N41" s="88">
        <f t="shared" si="23"/>
        <v>-1844.6675779999998</v>
      </c>
    </row>
    <row r="42" spans="1:17" s="11" customFormat="1" x14ac:dyDescent="0.2">
      <c r="A42" s="87" t="s">
        <v>203</v>
      </c>
      <c r="B42" s="88">
        <f t="shared" ref="B42:N42" si="24">-B19</f>
        <v>-2164.5021540000002</v>
      </c>
      <c r="C42" s="88">
        <f t="shared" si="24"/>
        <v>-2040.4774160000002</v>
      </c>
      <c r="D42" s="88">
        <f t="shared" si="24"/>
        <v>-2191.1312200000002</v>
      </c>
      <c r="E42" s="88">
        <f t="shared" si="24"/>
        <v>0</v>
      </c>
      <c r="F42" s="88">
        <f t="shared" si="24"/>
        <v>0</v>
      </c>
      <c r="G42" s="88">
        <f t="shared" si="24"/>
        <v>0</v>
      </c>
      <c r="H42" s="88">
        <f t="shared" si="24"/>
        <v>0</v>
      </c>
      <c r="I42" s="88">
        <f t="shared" si="24"/>
        <v>0</v>
      </c>
      <c r="J42" s="88">
        <f t="shared" si="24"/>
        <v>0</v>
      </c>
      <c r="K42" s="88">
        <f t="shared" si="24"/>
        <v>0</v>
      </c>
      <c r="L42" s="88">
        <f t="shared" si="24"/>
        <v>0</v>
      </c>
      <c r="M42" s="88">
        <f t="shared" si="24"/>
        <v>0</v>
      </c>
      <c r="N42" s="88">
        <f t="shared" si="24"/>
        <v>-6396.1107900000006</v>
      </c>
    </row>
    <row r="43" spans="1:17" s="11" customFormat="1" x14ac:dyDescent="0.2">
      <c r="A43" s="87" t="s">
        <v>204</v>
      </c>
      <c r="B43" s="88">
        <f t="shared" ref="B43:N43" si="25">-B20</f>
        <v>-843.28192643733098</v>
      </c>
      <c r="C43" s="88">
        <f t="shared" si="25"/>
        <v>-789.60331608486001</v>
      </c>
      <c r="D43" s="88">
        <f t="shared" si="25"/>
        <v>-810.62451229493297</v>
      </c>
      <c r="E43" s="88">
        <f t="shared" si="25"/>
        <v>0</v>
      </c>
      <c r="F43" s="88">
        <f t="shared" si="25"/>
        <v>0</v>
      </c>
      <c r="G43" s="88">
        <f t="shared" si="25"/>
        <v>0</v>
      </c>
      <c r="H43" s="88">
        <f t="shared" si="25"/>
        <v>0</v>
      </c>
      <c r="I43" s="88">
        <f t="shared" si="25"/>
        <v>0</v>
      </c>
      <c r="J43" s="88">
        <f t="shared" si="25"/>
        <v>0</v>
      </c>
      <c r="K43" s="88">
        <f t="shared" si="25"/>
        <v>0</v>
      </c>
      <c r="L43" s="88">
        <f t="shared" si="25"/>
        <v>0</v>
      </c>
      <c r="M43" s="88">
        <f t="shared" si="25"/>
        <v>0</v>
      </c>
      <c r="N43" s="88">
        <f t="shared" si="25"/>
        <v>-2443.5097548171238</v>
      </c>
    </row>
    <row r="44" spans="1:17" s="11" customFormat="1" x14ac:dyDescent="0.2">
      <c r="A44" s="87" t="s">
        <v>205</v>
      </c>
      <c r="B44" s="88">
        <f t="shared" ref="B44:N44" si="26">-B21</f>
        <v>-1605.0295645626691</v>
      </c>
      <c r="C44" s="88">
        <f t="shared" si="26"/>
        <v>-1594.5764399151401</v>
      </c>
      <c r="D44" s="88">
        <f t="shared" si="26"/>
        <v>-1678.000143705068</v>
      </c>
      <c r="E44" s="88">
        <f t="shared" si="26"/>
        <v>0</v>
      </c>
      <c r="F44" s="88">
        <f t="shared" si="26"/>
        <v>0</v>
      </c>
      <c r="G44" s="88">
        <f t="shared" si="26"/>
        <v>0</v>
      </c>
      <c r="H44" s="88">
        <f t="shared" si="26"/>
        <v>0</v>
      </c>
      <c r="I44" s="88">
        <f t="shared" si="26"/>
        <v>0</v>
      </c>
      <c r="J44" s="88">
        <f t="shared" si="26"/>
        <v>0</v>
      </c>
      <c r="K44" s="88">
        <f t="shared" si="26"/>
        <v>0</v>
      </c>
      <c r="L44" s="88">
        <f t="shared" si="26"/>
        <v>0</v>
      </c>
      <c r="M44" s="88">
        <f t="shared" si="26"/>
        <v>0</v>
      </c>
      <c r="N44" s="88">
        <f t="shared" si="26"/>
        <v>-4877.6061481828774</v>
      </c>
    </row>
    <row r="45" spans="1:17" s="11" customFormat="1" x14ac:dyDescent="0.2">
      <c r="A45" s="87" t="s">
        <v>206</v>
      </c>
      <c r="B45" s="88">
        <f t="shared" ref="B45:N45" si="27">-B22</f>
        <v>-23.235683999999999</v>
      </c>
      <c r="C45" s="88">
        <f t="shared" si="27"/>
        <v>-23.688745999999998</v>
      </c>
      <c r="D45" s="88">
        <f t="shared" si="27"/>
        <v>-16.339891000000001</v>
      </c>
      <c r="E45" s="88">
        <f t="shared" si="27"/>
        <v>0</v>
      </c>
      <c r="F45" s="88">
        <f t="shared" si="27"/>
        <v>0</v>
      </c>
      <c r="G45" s="88">
        <f t="shared" si="27"/>
        <v>0</v>
      </c>
      <c r="H45" s="88">
        <f t="shared" si="27"/>
        <v>0</v>
      </c>
      <c r="I45" s="88">
        <f t="shared" si="27"/>
        <v>0</v>
      </c>
      <c r="J45" s="88">
        <f t="shared" si="27"/>
        <v>0</v>
      </c>
      <c r="K45" s="88">
        <f t="shared" si="27"/>
        <v>0</v>
      </c>
      <c r="L45" s="88">
        <f t="shared" si="27"/>
        <v>0</v>
      </c>
      <c r="M45" s="88">
        <f t="shared" si="27"/>
        <v>0</v>
      </c>
      <c r="N45" s="88">
        <f t="shared" si="27"/>
        <v>-63.264321000000002</v>
      </c>
    </row>
    <row r="46" spans="1:17" s="11" customFormat="1" x14ac:dyDescent="0.2">
      <c r="A46" s="87" t="s">
        <v>210</v>
      </c>
      <c r="B46" s="88">
        <f t="shared" ref="B46:N46" si="28">-B23</f>
        <v>-485.60021999999265</v>
      </c>
      <c r="C46" s="88">
        <f t="shared" si="28"/>
        <v>-449.62167099999766</v>
      </c>
      <c r="D46" s="88">
        <f t="shared" si="28"/>
        <v>-457.21636699999721</v>
      </c>
      <c r="E46" s="88">
        <f t="shared" si="28"/>
        <v>0</v>
      </c>
      <c r="F46" s="88">
        <f t="shared" si="28"/>
        <v>0</v>
      </c>
      <c r="G46" s="88">
        <f t="shared" si="28"/>
        <v>0</v>
      </c>
      <c r="H46" s="88">
        <f t="shared" si="28"/>
        <v>0</v>
      </c>
      <c r="I46" s="88">
        <f t="shared" si="28"/>
        <v>0</v>
      </c>
      <c r="J46" s="88">
        <f t="shared" si="28"/>
        <v>0</v>
      </c>
      <c r="K46" s="88">
        <f t="shared" si="28"/>
        <v>0</v>
      </c>
      <c r="L46" s="88">
        <f t="shared" si="28"/>
        <v>0</v>
      </c>
      <c r="M46" s="88">
        <f t="shared" si="28"/>
        <v>0</v>
      </c>
      <c r="N46" s="88">
        <f t="shared" si="28"/>
        <v>-1392.4382579999876</v>
      </c>
    </row>
    <row r="47" spans="1:17" s="11" customFormat="1" x14ac:dyDescent="0.2">
      <c r="A47" s="87" t="s">
        <v>207</v>
      </c>
      <c r="B47" s="88">
        <f t="shared" ref="B47:N47" si="29">-B26</f>
        <v>-174.70632799999998</v>
      </c>
      <c r="C47" s="88">
        <f t="shared" si="29"/>
        <v>-131.97549000000001</v>
      </c>
      <c r="D47" s="88">
        <f t="shared" si="29"/>
        <v>-155.28913600000001</v>
      </c>
      <c r="E47" s="88">
        <f t="shared" si="29"/>
        <v>0</v>
      </c>
      <c r="F47" s="88">
        <f t="shared" si="29"/>
        <v>0</v>
      </c>
      <c r="G47" s="88">
        <f t="shared" si="29"/>
        <v>0</v>
      </c>
      <c r="H47" s="88">
        <f t="shared" si="29"/>
        <v>0</v>
      </c>
      <c r="I47" s="88">
        <f t="shared" si="29"/>
        <v>0</v>
      </c>
      <c r="J47" s="88">
        <f t="shared" si="29"/>
        <v>0</v>
      </c>
      <c r="K47" s="88">
        <f t="shared" si="29"/>
        <v>0</v>
      </c>
      <c r="L47" s="88">
        <f t="shared" si="29"/>
        <v>0</v>
      </c>
      <c r="M47" s="88">
        <f t="shared" si="29"/>
        <v>0</v>
      </c>
      <c r="N47" s="88">
        <f t="shared" si="29"/>
        <v>-461.97095400000001</v>
      </c>
    </row>
    <row r="48" spans="1:17" s="11" customFormat="1" x14ac:dyDescent="0.2">
      <c r="A48" s="87" t="s">
        <v>208</v>
      </c>
      <c r="B48" s="88">
        <f t="shared" ref="B48:N48" si="30">-B27</f>
        <v>-6944.3442779999941</v>
      </c>
      <c r="C48" s="88">
        <f t="shared" si="30"/>
        <v>-6578.4918499999976</v>
      </c>
      <c r="D48" s="88">
        <f t="shared" si="30"/>
        <v>-7097.4872389999982</v>
      </c>
      <c r="E48" s="88">
        <f t="shared" si="30"/>
        <v>0</v>
      </c>
      <c r="F48" s="88">
        <f t="shared" si="30"/>
        <v>0</v>
      </c>
      <c r="G48" s="88">
        <f t="shared" si="30"/>
        <v>0</v>
      </c>
      <c r="H48" s="88">
        <f t="shared" si="30"/>
        <v>0</v>
      </c>
      <c r="I48" s="88">
        <f t="shared" si="30"/>
        <v>0</v>
      </c>
      <c r="J48" s="88">
        <f t="shared" si="30"/>
        <v>0</v>
      </c>
      <c r="K48" s="88">
        <f t="shared" si="30"/>
        <v>0</v>
      </c>
      <c r="L48" s="88">
        <f t="shared" si="30"/>
        <v>0</v>
      </c>
      <c r="M48" s="88">
        <f t="shared" si="30"/>
        <v>0</v>
      </c>
      <c r="N48" s="88">
        <f t="shared" si="30"/>
        <v>-20620.32336699999</v>
      </c>
    </row>
    <row r="49" spans="1:14" s="11" customFormat="1" x14ac:dyDescent="0.2">
      <c r="A49" s="87" t="s">
        <v>209</v>
      </c>
      <c r="B49" s="88">
        <f t="shared" ref="B49:N49" si="31">-B28</f>
        <v>-5862.5141579999936</v>
      </c>
      <c r="C49" s="88">
        <f t="shared" si="31"/>
        <v>-5602.4787499999984</v>
      </c>
      <c r="D49" s="88">
        <f t="shared" si="31"/>
        <v>-5961.2004899999974</v>
      </c>
      <c r="E49" s="88">
        <f t="shared" si="31"/>
        <v>0</v>
      </c>
      <c r="F49" s="88">
        <f t="shared" si="31"/>
        <v>0</v>
      </c>
      <c r="G49" s="88">
        <f t="shared" si="31"/>
        <v>0</v>
      </c>
      <c r="H49" s="88">
        <f t="shared" si="31"/>
        <v>0</v>
      </c>
      <c r="I49" s="88">
        <f t="shared" si="31"/>
        <v>0</v>
      </c>
      <c r="J49" s="88">
        <f t="shared" si="31"/>
        <v>0</v>
      </c>
      <c r="K49" s="88">
        <f t="shared" si="31"/>
        <v>0</v>
      </c>
      <c r="L49" s="88">
        <f t="shared" si="31"/>
        <v>0</v>
      </c>
      <c r="M49" s="88">
        <f t="shared" si="31"/>
        <v>0</v>
      </c>
      <c r="N49" s="88">
        <f t="shared" si="31"/>
        <v>-17426.193397999989</v>
      </c>
    </row>
    <row r="50" spans="1:14" s="11" customFormat="1" x14ac:dyDescent="0.2">
      <c r="A50" s="8"/>
      <c r="B50" s="8"/>
      <c r="C50" s="8"/>
      <c r="D50" s="8"/>
      <c r="E50" s="8"/>
      <c r="F50" s="8"/>
      <c r="G50" s="8"/>
      <c r="H50" s="8"/>
      <c r="I50" s="8"/>
      <c r="J50" s="8"/>
      <c r="K50" s="8"/>
      <c r="L50" s="8"/>
      <c r="M50" s="8"/>
      <c r="N50" s="8"/>
    </row>
    <row r="52" spans="1:14" x14ac:dyDescent="0.2">
      <c r="B52" s="170"/>
    </row>
    <row r="53" spans="1:14" x14ac:dyDescent="0.2">
      <c r="B53" s="170"/>
    </row>
    <row r="54" spans="1:14" x14ac:dyDescent="0.2">
      <c r="B54" s="170"/>
    </row>
  </sheetData>
  <mergeCells count="24">
    <mergeCell ref="N5:N6"/>
    <mergeCell ref="K5:M5"/>
    <mergeCell ref="H5:J5"/>
    <mergeCell ref="N16:N17"/>
    <mergeCell ref="B16:D16"/>
    <mergeCell ref="E16:G16"/>
    <mergeCell ref="H16:J16"/>
    <mergeCell ref="K16:M16"/>
    <mergeCell ref="A3:A4"/>
    <mergeCell ref="N3:N4"/>
    <mergeCell ref="A5:A6"/>
    <mergeCell ref="A11:A12"/>
    <mergeCell ref="A16:A17"/>
    <mergeCell ref="B5:D5"/>
    <mergeCell ref="E5:G5"/>
    <mergeCell ref="N11:N12"/>
    <mergeCell ref="B11:D11"/>
    <mergeCell ref="E11:G11"/>
    <mergeCell ref="H11:J11"/>
    <mergeCell ref="K11:M11"/>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S50"/>
  <sheetViews>
    <sheetView zoomScaleNormal="100" workbookViewId="0"/>
  </sheetViews>
  <sheetFormatPr defaultRowHeight="12" x14ac:dyDescent="0.2"/>
  <cols>
    <col min="1" max="1" width="20.42578125" style="496" customWidth="1"/>
    <col min="2" max="16" width="7.7109375" style="496" customWidth="1"/>
    <col min="17" max="19" width="7.42578125" style="496" customWidth="1"/>
    <col min="20" max="16384" width="9.140625" style="496"/>
  </cols>
  <sheetData>
    <row r="1" spans="1:19" ht="18.75" x14ac:dyDescent="0.3">
      <c r="A1" s="117" t="s">
        <v>274</v>
      </c>
      <c r="S1" s="497" t="str">
        <f>Obsah!$A$1</f>
        <v>I. čtvrtletí 2018</v>
      </c>
    </row>
    <row r="2" spans="1:19" ht="7.5" customHeight="1" x14ac:dyDescent="0.2"/>
    <row r="3" spans="1:19" ht="12" customHeight="1" x14ac:dyDescent="0.2">
      <c r="A3" s="680"/>
      <c r="B3" s="682" t="s">
        <v>20</v>
      </c>
      <c r="C3" s="680"/>
      <c r="D3" s="683"/>
      <c r="E3" s="680" t="s">
        <v>289</v>
      </c>
      <c r="F3" s="680"/>
      <c r="G3" s="683"/>
      <c r="H3" s="682" t="s">
        <v>292</v>
      </c>
      <c r="I3" s="680"/>
      <c r="J3" s="683"/>
      <c r="K3" s="680" t="s">
        <v>6</v>
      </c>
      <c r="L3" s="680"/>
      <c r="M3" s="680"/>
      <c r="N3" s="664" t="s">
        <v>307</v>
      </c>
      <c r="O3" s="665"/>
      <c r="P3" s="666"/>
      <c r="Q3" s="665" t="s">
        <v>308</v>
      </c>
      <c r="R3" s="665"/>
      <c r="S3" s="665"/>
    </row>
    <row r="4" spans="1:19" ht="14.1" customHeight="1" x14ac:dyDescent="0.2">
      <c r="A4" s="680"/>
      <c r="B4" s="685" t="s">
        <v>384</v>
      </c>
      <c r="C4" s="684"/>
      <c r="D4" s="686"/>
      <c r="E4" s="684" t="s">
        <v>384</v>
      </c>
      <c r="F4" s="684"/>
      <c r="G4" s="686"/>
      <c r="H4" s="685" t="s">
        <v>384</v>
      </c>
      <c r="I4" s="684"/>
      <c r="J4" s="686"/>
      <c r="K4" s="684" t="s">
        <v>384</v>
      </c>
      <c r="L4" s="684"/>
      <c r="M4" s="684"/>
      <c r="N4" s="667" t="s">
        <v>389</v>
      </c>
      <c r="O4" s="668"/>
      <c r="P4" s="669"/>
      <c r="Q4" s="668" t="s">
        <v>390</v>
      </c>
      <c r="R4" s="668"/>
      <c r="S4" s="668"/>
    </row>
    <row r="5" spans="1:19" x14ac:dyDescent="0.2">
      <c r="A5" s="681"/>
      <c r="B5" s="287" t="s">
        <v>69</v>
      </c>
      <c r="C5" s="287" t="s">
        <v>70</v>
      </c>
      <c r="D5" s="287" t="s">
        <v>71</v>
      </c>
      <c r="E5" s="287" t="s">
        <v>69</v>
      </c>
      <c r="F5" s="287" t="s">
        <v>70</v>
      </c>
      <c r="G5" s="287" t="s">
        <v>71</v>
      </c>
      <c r="H5" s="287" t="s">
        <v>69</v>
      </c>
      <c r="I5" s="287" t="s">
        <v>70</v>
      </c>
      <c r="J5" s="287" t="s">
        <v>71</v>
      </c>
      <c r="K5" s="287" t="s">
        <v>69</v>
      </c>
      <c r="L5" s="287" t="s">
        <v>70</v>
      </c>
      <c r="M5" s="288" t="s">
        <v>71</v>
      </c>
      <c r="N5" s="489" t="s">
        <v>69</v>
      </c>
      <c r="O5" s="489" t="s">
        <v>70</v>
      </c>
      <c r="P5" s="490" t="s">
        <v>71</v>
      </c>
      <c r="Q5" s="489" t="s">
        <v>69</v>
      </c>
      <c r="R5" s="489" t="s">
        <v>70</v>
      </c>
      <c r="S5" s="490" t="s">
        <v>71</v>
      </c>
    </row>
    <row r="6" spans="1:19" ht="12.75" customHeight="1" x14ac:dyDescent="0.2">
      <c r="A6" s="675" t="s">
        <v>8</v>
      </c>
      <c r="B6" s="677">
        <f>SUM(B7:D7)</f>
        <v>7117.3283200000005</v>
      </c>
      <c r="C6" s="678"/>
      <c r="D6" s="679"/>
      <c r="E6" s="678">
        <f>SUM(E7:G7)</f>
        <v>393.91537999999997</v>
      </c>
      <c r="F6" s="678"/>
      <c r="G6" s="678"/>
      <c r="H6" s="677">
        <f>SUM(H7:J7)</f>
        <v>1.30426</v>
      </c>
      <c r="I6" s="678"/>
      <c r="J6" s="679"/>
      <c r="K6" s="678">
        <f>SUM(K7:M7)</f>
        <v>6723.4129399999993</v>
      </c>
      <c r="L6" s="678"/>
      <c r="M6" s="678"/>
      <c r="N6" s="670">
        <f>P7</f>
        <v>4290</v>
      </c>
      <c r="O6" s="671"/>
      <c r="P6" s="672"/>
      <c r="Q6" s="671">
        <f>S7</f>
        <v>793</v>
      </c>
      <c r="R6" s="671"/>
      <c r="S6" s="671"/>
    </row>
    <row r="7" spans="1:19" s="514" customFormat="1" ht="15" customHeight="1" thickBot="1" x14ac:dyDescent="0.25">
      <c r="A7" s="676"/>
      <c r="B7" s="358">
        <v>2232.52493</v>
      </c>
      <c r="C7" s="359">
        <v>2082.8975099999998</v>
      </c>
      <c r="D7" s="360">
        <v>2801.9058799999998</v>
      </c>
      <c r="E7" s="361">
        <v>125.70456</v>
      </c>
      <c r="F7" s="359">
        <v>117.64273</v>
      </c>
      <c r="G7" s="361">
        <v>150.56808999999998</v>
      </c>
      <c r="H7" s="358">
        <v>0.43789</v>
      </c>
      <c r="I7" s="359">
        <v>0.46267999999999998</v>
      </c>
      <c r="J7" s="360">
        <v>0.40368999999999999</v>
      </c>
      <c r="K7" s="361">
        <v>2106.8203699999999</v>
      </c>
      <c r="L7" s="359">
        <v>1965.2547799999998</v>
      </c>
      <c r="M7" s="361">
        <v>2651.3377899999996</v>
      </c>
      <c r="N7" s="362">
        <v>4290</v>
      </c>
      <c r="O7" s="363">
        <v>4290</v>
      </c>
      <c r="P7" s="364">
        <v>4290</v>
      </c>
      <c r="Q7" s="363">
        <v>793</v>
      </c>
      <c r="R7" s="363">
        <v>793</v>
      </c>
      <c r="S7" s="363">
        <v>793</v>
      </c>
    </row>
    <row r="8" spans="1:19" s="514" customFormat="1" ht="15" customHeight="1" x14ac:dyDescent="0.2">
      <c r="A8" s="673" t="s">
        <v>23</v>
      </c>
      <c r="B8" s="642">
        <f>SUM(B9:D9)</f>
        <v>12510.983617</v>
      </c>
      <c r="C8" s="643"/>
      <c r="D8" s="644"/>
      <c r="E8" s="643">
        <f>SUM(E9:G9)</f>
        <v>1090.0397459999999</v>
      </c>
      <c r="F8" s="643"/>
      <c r="G8" s="643"/>
      <c r="H8" s="642">
        <f>SUM(H9:J9)</f>
        <v>395.451346</v>
      </c>
      <c r="I8" s="643"/>
      <c r="J8" s="644"/>
      <c r="K8" s="643">
        <f>SUM(K9:M9)</f>
        <v>11420.943871000001</v>
      </c>
      <c r="L8" s="643"/>
      <c r="M8" s="643"/>
      <c r="N8" s="661">
        <f>P9</f>
        <v>11093.442000000001</v>
      </c>
      <c r="O8" s="662"/>
      <c r="P8" s="663"/>
      <c r="Q8" s="662">
        <f>S9</f>
        <v>29541.754000000015</v>
      </c>
      <c r="R8" s="662"/>
      <c r="S8" s="662"/>
    </row>
    <row r="9" spans="1:19" s="514" customFormat="1" ht="15" customHeight="1" x14ac:dyDescent="0.2">
      <c r="A9" s="674"/>
      <c r="B9" s="365">
        <f t="shared" ref="B9:M9" si="0">SUM(B10:B21)</f>
        <v>4107.1748199999993</v>
      </c>
      <c r="C9" s="366">
        <f t="shared" si="0"/>
        <v>3875.7154350000014</v>
      </c>
      <c r="D9" s="367">
        <f t="shared" si="0"/>
        <v>4528.0933619999996</v>
      </c>
      <c r="E9" s="368">
        <f t="shared" si="0"/>
        <v>360.47638199999994</v>
      </c>
      <c r="F9" s="366">
        <f t="shared" si="0"/>
        <v>335.65167000000002</v>
      </c>
      <c r="G9" s="368">
        <f t="shared" si="0"/>
        <v>393.91169399999995</v>
      </c>
      <c r="H9" s="365">
        <f t="shared" si="0"/>
        <v>132.436994</v>
      </c>
      <c r="I9" s="366">
        <f t="shared" si="0"/>
        <v>129.168509</v>
      </c>
      <c r="J9" s="367">
        <f t="shared" si="0"/>
        <v>133.845843</v>
      </c>
      <c r="K9" s="368">
        <f t="shared" si="0"/>
        <v>3746.698437999999</v>
      </c>
      <c r="L9" s="366">
        <f t="shared" si="0"/>
        <v>3540.0637650000012</v>
      </c>
      <c r="M9" s="368">
        <f t="shared" si="0"/>
        <v>4134.1816680000011</v>
      </c>
      <c r="N9" s="369">
        <v>11093.442000000001</v>
      </c>
      <c r="O9" s="370">
        <v>11093.442000000001</v>
      </c>
      <c r="P9" s="371">
        <v>11093.442000000001</v>
      </c>
      <c r="Q9" s="370">
        <v>29451.654000000017</v>
      </c>
      <c r="R9" s="370">
        <v>29451.654000000017</v>
      </c>
      <c r="S9" s="370">
        <v>29541.754000000015</v>
      </c>
    </row>
    <row r="10" spans="1:19" ht="12" customHeight="1" x14ac:dyDescent="0.2">
      <c r="A10" s="219" t="s">
        <v>201</v>
      </c>
      <c r="B10" s="315">
        <v>177.10431999999997</v>
      </c>
      <c r="C10" s="71">
        <v>161.80457800000002</v>
      </c>
      <c r="D10" s="316">
        <v>184.87441699999999</v>
      </c>
      <c r="E10" s="71">
        <v>11.66703</v>
      </c>
      <c r="F10" s="71">
        <v>11.323440999999999</v>
      </c>
      <c r="G10" s="71">
        <v>13.357180999999997</v>
      </c>
      <c r="H10" s="315">
        <v>6.5625250000000008</v>
      </c>
      <c r="I10" s="71">
        <v>6.0728750000000007</v>
      </c>
      <c r="J10" s="316">
        <v>7.4980079999999996</v>
      </c>
      <c r="K10" s="71">
        <v>165.43728999999996</v>
      </c>
      <c r="L10" s="71">
        <v>150.48113700000002</v>
      </c>
      <c r="M10" s="71">
        <v>171.517236</v>
      </c>
      <c r="N10" s="319"/>
      <c r="O10" s="50"/>
      <c r="P10" s="320"/>
      <c r="Q10" s="498"/>
      <c r="R10" s="498"/>
      <c r="S10" s="498"/>
    </row>
    <row r="11" spans="1:19" ht="12" customHeight="1" x14ac:dyDescent="0.2">
      <c r="A11" s="220" t="s">
        <v>200</v>
      </c>
      <c r="B11" s="317">
        <v>1.5794180000000002</v>
      </c>
      <c r="C11" s="53">
        <v>0.69694200000000006</v>
      </c>
      <c r="D11" s="318">
        <v>0.83192599999999994</v>
      </c>
      <c r="E11" s="189">
        <v>0.11940600000000001</v>
      </c>
      <c r="F11" s="53">
        <v>4.1001999999999997E-2</v>
      </c>
      <c r="G11" s="28">
        <v>5.3344999999999997E-2</v>
      </c>
      <c r="H11" s="317">
        <v>9.9049999999999999E-2</v>
      </c>
      <c r="I11" s="53">
        <v>7.5850000000000001E-2</v>
      </c>
      <c r="J11" s="318">
        <v>8.9340000000000003E-2</v>
      </c>
      <c r="K11" s="189">
        <v>1.4600120000000003</v>
      </c>
      <c r="L11" s="53">
        <v>0.65594000000000008</v>
      </c>
      <c r="M11" s="28">
        <v>0.77858099999999997</v>
      </c>
      <c r="N11" s="319"/>
      <c r="O11" s="50"/>
      <c r="P11" s="320"/>
      <c r="Q11" s="498"/>
      <c r="R11" s="498"/>
      <c r="S11" s="498"/>
    </row>
    <row r="12" spans="1:19" ht="12" customHeight="1" x14ac:dyDescent="0.2">
      <c r="A12" s="219" t="s">
        <v>199</v>
      </c>
      <c r="B12" s="499">
        <v>354.6044599999999</v>
      </c>
      <c r="C12" s="500">
        <v>359.370768</v>
      </c>
      <c r="D12" s="501">
        <v>385.42798899999997</v>
      </c>
      <c r="E12" s="502">
        <v>25.136728999999995</v>
      </c>
      <c r="F12" s="500">
        <v>24.817243000000001</v>
      </c>
      <c r="G12" s="503">
        <v>27.819571000000003</v>
      </c>
      <c r="H12" s="499">
        <v>26.124255000000002</v>
      </c>
      <c r="I12" s="500">
        <v>25.210584999999998</v>
      </c>
      <c r="J12" s="501">
        <v>24.661986000000002</v>
      </c>
      <c r="K12" s="502">
        <v>329.4677309999999</v>
      </c>
      <c r="L12" s="500">
        <v>334.55352499999998</v>
      </c>
      <c r="M12" s="503">
        <v>357.60841799999997</v>
      </c>
      <c r="N12" s="319"/>
      <c r="O12" s="50"/>
      <c r="P12" s="320"/>
      <c r="Q12" s="498"/>
      <c r="R12" s="498"/>
      <c r="S12" s="498"/>
    </row>
    <row r="13" spans="1:19" ht="12" customHeight="1" x14ac:dyDescent="0.2">
      <c r="A13" s="219" t="s">
        <v>198</v>
      </c>
      <c r="B13" s="499">
        <v>3404.6461319999994</v>
      </c>
      <c r="C13" s="500">
        <v>3197.1593440000011</v>
      </c>
      <c r="D13" s="501">
        <v>3797.2036910000011</v>
      </c>
      <c r="E13" s="502">
        <v>311.34589399999993</v>
      </c>
      <c r="F13" s="500">
        <v>288.62026800000007</v>
      </c>
      <c r="G13" s="503">
        <v>341.21514499999989</v>
      </c>
      <c r="H13" s="499">
        <v>85.185522999999989</v>
      </c>
      <c r="I13" s="500">
        <v>84.388475</v>
      </c>
      <c r="J13" s="501">
        <v>87.748118999999988</v>
      </c>
      <c r="K13" s="502">
        <v>3093.3002379999994</v>
      </c>
      <c r="L13" s="500">
        <v>2908.5390760000009</v>
      </c>
      <c r="M13" s="503">
        <v>3455.9885460000014</v>
      </c>
      <c r="N13" s="319"/>
      <c r="O13" s="50"/>
      <c r="P13" s="320"/>
      <c r="Q13" s="498"/>
      <c r="R13" s="498"/>
      <c r="S13" s="498"/>
    </row>
    <row r="14" spans="1:19" ht="12" customHeight="1" x14ac:dyDescent="0.2">
      <c r="A14" s="219" t="s">
        <v>197</v>
      </c>
      <c r="B14" s="499">
        <v>0</v>
      </c>
      <c r="C14" s="500">
        <v>0</v>
      </c>
      <c r="D14" s="501">
        <v>0</v>
      </c>
      <c r="E14" s="502">
        <v>0</v>
      </c>
      <c r="F14" s="500">
        <v>0</v>
      </c>
      <c r="G14" s="503">
        <v>0</v>
      </c>
      <c r="H14" s="499">
        <v>0</v>
      </c>
      <c r="I14" s="500">
        <v>0</v>
      </c>
      <c r="J14" s="501">
        <v>0</v>
      </c>
      <c r="K14" s="502">
        <v>0</v>
      </c>
      <c r="L14" s="500">
        <v>0</v>
      </c>
      <c r="M14" s="503">
        <v>0</v>
      </c>
      <c r="N14" s="319"/>
      <c r="O14" s="50"/>
      <c r="P14" s="320"/>
      <c r="Q14" s="498"/>
      <c r="R14" s="498"/>
      <c r="S14" s="498"/>
    </row>
    <row r="15" spans="1:19" ht="12" customHeight="1" x14ac:dyDescent="0.2">
      <c r="A15" s="219" t="s">
        <v>196</v>
      </c>
      <c r="B15" s="499">
        <v>4.0899549999999998</v>
      </c>
      <c r="C15" s="500">
        <v>3.7283300000000001</v>
      </c>
      <c r="D15" s="501">
        <v>4.1085789999999998</v>
      </c>
      <c r="E15" s="502">
        <v>0.55461199999999999</v>
      </c>
      <c r="F15" s="500">
        <v>0.50243099999999996</v>
      </c>
      <c r="G15" s="503">
        <v>0.60342499999999999</v>
      </c>
      <c r="H15" s="499">
        <v>0.18098699999999998</v>
      </c>
      <c r="I15" s="500">
        <v>0.16514300000000001</v>
      </c>
      <c r="J15" s="501">
        <v>0.18227399999999999</v>
      </c>
      <c r="K15" s="502">
        <v>3.5353429999999997</v>
      </c>
      <c r="L15" s="500">
        <v>3.2258990000000001</v>
      </c>
      <c r="M15" s="503">
        <v>3.5051539999999997</v>
      </c>
      <c r="N15" s="319"/>
      <c r="O15" s="50"/>
      <c r="P15" s="320"/>
      <c r="Q15" s="498"/>
      <c r="R15" s="498"/>
      <c r="S15" s="498"/>
    </row>
    <row r="16" spans="1:19" ht="12" customHeight="1" x14ac:dyDescent="0.2">
      <c r="A16" s="219" t="s">
        <v>195</v>
      </c>
      <c r="B16" s="499">
        <v>2.5508490000000004</v>
      </c>
      <c r="C16" s="500">
        <v>2.2719480000000001</v>
      </c>
      <c r="D16" s="501">
        <v>2.933306</v>
      </c>
      <c r="E16" s="502">
        <v>5.2456000000000003E-2</v>
      </c>
      <c r="F16" s="500">
        <v>3.4251999999999998E-2</v>
      </c>
      <c r="G16" s="503">
        <v>7.8285000000000007E-2</v>
      </c>
      <c r="H16" s="499">
        <v>0.196049</v>
      </c>
      <c r="I16" s="500">
        <v>0.17754900000000001</v>
      </c>
      <c r="J16" s="501">
        <v>0.22237999999999999</v>
      </c>
      <c r="K16" s="502">
        <v>2.4983930000000005</v>
      </c>
      <c r="L16" s="500">
        <v>2.2376960000000001</v>
      </c>
      <c r="M16" s="503">
        <v>2.8550209999999998</v>
      </c>
      <c r="N16" s="319"/>
      <c r="O16" s="50"/>
      <c r="P16" s="320"/>
      <c r="Q16" s="498"/>
      <c r="R16" s="498"/>
      <c r="S16" s="498"/>
    </row>
    <row r="17" spans="1:19" ht="12" customHeight="1" x14ac:dyDescent="0.2">
      <c r="A17" s="219" t="s">
        <v>194</v>
      </c>
      <c r="B17" s="499">
        <v>17.825749000000002</v>
      </c>
      <c r="C17" s="500">
        <v>14.503641999999999</v>
      </c>
      <c r="D17" s="501">
        <v>15.564049000000001</v>
      </c>
      <c r="E17" s="502">
        <v>2.477913</v>
      </c>
      <c r="F17" s="500">
        <v>2.110684</v>
      </c>
      <c r="G17" s="503">
        <v>2.0126200000000001</v>
      </c>
      <c r="H17" s="499">
        <v>3.4807030000000001</v>
      </c>
      <c r="I17" s="500">
        <v>3.3857740000000001</v>
      </c>
      <c r="J17" s="501">
        <v>3.0867160000000005</v>
      </c>
      <c r="K17" s="502">
        <v>15.347836000000001</v>
      </c>
      <c r="L17" s="500">
        <v>12.392958</v>
      </c>
      <c r="M17" s="503">
        <v>13.551429000000001</v>
      </c>
      <c r="N17" s="319"/>
      <c r="O17" s="50"/>
      <c r="P17" s="320"/>
      <c r="Q17" s="498"/>
      <c r="R17" s="498"/>
      <c r="S17" s="498"/>
    </row>
    <row r="18" spans="1:19" ht="12" customHeight="1" x14ac:dyDescent="0.2">
      <c r="A18" s="219" t="s">
        <v>193</v>
      </c>
      <c r="B18" s="499">
        <v>78.914978000000005</v>
      </c>
      <c r="C18" s="500">
        <v>70.687111999999999</v>
      </c>
      <c r="D18" s="501">
        <v>74.173310999999984</v>
      </c>
      <c r="E18" s="502">
        <v>6.2371280000000011</v>
      </c>
      <c r="F18" s="500">
        <v>5.3330989999999989</v>
      </c>
      <c r="G18" s="503">
        <v>6.1588370000000001</v>
      </c>
      <c r="H18" s="499">
        <v>6.3845609999999997</v>
      </c>
      <c r="I18" s="500">
        <v>5.584213000000001</v>
      </c>
      <c r="J18" s="501">
        <v>6.2867429999999995</v>
      </c>
      <c r="K18" s="502">
        <v>72.677850000000007</v>
      </c>
      <c r="L18" s="500">
        <v>65.354012999999995</v>
      </c>
      <c r="M18" s="503">
        <v>68.014473999999979</v>
      </c>
      <c r="N18" s="319"/>
      <c r="O18" s="50"/>
      <c r="P18" s="320"/>
      <c r="Q18" s="498"/>
      <c r="R18" s="498"/>
      <c r="S18" s="498"/>
    </row>
    <row r="19" spans="1:19" ht="12" customHeight="1" x14ac:dyDescent="0.2">
      <c r="A19" s="219" t="s">
        <v>15</v>
      </c>
      <c r="B19" s="499">
        <v>0</v>
      </c>
      <c r="C19" s="500">
        <v>0</v>
      </c>
      <c r="D19" s="501">
        <v>0</v>
      </c>
      <c r="E19" s="502">
        <v>0</v>
      </c>
      <c r="F19" s="500">
        <v>0</v>
      </c>
      <c r="G19" s="503">
        <v>0</v>
      </c>
      <c r="H19" s="499">
        <v>0</v>
      </c>
      <c r="I19" s="500">
        <v>0</v>
      </c>
      <c r="J19" s="501">
        <v>0</v>
      </c>
      <c r="K19" s="502">
        <v>0</v>
      </c>
      <c r="L19" s="500">
        <v>0</v>
      </c>
      <c r="M19" s="503">
        <v>0</v>
      </c>
      <c r="N19" s="319"/>
      <c r="O19" s="50"/>
      <c r="P19" s="320"/>
      <c r="Q19" s="498"/>
      <c r="R19" s="498"/>
      <c r="S19" s="498"/>
    </row>
    <row r="20" spans="1:19" ht="12" customHeight="1" x14ac:dyDescent="0.2">
      <c r="A20" s="219" t="s">
        <v>192</v>
      </c>
      <c r="B20" s="499">
        <v>1.0528639999999998</v>
      </c>
      <c r="C20" s="500">
        <v>1.378959</v>
      </c>
      <c r="D20" s="501">
        <v>1.7340520000000001</v>
      </c>
      <c r="E20" s="502">
        <v>0.111653</v>
      </c>
      <c r="F20" s="500">
        <v>0.18829400000000002</v>
      </c>
      <c r="G20" s="503">
        <v>0.16416499999999998</v>
      </c>
      <c r="H20" s="499">
        <v>9.7849999999999993E-2</v>
      </c>
      <c r="I20" s="500">
        <v>5.3881999999999999E-2</v>
      </c>
      <c r="J20" s="501">
        <v>7.3714000000000002E-2</v>
      </c>
      <c r="K20" s="502">
        <v>0.9412109999999998</v>
      </c>
      <c r="L20" s="500">
        <v>1.1906650000000001</v>
      </c>
      <c r="M20" s="503">
        <v>1.5698870000000003</v>
      </c>
      <c r="N20" s="319"/>
      <c r="O20" s="50"/>
      <c r="P20" s="320"/>
      <c r="Q20" s="498"/>
      <c r="R20" s="498"/>
      <c r="S20" s="498"/>
    </row>
    <row r="21" spans="1:19" ht="12" customHeight="1" thickBot="1" x14ac:dyDescent="0.25">
      <c r="A21" s="504" t="s">
        <v>191</v>
      </c>
      <c r="B21" s="505">
        <v>64.806094999999999</v>
      </c>
      <c r="C21" s="62">
        <v>64.113811999999996</v>
      </c>
      <c r="D21" s="506">
        <v>61.242041999999998</v>
      </c>
      <c r="E21" s="62">
        <v>2.7735610000000008</v>
      </c>
      <c r="F21" s="62">
        <v>2.6809560000000001</v>
      </c>
      <c r="G21" s="62">
        <v>2.4491199999999997</v>
      </c>
      <c r="H21" s="505">
        <v>4.1254910000000002</v>
      </c>
      <c r="I21" s="62">
        <v>4.054163</v>
      </c>
      <c r="J21" s="506">
        <v>3.9965630000000005</v>
      </c>
      <c r="K21" s="62">
        <v>62.032533999999998</v>
      </c>
      <c r="L21" s="62">
        <v>61.432855999999994</v>
      </c>
      <c r="M21" s="62">
        <v>58.792921999999997</v>
      </c>
      <c r="N21" s="319"/>
      <c r="O21" s="50"/>
      <c r="P21" s="320"/>
      <c r="Q21" s="498"/>
      <c r="R21" s="498"/>
      <c r="S21" s="498"/>
    </row>
    <row r="22" spans="1:19" ht="12" customHeight="1" x14ac:dyDescent="0.2">
      <c r="A22" s="673" t="s">
        <v>24</v>
      </c>
      <c r="B22" s="642">
        <f>SUM(B23:D23)</f>
        <v>900.08533199999988</v>
      </c>
      <c r="C22" s="643"/>
      <c r="D22" s="644"/>
      <c r="E22" s="643">
        <f>SUM(E23:G23)</f>
        <v>8.2990530000000007</v>
      </c>
      <c r="F22" s="643"/>
      <c r="G22" s="643"/>
      <c r="H22" s="642">
        <f>SUM(H23:J23)</f>
        <v>2.4445440000000001</v>
      </c>
      <c r="I22" s="643"/>
      <c r="J22" s="644"/>
      <c r="K22" s="643">
        <f>SUM(K23:M23)</f>
        <v>891.78627899999992</v>
      </c>
      <c r="L22" s="643"/>
      <c r="M22" s="643"/>
      <c r="N22" s="642">
        <f>P23</f>
        <v>1363.5</v>
      </c>
      <c r="O22" s="643"/>
      <c r="P22" s="644"/>
      <c r="Q22" s="643">
        <f>S23</f>
        <v>936.3</v>
      </c>
      <c r="R22" s="643"/>
      <c r="S22" s="643"/>
    </row>
    <row r="23" spans="1:19" s="515" customFormat="1" ht="15" customHeight="1" x14ac:dyDescent="0.2">
      <c r="A23" s="674"/>
      <c r="B23" s="378">
        <f t="shared" ref="B23:M23" si="1">SUM(B24:B35)</f>
        <v>282.11194999999998</v>
      </c>
      <c r="C23" s="366">
        <f t="shared" si="1"/>
        <v>349.345932</v>
      </c>
      <c r="D23" s="367">
        <f t="shared" si="1"/>
        <v>268.62744999999995</v>
      </c>
      <c r="E23" s="368">
        <f t="shared" si="1"/>
        <v>2.5840329999999998</v>
      </c>
      <c r="F23" s="366">
        <f t="shared" si="1"/>
        <v>3.2713489999999998</v>
      </c>
      <c r="G23" s="368">
        <f t="shared" si="1"/>
        <v>2.4436710000000001</v>
      </c>
      <c r="H23" s="378">
        <f t="shared" si="1"/>
        <v>0.91780399999999995</v>
      </c>
      <c r="I23" s="366">
        <f t="shared" si="1"/>
        <v>0.73975299999999999</v>
      </c>
      <c r="J23" s="367">
        <f t="shared" si="1"/>
        <v>0.78698699999999999</v>
      </c>
      <c r="K23" s="368">
        <f t="shared" si="1"/>
        <v>279.527917</v>
      </c>
      <c r="L23" s="366">
        <f t="shared" si="1"/>
        <v>346.07458299999996</v>
      </c>
      <c r="M23" s="368">
        <f t="shared" si="1"/>
        <v>266.18377899999996</v>
      </c>
      <c r="N23" s="369">
        <v>1363.5</v>
      </c>
      <c r="O23" s="370">
        <v>1363.5</v>
      </c>
      <c r="P23" s="371">
        <v>1363.5</v>
      </c>
      <c r="Q23" s="370">
        <v>936.3</v>
      </c>
      <c r="R23" s="370">
        <v>936.3</v>
      </c>
      <c r="S23" s="370">
        <v>936.3</v>
      </c>
    </row>
    <row r="24" spans="1:19" ht="12" customHeight="1" x14ac:dyDescent="0.2">
      <c r="A24" s="219" t="s">
        <v>201</v>
      </c>
      <c r="B24" s="315">
        <v>0</v>
      </c>
      <c r="C24" s="71">
        <v>0</v>
      </c>
      <c r="D24" s="316">
        <v>0</v>
      </c>
      <c r="E24" s="71">
        <v>0</v>
      </c>
      <c r="F24" s="71">
        <v>0</v>
      </c>
      <c r="G24" s="71">
        <v>0</v>
      </c>
      <c r="H24" s="315">
        <v>0</v>
      </c>
      <c r="I24" s="71">
        <v>0</v>
      </c>
      <c r="J24" s="316">
        <v>0</v>
      </c>
      <c r="K24" s="71">
        <v>0</v>
      </c>
      <c r="L24" s="71">
        <v>0</v>
      </c>
      <c r="M24" s="71">
        <v>0</v>
      </c>
      <c r="N24" s="319"/>
      <c r="O24" s="50"/>
      <c r="P24" s="320"/>
      <c r="Q24" s="498"/>
      <c r="R24" s="498"/>
      <c r="S24" s="498"/>
    </row>
    <row r="25" spans="1:19" ht="12" customHeight="1" x14ac:dyDescent="0.2">
      <c r="A25" s="220" t="s">
        <v>200</v>
      </c>
      <c r="B25" s="317">
        <v>0</v>
      </c>
      <c r="C25" s="53">
        <v>0</v>
      </c>
      <c r="D25" s="318">
        <v>0</v>
      </c>
      <c r="E25" s="189">
        <v>0</v>
      </c>
      <c r="F25" s="53">
        <v>0</v>
      </c>
      <c r="G25" s="28">
        <v>0</v>
      </c>
      <c r="H25" s="317">
        <v>0</v>
      </c>
      <c r="I25" s="53">
        <v>0</v>
      </c>
      <c r="J25" s="318">
        <v>0</v>
      </c>
      <c r="K25" s="189">
        <v>0</v>
      </c>
      <c r="L25" s="53">
        <v>0</v>
      </c>
      <c r="M25" s="28">
        <v>0</v>
      </c>
      <c r="N25" s="319"/>
      <c r="O25" s="50"/>
      <c r="P25" s="320"/>
      <c r="Q25" s="498"/>
      <c r="R25" s="498"/>
      <c r="S25" s="498"/>
    </row>
    <row r="26" spans="1:19" ht="12" customHeight="1" x14ac:dyDescent="0.2">
      <c r="A26" s="219" t="s">
        <v>199</v>
      </c>
      <c r="B26" s="499">
        <v>0</v>
      </c>
      <c r="C26" s="500">
        <v>0</v>
      </c>
      <c r="D26" s="501">
        <v>0</v>
      </c>
      <c r="E26" s="502">
        <v>0</v>
      </c>
      <c r="F26" s="500">
        <v>0</v>
      </c>
      <c r="G26" s="503">
        <v>0</v>
      </c>
      <c r="H26" s="499">
        <v>0</v>
      </c>
      <c r="I26" s="500">
        <v>0</v>
      </c>
      <c r="J26" s="501">
        <v>0</v>
      </c>
      <c r="K26" s="502">
        <v>0</v>
      </c>
      <c r="L26" s="500">
        <v>0</v>
      </c>
      <c r="M26" s="503">
        <v>0</v>
      </c>
      <c r="N26" s="319"/>
      <c r="O26" s="50"/>
      <c r="P26" s="320"/>
      <c r="Q26" s="498"/>
      <c r="R26" s="498"/>
      <c r="S26" s="498"/>
    </row>
    <row r="27" spans="1:19" ht="12" customHeight="1" x14ac:dyDescent="0.2">
      <c r="A27" s="219" t="s">
        <v>198</v>
      </c>
      <c r="B27" s="499">
        <v>0</v>
      </c>
      <c r="C27" s="500">
        <v>0</v>
      </c>
      <c r="D27" s="501">
        <v>0</v>
      </c>
      <c r="E27" s="502">
        <v>0</v>
      </c>
      <c r="F27" s="500">
        <v>0</v>
      </c>
      <c r="G27" s="503">
        <v>0</v>
      </c>
      <c r="H27" s="499">
        <v>0</v>
      </c>
      <c r="I27" s="500">
        <v>0</v>
      </c>
      <c r="J27" s="501">
        <v>0</v>
      </c>
      <c r="K27" s="502">
        <v>0</v>
      </c>
      <c r="L27" s="500">
        <v>0</v>
      </c>
      <c r="M27" s="503">
        <v>0</v>
      </c>
      <c r="N27" s="319"/>
      <c r="O27" s="50"/>
      <c r="P27" s="320"/>
      <c r="Q27" s="498"/>
      <c r="R27" s="498"/>
      <c r="S27" s="498"/>
    </row>
    <row r="28" spans="1:19" ht="12" customHeight="1" x14ac:dyDescent="0.2">
      <c r="A28" s="219" t="s">
        <v>197</v>
      </c>
      <c r="B28" s="499">
        <v>0</v>
      </c>
      <c r="C28" s="500">
        <v>0</v>
      </c>
      <c r="D28" s="501">
        <v>0</v>
      </c>
      <c r="E28" s="502">
        <v>0</v>
      </c>
      <c r="F28" s="500">
        <v>0</v>
      </c>
      <c r="G28" s="503">
        <v>0</v>
      </c>
      <c r="H28" s="499">
        <v>0</v>
      </c>
      <c r="I28" s="500">
        <v>0</v>
      </c>
      <c r="J28" s="501">
        <v>0</v>
      </c>
      <c r="K28" s="502">
        <v>0</v>
      </c>
      <c r="L28" s="500">
        <v>0</v>
      </c>
      <c r="M28" s="503">
        <v>0</v>
      </c>
      <c r="N28" s="319"/>
      <c r="O28" s="50"/>
      <c r="P28" s="320"/>
      <c r="Q28" s="498"/>
      <c r="R28" s="498"/>
      <c r="S28" s="498"/>
    </row>
    <row r="29" spans="1:19" ht="12" customHeight="1" x14ac:dyDescent="0.2">
      <c r="A29" s="219" t="s">
        <v>196</v>
      </c>
      <c r="B29" s="499">
        <v>0</v>
      </c>
      <c r="C29" s="500">
        <v>0</v>
      </c>
      <c r="D29" s="501">
        <v>0</v>
      </c>
      <c r="E29" s="502">
        <v>0</v>
      </c>
      <c r="F29" s="500">
        <v>0</v>
      </c>
      <c r="G29" s="503">
        <v>0</v>
      </c>
      <c r="H29" s="499">
        <v>0</v>
      </c>
      <c r="I29" s="500">
        <v>0</v>
      </c>
      <c r="J29" s="501">
        <v>0</v>
      </c>
      <c r="K29" s="502">
        <v>0</v>
      </c>
      <c r="L29" s="500">
        <v>0</v>
      </c>
      <c r="M29" s="503">
        <v>0</v>
      </c>
      <c r="N29" s="319"/>
      <c r="O29" s="50"/>
      <c r="P29" s="320"/>
      <c r="Q29" s="498"/>
      <c r="R29" s="498"/>
      <c r="S29" s="498"/>
    </row>
    <row r="30" spans="1:19" ht="12" customHeight="1" x14ac:dyDescent="0.2">
      <c r="A30" s="219" t="s">
        <v>195</v>
      </c>
      <c r="B30" s="499">
        <v>0</v>
      </c>
      <c r="C30" s="500">
        <v>0</v>
      </c>
      <c r="D30" s="501">
        <v>0</v>
      </c>
      <c r="E30" s="502">
        <v>0</v>
      </c>
      <c r="F30" s="500">
        <v>0</v>
      </c>
      <c r="G30" s="503">
        <v>0</v>
      </c>
      <c r="H30" s="499">
        <v>0</v>
      </c>
      <c r="I30" s="500">
        <v>0</v>
      </c>
      <c r="J30" s="501">
        <v>0</v>
      </c>
      <c r="K30" s="502">
        <v>0</v>
      </c>
      <c r="L30" s="500">
        <v>0</v>
      </c>
      <c r="M30" s="503">
        <v>0</v>
      </c>
      <c r="N30" s="319"/>
      <c r="O30" s="50"/>
      <c r="P30" s="320"/>
      <c r="Q30" s="498"/>
      <c r="R30" s="498"/>
      <c r="S30" s="498"/>
    </row>
    <row r="31" spans="1:19" ht="12" customHeight="1" x14ac:dyDescent="0.2">
      <c r="A31" s="219" t="s">
        <v>194</v>
      </c>
      <c r="B31" s="499">
        <v>0</v>
      </c>
      <c r="C31" s="500">
        <v>0</v>
      </c>
      <c r="D31" s="501">
        <v>0</v>
      </c>
      <c r="E31" s="502">
        <v>0</v>
      </c>
      <c r="F31" s="500">
        <v>0</v>
      </c>
      <c r="G31" s="503">
        <v>0</v>
      </c>
      <c r="H31" s="499">
        <v>0</v>
      </c>
      <c r="I31" s="500">
        <v>0</v>
      </c>
      <c r="J31" s="501">
        <v>0</v>
      </c>
      <c r="K31" s="502">
        <v>0</v>
      </c>
      <c r="L31" s="500">
        <v>0</v>
      </c>
      <c r="M31" s="503">
        <v>0</v>
      </c>
      <c r="N31" s="319"/>
      <c r="O31" s="50"/>
      <c r="P31" s="320"/>
      <c r="Q31" s="498"/>
      <c r="R31" s="498"/>
      <c r="S31" s="498"/>
    </row>
    <row r="32" spans="1:19" ht="12" customHeight="1" x14ac:dyDescent="0.2">
      <c r="A32" s="219" t="s">
        <v>193</v>
      </c>
      <c r="B32" s="499">
        <v>154.96052</v>
      </c>
      <c r="C32" s="500">
        <v>145.48129</v>
      </c>
      <c r="D32" s="501">
        <v>145.33886999999999</v>
      </c>
      <c r="E32" s="502">
        <v>1.41506</v>
      </c>
      <c r="F32" s="500">
        <v>1.3272899999999999</v>
      </c>
      <c r="G32" s="503">
        <v>1.28311</v>
      </c>
      <c r="H32" s="499">
        <v>5.8099999999999999E-2</v>
      </c>
      <c r="I32" s="500">
        <v>4.9399999999999999E-2</v>
      </c>
      <c r="J32" s="501">
        <v>3.9270000000000006E-2</v>
      </c>
      <c r="K32" s="502">
        <v>153.54545999999999</v>
      </c>
      <c r="L32" s="500">
        <v>144.154</v>
      </c>
      <c r="M32" s="503">
        <v>144.05575999999999</v>
      </c>
      <c r="N32" s="319"/>
      <c r="O32" s="50"/>
      <c r="P32" s="320"/>
      <c r="Q32" s="498"/>
      <c r="R32" s="498"/>
      <c r="S32" s="498"/>
    </row>
    <row r="33" spans="1:19" ht="12" customHeight="1" x14ac:dyDescent="0.2">
      <c r="A33" s="219" t="s">
        <v>15</v>
      </c>
      <c r="B33" s="499">
        <v>0</v>
      </c>
      <c r="C33" s="500">
        <v>0</v>
      </c>
      <c r="D33" s="501">
        <v>0</v>
      </c>
      <c r="E33" s="502">
        <v>0</v>
      </c>
      <c r="F33" s="500">
        <v>0</v>
      </c>
      <c r="G33" s="503">
        <v>0</v>
      </c>
      <c r="H33" s="499">
        <v>0</v>
      </c>
      <c r="I33" s="500">
        <v>0</v>
      </c>
      <c r="J33" s="501">
        <v>0</v>
      </c>
      <c r="K33" s="502">
        <v>0</v>
      </c>
      <c r="L33" s="500">
        <v>0</v>
      </c>
      <c r="M33" s="503">
        <v>0</v>
      </c>
      <c r="N33" s="319"/>
      <c r="O33" s="50"/>
      <c r="P33" s="320"/>
      <c r="Q33" s="498"/>
      <c r="R33" s="498"/>
      <c r="S33" s="498"/>
    </row>
    <row r="34" spans="1:19" ht="12" customHeight="1" x14ac:dyDescent="0.2">
      <c r="A34" s="219" t="s">
        <v>192</v>
      </c>
      <c r="B34" s="499">
        <v>0</v>
      </c>
      <c r="C34" s="500">
        <v>0</v>
      </c>
      <c r="D34" s="501">
        <v>0</v>
      </c>
      <c r="E34" s="502">
        <v>0</v>
      </c>
      <c r="F34" s="500">
        <v>0</v>
      </c>
      <c r="G34" s="503">
        <v>0</v>
      </c>
      <c r="H34" s="499">
        <v>0</v>
      </c>
      <c r="I34" s="500">
        <v>0</v>
      </c>
      <c r="J34" s="501">
        <v>0</v>
      </c>
      <c r="K34" s="502">
        <v>0</v>
      </c>
      <c r="L34" s="500">
        <v>0</v>
      </c>
      <c r="M34" s="503">
        <v>0</v>
      </c>
      <c r="N34" s="319"/>
      <c r="O34" s="50"/>
      <c r="P34" s="320"/>
      <c r="Q34" s="498"/>
      <c r="R34" s="498"/>
      <c r="S34" s="498"/>
    </row>
    <row r="35" spans="1:19" ht="12" customHeight="1" thickBot="1" x14ac:dyDescent="0.25">
      <c r="A35" s="504" t="s">
        <v>191</v>
      </c>
      <c r="B35" s="505">
        <v>127.15143</v>
      </c>
      <c r="C35" s="62">
        <v>203.864642</v>
      </c>
      <c r="D35" s="506">
        <v>123.28858</v>
      </c>
      <c r="E35" s="62">
        <v>1.168973</v>
      </c>
      <c r="F35" s="62">
        <v>1.944059</v>
      </c>
      <c r="G35" s="62">
        <v>1.1605610000000002</v>
      </c>
      <c r="H35" s="505">
        <v>0.85970399999999991</v>
      </c>
      <c r="I35" s="62">
        <v>0.69035299999999999</v>
      </c>
      <c r="J35" s="506">
        <v>0.74771699999999996</v>
      </c>
      <c r="K35" s="62">
        <v>125.98245700000001</v>
      </c>
      <c r="L35" s="62">
        <v>201.92058299999999</v>
      </c>
      <c r="M35" s="62">
        <v>122.12801899999999</v>
      </c>
      <c r="N35" s="319"/>
      <c r="O35" s="50"/>
      <c r="P35" s="320"/>
      <c r="Q35" s="498"/>
      <c r="R35" s="498"/>
      <c r="S35" s="498"/>
    </row>
    <row r="36" spans="1:19" ht="12" customHeight="1" x14ac:dyDescent="0.2">
      <c r="A36" s="673" t="s">
        <v>25</v>
      </c>
      <c r="B36" s="642">
        <f>SUM(B37:D37)</f>
        <v>1000.1683330000001</v>
      </c>
      <c r="C36" s="643"/>
      <c r="D36" s="644"/>
      <c r="E36" s="643">
        <f>SUM(E37:G37)</f>
        <v>54.800302999999985</v>
      </c>
      <c r="F36" s="643"/>
      <c r="G36" s="643"/>
      <c r="H36" s="642">
        <f>SUM(H37:J37)</f>
        <v>9.3914379999999973</v>
      </c>
      <c r="I36" s="643"/>
      <c r="J36" s="644"/>
      <c r="K36" s="643">
        <f>SUM(K37:M37)</f>
        <v>945.36802999999998</v>
      </c>
      <c r="L36" s="643"/>
      <c r="M36" s="643"/>
      <c r="N36" s="642">
        <f>P37</f>
        <v>900.38699999999767</v>
      </c>
      <c r="O36" s="643"/>
      <c r="P36" s="644"/>
      <c r="Q36" s="643">
        <f>S37</f>
        <v>1025.1090000000029</v>
      </c>
      <c r="R36" s="643"/>
      <c r="S36" s="643"/>
    </row>
    <row r="37" spans="1:19" s="515" customFormat="1" ht="15" customHeight="1" x14ac:dyDescent="0.2">
      <c r="A37" s="674"/>
      <c r="B37" s="378">
        <f>SUM(B38:B49)</f>
        <v>347.40058999999997</v>
      </c>
      <c r="C37" s="366">
        <f t="shared" ref="C37:M37" si="2">SUM(C38:C49)</f>
        <v>316.471318</v>
      </c>
      <c r="D37" s="367">
        <f t="shared" si="2"/>
        <v>336.29642500000011</v>
      </c>
      <c r="E37" s="368">
        <f t="shared" si="2"/>
        <v>18.893539000000004</v>
      </c>
      <c r="F37" s="366">
        <f t="shared" si="2"/>
        <v>16.922836999999987</v>
      </c>
      <c r="G37" s="368">
        <f t="shared" si="2"/>
        <v>18.983926999999991</v>
      </c>
      <c r="H37" s="378">
        <f t="shared" si="2"/>
        <v>3.384639</v>
      </c>
      <c r="I37" s="366">
        <f t="shared" si="2"/>
        <v>2.9969129999999979</v>
      </c>
      <c r="J37" s="367">
        <f t="shared" si="2"/>
        <v>3.009885999999999</v>
      </c>
      <c r="K37" s="368">
        <f t="shared" si="2"/>
        <v>328.50705099999993</v>
      </c>
      <c r="L37" s="366">
        <f t="shared" si="2"/>
        <v>299.54848099999998</v>
      </c>
      <c r="M37" s="368">
        <f t="shared" si="2"/>
        <v>317.31249800000012</v>
      </c>
      <c r="N37" s="369">
        <v>900.17699999999763</v>
      </c>
      <c r="O37" s="370">
        <v>900.38699999999767</v>
      </c>
      <c r="P37" s="371">
        <v>900.38699999999767</v>
      </c>
      <c r="Q37" s="370">
        <v>1023.8410000000027</v>
      </c>
      <c r="R37" s="370">
        <v>1024.1960000000026</v>
      </c>
      <c r="S37" s="370">
        <v>1025.1090000000029</v>
      </c>
    </row>
    <row r="38" spans="1:19" ht="12" customHeight="1" x14ac:dyDescent="0.2">
      <c r="A38" s="219" t="s">
        <v>201</v>
      </c>
      <c r="B38" s="315">
        <v>0.29588400000000004</v>
      </c>
      <c r="C38" s="71">
        <v>0.25339799999999996</v>
      </c>
      <c r="D38" s="316">
        <v>0.28852100000000003</v>
      </c>
      <c r="E38" s="71">
        <v>1.6362999999999999E-2</v>
      </c>
      <c r="F38" s="71">
        <v>9.9810000000000003E-3</v>
      </c>
      <c r="G38" s="71">
        <v>1.9782000000000001E-2</v>
      </c>
      <c r="H38" s="315">
        <v>1.964E-3</v>
      </c>
      <c r="I38" s="71">
        <v>0</v>
      </c>
      <c r="J38" s="316">
        <v>4.1260000000000003E-3</v>
      </c>
      <c r="K38" s="71">
        <v>0.27952100000000002</v>
      </c>
      <c r="L38" s="71">
        <v>0.24341699999999997</v>
      </c>
      <c r="M38" s="71">
        <v>0.26873900000000001</v>
      </c>
      <c r="N38" s="319"/>
      <c r="O38" s="50"/>
      <c r="P38" s="320"/>
      <c r="Q38" s="498"/>
      <c r="R38" s="498"/>
      <c r="S38" s="498"/>
    </row>
    <row r="39" spans="1:19" ht="12" customHeight="1" x14ac:dyDescent="0.2">
      <c r="A39" s="220" t="s">
        <v>200</v>
      </c>
      <c r="B39" s="317">
        <v>226.83075599999995</v>
      </c>
      <c r="C39" s="53">
        <v>203.32100300000002</v>
      </c>
      <c r="D39" s="318">
        <v>222.42148700000004</v>
      </c>
      <c r="E39" s="189">
        <v>15.279524000000002</v>
      </c>
      <c r="F39" s="53">
        <v>13.729314999999987</v>
      </c>
      <c r="G39" s="28">
        <v>15.424617999999992</v>
      </c>
      <c r="H39" s="317">
        <v>1.9121810000000001</v>
      </c>
      <c r="I39" s="53">
        <v>1.6012779999999986</v>
      </c>
      <c r="J39" s="318">
        <v>1.7642089999999997</v>
      </c>
      <c r="K39" s="189">
        <v>211.55123199999994</v>
      </c>
      <c r="L39" s="53">
        <v>189.59168800000003</v>
      </c>
      <c r="M39" s="28">
        <v>206.99686900000006</v>
      </c>
      <c r="N39" s="319"/>
      <c r="O39" s="50"/>
      <c r="P39" s="320"/>
      <c r="Q39" s="498"/>
      <c r="R39" s="498"/>
      <c r="S39" s="498"/>
    </row>
    <row r="40" spans="1:19" ht="12" customHeight="1" x14ac:dyDescent="0.2">
      <c r="A40" s="219" t="s">
        <v>199</v>
      </c>
      <c r="B40" s="499">
        <v>0</v>
      </c>
      <c r="C40" s="500">
        <v>0</v>
      </c>
      <c r="D40" s="501">
        <v>0</v>
      </c>
      <c r="E40" s="502">
        <v>0</v>
      </c>
      <c r="F40" s="500">
        <v>0</v>
      </c>
      <c r="G40" s="503">
        <v>0</v>
      </c>
      <c r="H40" s="499">
        <v>0</v>
      </c>
      <c r="I40" s="500">
        <v>0</v>
      </c>
      <c r="J40" s="501">
        <v>0</v>
      </c>
      <c r="K40" s="502">
        <v>0</v>
      </c>
      <c r="L40" s="500">
        <v>0</v>
      </c>
      <c r="M40" s="503">
        <v>0</v>
      </c>
      <c r="N40" s="319"/>
      <c r="O40" s="50"/>
      <c r="P40" s="320"/>
      <c r="Q40" s="498"/>
      <c r="R40" s="498"/>
      <c r="S40" s="498"/>
    </row>
    <row r="41" spans="1:19" ht="12" customHeight="1" x14ac:dyDescent="0.2">
      <c r="A41" s="219" t="s">
        <v>198</v>
      </c>
      <c r="B41" s="499">
        <v>0</v>
      </c>
      <c r="C41" s="500">
        <v>0</v>
      </c>
      <c r="D41" s="501">
        <v>0</v>
      </c>
      <c r="E41" s="502">
        <v>0</v>
      </c>
      <c r="F41" s="500">
        <v>0</v>
      </c>
      <c r="G41" s="503">
        <v>0</v>
      </c>
      <c r="H41" s="499">
        <v>0</v>
      </c>
      <c r="I41" s="500">
        <v>0</v>
      </c>
      <c r="J41" s="501">
        <v>0</v>
      </c>
      <c r="K41" s="502">
        <v>0</v>
      </c>
      <c r="L41" s="500">
        <v>0</v>
      </c>
      <c r="M41" s="503">
        <v>0</v>
      </c>
      <c r="N41" s="319"/>
      <c r="O41" s="50"/>
      <c r="P41" s="320"/>
      <c r="Q41" s="498"/>
      <c r="R41" s="498"/>
      <c r="S41" s="498"/>
    </row>
    <row r="42" spans="1:19" ht="12" customHeight="1" x14ac:dyDescent="0.2">
      <c r="A42" s="219" t="s">
        <v>197</v>
      </c>
      <c r="B42" s="499">
        <v>0</v>
      </c>
      <c r="C42" s="500">
        <v>0</v>
      </c>
      <c r="D42" s="501">
        <v>0</v>
      </c>
      <c r="E42" s="502">
        <v>0</v>
      </c>
      <c r="F42" s="500">
        <v>0</v>
      </c>
      <c r="G42" s="503">
        <v>0</v>
      </c>
      <c r="H42" s="499">
        <v>0</v>
      </c>
      <c r="I42" s="500">
        <v>0</v>
      </c>
      <c r="J42" s="501">
        <v>0</v>
      </c>
      <c r="K42" s="502">
        <v>0</v>
      </c>
      <c r="L42" s="500">
        <v>0</v>
      </c>
      <c r="M42" s="503">
        <v>0</v>
      </c>
      <c r="N42" s="319"/>
      <c r="O42" s="50"/>
      <c r="P42" s="320"/>
      <c r="Q42" s="498"/>
      <c r="R42" s="498"/>
      <c r="S42" s="498"/>
    </row>
    <row r="43" spans="1:19" ht="12" customHeight="1" x14ac:dyDescent="0.2">
      <c r="A43" s="219" t="s">
        <v>196</v>
      </c>
      <c r="B43" s="499">
        <v>5.9569000000000004E-2</v>
      </c>
      <c r="C43" s="500">
        <v>6.2539999999999998E-2</v>
      </c>
      <c r="D43" s="501">
        <v>6.5507999999999997E-2</v>
      </c>
      <c r="E43" s="502">
        <v>5.1269999999999996E-3</v>
      </c>
      <c r="F43" s="500">
        <v>3.9030000000000002E-3</v>
      </c>
      <c r="G43" s="503">
        <v>5.4800000000000005E-3</v>
      </c>
      <c r="H43" s="499">
        <v>0</v>
      </c>
      <c r="I43" s="500">
        <v>0</v>
      </c>
      <c r="J43" s="501">
        <v>0</v>
      </c>
      <c r="K43" s="502">
        <v>5.4442000000000004E-2</v>
      </c>
      <c r="L43" s="500">
        <v>5.8636999999999995E-2</v>
      </c>
      <c r="M43" s="503">
        <v>6.0027999999999998E-2</v>
      </c>
      <c r="N43" s="319"/>
      <c r="O43" s="50"/>
      <c r="P43" s="320"/>
      <c r="Q43" s="498"/>
      <c r="R43" s="498"/>
      <c r="S43" s="498"/>
    </row>
    <row r="44" spans="1:19" ht="12" customHeight="1" x14ac:dyDescent="0.2">
      <c r="A44" s="219" t="s">
        <v>195</v>
      </c>
      <c r="B44" s="499">
        <v>1.97E-3</v>
      </c>
      <c r="C44" s="500">
        <v>1.0020000000000001E-3</v>
      </c>
      <c r="D44" s="501">
        <v>1.9372E-2</v>
      </c>
      <c r="E44" s="502">
        <v>0</v>
      </c>
      <c r="F44" s="500">
        <v>0</v>
      </c>
      <c r="G44" s="503">
        <v>0</v>
      </c>
      <c r="H44" s="499">
        <v>0</v>
      </c>
      <c r="I44" s="500">
        <v>5.7000000000000003E-5</v>
      </c>
      <c r="J44" s="501">
        <v>0</v>
      </c>
      <c r="K44" s="502">
        <v>1.97E-3</v>
      </c>
      <c r="L44" s="500">
        <v>1.0020000000000001E-3</v>
      </c>
      <c r="M44" s="503">
        <v>1.9372E-2</v>
      </c>
      <c r="N44" s="319"/>
      <c r="O44" s="50"/>
      <c r="P44" s="320"/>
      <c r="Q44" s="498"/>
      <c r="R44" s="498"/>
      <c r="S44" s="498"/>
    </row>
    <row r="45" spans="1:19" ht="12" customHeight="1" x14ac:dyDescent="0.2">
      <c r="A45" s="219" t="s">
        <v>194</v>
      </c>
      <c r="B45" s="499">
        <v>0</v>
      </c>
      <c r="C45" s="500">
        <v>0</v>
      </c>
      <c r="D45" s="501">
        <v>0</v>
      </c>
      <c r="E45" s="502">
        <v>0</v>
      </c>
      <c r="F45" s="500">
        <v>0</v>
      </c>
      <c r="G45" s="503">
        <v>0</v>
      </c>
      <c r="H45" s="499">
        <v>0</v>
      </c>
      <c r="I45" s="500">
        <v>0</v>
      </c>
      <c r="J45" s="501">
        <v>0</v>
      </c>
      <c r="K45" s="502">
        <v>0</v>
      </c>
      <c r="L45" s="500">
        <v>0</v>
      </c>
      <c r="M45" s="503">
        <v>0</v>
      </c>
      <c r="N45" s="319"/>
      <c r="O45" s="50"/>
      <c r="P45" s="320"/>
      <c r="Q45" s="498"/>
      <c r="R45" s="498"/>
      <c r="S45" s="498"/>
    </row>
    <row r="46" spans="1:19" ht="12" customHeight="1" x14ac:dyDescent="0.2">
      <c r="A46" s="219" t="s">
        <v>193</v>
      </c>
      <c r="B46" s="499">
        <v>21.989756</v>
      </c>
      <c r="C46" s="500">
        <v>19.289373000000001</v>
      </c>
      <c r="D46" s="501">
        <v>20.804659000000001</v>
      </c>
      <c r="E46" s="502">
        <v>0.83006600000000008</v>
      </c>
      <c r="F46" s="500">
        <v>0.6692459999999999</v>
      </c>
      <c r="G46" s="503">
        <v>0.87337799999999999</v>
      </c>
      <c r="H46" s="499">
        <v>1.1314999999999999E-2</v>
      </c>
      <c r="I46" s="500">
        <v>1.0411E-2</v>
      </c>
      <c r="J46" s="501">
        <v>1.1814999999999999E-2</v>
      </c>
      <c r="K46" s="502">
        <v>21.159690000000001</v>
      </c>
      <c r="L46" s="500">
        <v>18.620127</v>
      </c>
      <c r="M46" s="503">
        <v>19.931281000000002</v>
      </c>
      <c r="N46" s="319"/>
      <c r="O46" s="50"/>
      <c r="P46" s="320"/>
      <c r="Q46" s="498"/>
      <c r="R46" s="498"/>
      <c r="S46" s="498"/>
    </row>
    <row r="47" spans="1:19" ht="12" customHeight="1" x14ac:dyDescent="0.2">
      <c r="A47" s="219" t="s">
        <v>15</v>
      </c>
      <c r="B47" s="499">
        <v>0</v>
      </c>
      <c r="C47" s="500">
        <v>0</v>
      </c>
      <c r="D47" s="501">
        <v>0.18942300000000001</v>
      </c>
      <c r="E47" s="502">
        <v>0</v>
      </c>
      <c r="F47" s="500">
        <v>0</v>
      </c>
      <c r="G47" s="503">
        <v>1.769E-3</v>
      </c>
      <c r="H47" s="499">
        <v>0</v>
      </c>
      <c r="I47" s="500">
        <v>0</v>
      </c>
      <c r="J47" s="501">
        <v>0</v>
      </c>
      <c r="K47" s="502">
        <v>0</v>
      </c>
      <c r="L47" s="500">
        <v>0</v>
      </c>
      <c r="M47" s="503">
        <v>0.18765400000000002</v>
      </c>
      <c r="N47" s="319"/>
      <c r="O47" s="50"/>
      <c r="P47" s="320"/>
      <c r="Q47" s="498"/>
      <c r="R47" s="498"/>
      <c r="S47" s="498"/>
    </row>
    <row r="48" spans="1:19" ht="12" customHeight="1" x14ac:dyDescent="0.2">
      <c r="A48" s="219" t="s">
        <v>192</v>
      </c>
      <c r="B48" s="499">
        <v>1.1230910000000003</v>
      </c>
      <c r="C48" s="500">
        <v>1.0013869999999998</v>
      </c>
      <c r="D48" s="501">
        <v>1.0998570000000003</v>
      </c>
      <c r="E48" s="502">
        <v>0.13417499999999996</v>
      </c>
      <c r="F48" s="500">
        <v>0.11681999999999998</v>
      </c>
      <c r="G48" s="503">
        <v>0.11973199999999999</v>
      </c>
      <c r="H48" s="499">
        <v>1.2131000000000001E-2</v>
      </c>
      <c r="I48" s="500">
        <v>9.7529999999999978E-3</v>
      </c>
      <c r="J48" s="501">
        <v>1.1814999999999999E-2</v>
      </c>
      <c r="K48" s="502">
        <v>0.98891600000000035</v>
      </c>
      <c r="L48" s="500">
        <v>0.88456699999999988</v>
      </c>
      <c r="M48" s="503">
        <v>0.98012500000000036</v>
      </c>
      <c r="N48" s="319"/>
      <c r="O48" s="50"/>
      <c r="P48" s="320"/>
      <c r="Q48" s="498"/>
      <c r="R48" s="498"/>
      <c r="S48" s="498"/>
    </row>
    <row r="49" spans="1:19" ht="12" customHeight="1" thickBot="1" x14ac:dyDescent="0.25">
      <c r="A49" s="178" t="s">
        <v>191</v>
      </c>
      <c r="B49" s="507">
        <v>97.099563999999987</v>
      </c>
      <c r="C49" s="508">
        <v>92.542614999999955</v>
      </c>
      <c r="D49" s="509">
        <v>91.40759800000005</v>
      </c>
      <c r="E49" s="510">
        <v>2.6282840000000038</v>
      </c>
      <c r="F49" s="510">
        <v>2.3935719999999998</v>
      </c>
      <c r="G49" s="510">
        <v>2.5391680000000014</v>
      </c>
      <c r="H49" s="511">
        <v>1.4470480000000001</v>
      </c>
      <c r="I49" s="510">
        <v>1.3754139999999995</v>
      </c>
      <c r="J49" s="512">
        <v>1.2179209999999994</v>
      </c>
      <c r="K49" s="508">
        <v>94.471279999999979</v>
      </c>
      <c r="L49" s="508">
        <v>90.149042999999949</v>
      </c>
      <c r="M49" s="508">
        <v>88.868430000000046</v>
      </c>
      <c r="N49" s="270"/>
      <c r="O49" s="38"/>
      <c r="P49" s="209"/>
      <c r="Q49" s="38"/>
      <c r="R49" s="38"/>
      <c r="S49" s="38"/>
    </row>
    <row r="50" spans="1:19" s="513" customFormat="1" ht="11.25" x14ac:dyDescent="0.2">
      <c r="S50" s="24" t="s">
        <v>139</v>
      </c>
    </row>
  </sheetData>
  <mergeCells count="41">
    <mergeCell ref="A3:A5"/>
    <mergeCell ref="B3:D3"/>
    <mergeCell ref="E3:G3"/>
    <mergeCell ref="H3:J3"/>
    <mergeCell ref="K3:M3"/>
    <mergeCell ref="K4:M4"/>
    <mergeCell ref="H4:J4"/>
    <mergeCell ref="E4:G4"/>
    <mergeCell ref="B4:D4"/>
    <mergeCell ref="A6:A7"/>
    <mergeCell ref="B6:D6"/>
    <mergeCell ref="E6:G6"/>
    <mergeCell ref="H6:J6"/>
    <mergeCell ref="K6:M6"/>
    <mergeCell ref="A8:A9"/>
    <mergeCell ref="B8:D8"/>
    <mergeCell ref="E8:G8"/>
    <mergeCell ref="H8:J8"/>
    <mergeCell ref="K8:M8"/>
    <mergeCell ref="A22:A23"/>
    <mergeCell ref="A36:A37"/>
    <mergeCell ref="B22:D22"/>
    <mergeCell ref="E22:G22"/>
    <mergeCell ref="H22:J22"/>
    <mergeCell ref="K22:M22"/>
    <mergeCell ref="B36:D36"/>
    <mergeCell ref="E36:G36"/>
    <mergeCell ref="H36:J36"/>
    <mergeCell ref="K36:M36"/>
    <mergeCell ref="N3:P3"/>
    <mergeCell ref="Q3:S3"/>
    <mergeCell ref="N4:P4"/>
    <mergeCell ref="Q4:S4"/>
    <mergeCell ref="N6:P6"/>
    <mergeCell ref="Q6:S6"/>
    <mergeCell ref="N8:P8"/>
    <mergeCell ref="Q8:S8"/>
    <mergeCell ref="N22:P22"/>
    <mergeCell ref="Q22:S22"/>
    <mergeCell ref="N36:P36"/>
    <mergeCell ref="Q36:S36"/>
  </mergeCells>
  <pageMargins left="0.31496062992125984" right="0.31496062992125984" top="0.35433070866141736" bottom="0.35433070866141736" header="0.31496062992125984" footer="0.19685039370078741"/>
  <pageSetup paperSize="9" scale="90" fitToWidth="0" orientation="landscape" r:id="rId1"/>
  <headerFooter differentFirst="1" scaleWithDoc="0">
    <oddFooter>&amp;C&amp;8Stránka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V45"/>
  <sheetViews>
    <sheetView showGridLines="0" zoomScaleNormal="100" workbookViewId="0"/>
  </sheetViews>
  <sheetFormatPr defaultRowHeight="12.75" x14ac:dyDescent="0.2"/>
  <cols>
    <col min="1" max="1" width="13.28515625" style="22" customWidth="1"/>
    <col min="2" max="13" width="8.7109375" style="21" customWidth="1"/>
    <col min="14" max="16" width="8.28515625" style="21" customWidth="1"/>
    <col min="23" max="16384" width="9.140625" style="22"/>
  </cols>
  <sheetData>
    <row r="1" spans="1:22" s="8" customFormat="1" ht="18.75" x14ac:dyDescent="0.3">
      <c r="A1" s="114" t="s">
        <v>313</v>
      </c>
      <c r="B1" s="181"/>
      <c r="C1" s="181"/>
      <c r="D1" s="181"/>
      <c r="E1" s="181"/>
      <c r="F1" s="181"/>
      <c r="G1" s="181"/>
      <c r="H1" s="181"/>
      <c r="I1" s="181"/>
      <c r="J1" s="181"/>
      <c r="K1" s="181"/>
      <c r="L1" s="181"/>
      <c r="M1" s="181"/>
      <c r="N1" s="186"/>
      <c r="O1" s="186"/>
      <c r="P1" s="186" t="str">
        <f>Obsah!$A$1</f>
        <v>I. čtvrtletí 2018</v>
      </c>
      <c r="Q1" s="7"/>
      <c r="R1" s="7"/>
      <c r="S1" s="7"/>
      <c r="T1" s="7"/>
      <c r="U1" s="7"/>
      <c r="V1" s="7"/>
    </row>
    <row r="2" spans="1:22" s="49" customFormat="1" ht="7.5" customHeight="1" x14ac:dyDescent="0.2">
      <c r="Q2" s="18"/>
      <c r="R2" s="18"/>
      <c r="S2" s="18"/>
      <c r="T2" s="18"/>
      <c r="U2" s="18"/>
      <c r="V2" s="18"/>
    </row>
    <row r="3" spans="1:22" s="49" customFormat="1" ht="12" x14ac:dyDescent="0.2">
      <c r="A3" s="690"/>
      <c r="B3" s="682" t="s">
        <v>283</v>
      </c>
      <c r="C3" s="680"/>
      <c r="D3" s="683"/>
      <c r="E3" s="682" t="s">
        <v>20</v>
      </c>
      <c r="F3" s="680"/>
      <c r="G3" s="683"/>
      <c r="H3" s="682" t="s">
        <v>289</v>
      </c>
      <c r="I3" s="680"/>
      <c r="J3" s="683"/>
      <c r="K3" s="682" t="s">
        <v>6</v>
      </c>
      <c r="L3" s="680"/>
      <c r="M3" s="683"/>
      <c r="N3" s="680" t="s">
        <v>275</v>
      </c>
      <c r="O3" s="680"/>
      <c r="P3" s="680"/>
      <c r="Q3" s="18"/>
      <c r="R3" s="18"/>
      <c r="S3" s="18"/>
      <c r="T3" s="18"/>
      <c r="U3" s="18"/>
      <c r="V3" s="18"/>
    </row>
    <row r="4" spans="1:22" s="49" customFormat="1" ht="12.75" customHeight="1" x14ac:dyDescent="0.2">
      <c r="A4" s="690"/>
      <c r="B4" s="691" t="s">
        <v>256</v>
      </c>
      <c r="C4" s="692"/>
      <c r="D4" s="693"/>
      <c r="E4" s="685" t="s">
        <v>5</v>
      </c>
      <c r="F4" s="684"/>
      <c r="G4" s="686"/>
      <c r="H4" s="685" t="s">
        <v>5</v>
      </c>
      <c r="I4" s="684"/>
      <c r="J4" s="686"/>
      <c r="K4" s="685" t="s">
        <v>5</v>
      </c>
      <c r="L4" s="684"/>
      <c r="M4" s="686"/>
      <c r="N4" s="687" t="s">
        <v>5</v>
      </c>
      <c r="O4" s="687"/>
      <c r="P4" s="687"/>
      <c r="Q4" s="18"/>
      <c r="R4" s="18"/>
      <c r="S4" s="18"/>
      <c r="T4" s="18"/>
      <c r="U4" s="18"/>
      <c r="V4" s="18"/>
    </row>
    <row r="5" spans="1:22" s="49" customFormat="1" ht="12" x14ac:dyDescent="0.2">
      <c r="A5" s="474"/>
      <c r="B5" s="287" t="s">
        <v>69</v>
      </c>
      <c r="C5" s="287" t="s">
        <v>70</v>
      </c>
      <c r="D5" s="287" t="s">
        <v>71</v>
      </c>
      <c r="E5" s="287" t="s">
        <v>69</v>
      </c>
      <c r="F5" s="287" t="s">
        <v>70</v>
      </c>
      <c r="G5" s="287" t="s">
        <v>71</v>
      </c>
      <c r="H5" s="287" t="s">
        <v>69</v>
      </c>
      <c r="I5" s="287" t="s">
        <v>70</v>
      </c>
      <c r="J5" s="287" t="s">
        <v>71</v>
      </c>
      <c r="K5" s="287" t="s">
        <v>69</v>
      </c>
      <c r="L5" s="287" t="s">
        <v>70</v>
      </c>
      <c r="M5" s="287" t="s">
        <v>71</v>
      </c>
      <c r="N5" s="287" t="s">
        <v>69</v>
      </c>
      <c r="O5" s="287" t="s">
        <v>70</v>
      </c>
      <c r="P5" s="288" t="s">
        <v>71</v>
      </c>
      <c r="Q5" s="18"/>
      <c r="R5" s="18"/>
      <c r="S5" s="18"/>
      <c r="T5" s="18"/>
      <c r="U5" s="18"/>
      <c r="V5" s="18"/>
    </row>
    <row r="6" spans="1:22" s="49" customFormat="1" ht="12" x14ac:dyDescent="0.2">
      <c r="A6" s="688" t="s">
        <v>434</v>
      </c>
      <c r="B6" s="677">
        <f>D7</f>
        <v>1092.8365000000008</v>
      </c>
      <c r="C6" s="678"/>
      <c r="D6" s="679"/>
      <c r="E6" s="677">
        <f>SUM(E7:G7)</f>
        <v>643321.7620000001</v>
      </c>
      <c r="F6" s="678"/>
      <c r="G6" s="679"/>
      <c r="H6" s="677">
        <f>SUM(H7:J7)</f>
        <v>5542.3059999999978</v>
      </c>
      <c r="I6" s="678"/>
      <c r="J6" s="679"/>
      <c r="K6" s="677">
        <f t="shared" ref="K6" si="0">SUM(K7:M7)</f>
        <v>637779.45600000001</v>
      </c>
      <c r="L6" s="678"/>
      <c r="M6" s="679"/>
      <c r="N6" s="678">
        <f t="shared" ref="N6" si="1">SUM(N7:P7)</f>
        <v>612081.4160000002</v>
      </c>
      <c r="O6" s="678"/>
      <c r="P6" s="678"/>
      <c r="Q6" s="18"/>
      <c r="R6" s="18"/>
      <c r="S6" s="18"/>
      <c r="T6" s="18"/>
      <c r="U6" s="18"/>
      <c r="V6" s="18"/>
    </row>
    <row r="7" spans="1:22" s="49" customFormat="1" ht="12" x14ac:dyDescent="0.2">
      <c r="A7" s="689"/>
      <c r="B7" s="343">
        <f>SUM(B8:B10)</f>
        <v>1093.1526000000008</v>
      </c>
      <c r="C7" s="344">
        <f t="shared" ref="C7:P7" si="2">SUM(C8:C10)</f>
        <v>1093.214500000001</v>
      </c>
      <c r="D7" s="372">
        <f t="shared" si="2"/>
        <v>1092.8365000000008</v>
      </c>
      <c r="E7" s="343">
        <f t="shared" si="2"/>
        <v>257686.08500000002</v>
      </c>
      <c r="F7" s="344">
        <f t="shared" si="2"/>
        <v>208540.73900000006</v>
      </c>
      <c r="G7" s="372">
        <f t="shared" si="2"/>
        <v>177094.93799999997</v>
      </c>
      <c r="H7" s="343">
        <f t="shared" si="2"/>
        <v>2227.2469999999994</v>
      </c>
      <c r="I7" s="344">
        <f t="shared" si="2"/>
        <v>1739.3659999999993</v>
      </c>
      <c r="J7" s="372">
        <f t="shared" si="2"/>
        <v>1575.6929999999991</v>
      </c>
      <c r="K7" s="343">
        <f t="shared" si="2"/>
        <v>255458.83800000005</v>
      </c>
      <c r="L7" s="344">
        <f t="shared" si="2"/>
        <v>206801.37300000002</v>
      </c>
      <c r="M7" s="372">
        <f t="shared" si="2"/>
        <v>175519.24499999994</v>
      </c>
      <c r="N7" s="344">
        <f t="shared" si="2"/>
        <v>246718.31800000006</v>
      </c>
      <c r="O7" s="344">
        <f t="shared" si="2"/>
        <v>197560.65600000008</v>
      </c>
      <c r="P7" s="344">
        <f t="shared" si="2"/>
        <v>167802.44200000004</v>
      </c>
      <c r="Q7" s="18"/>
      <c r="R7" s="18"/>
      <c r="S7" s="18"/>
      <c r="T7" s="18"/>
      <c r="U7" s="18"/>
      <c r="V7" s="18"/>
    </row>
    <row r="8" spans="1:22" s="49" customFormat="1" ht="12" x14ac:dyDescent="0.2">
      <c r="A8" s="187" t="s">
        <v>288</v>
      </c>
      <c r="B8" s="319">
        <v>156.38460000000097</v>
      </c>
      <c r="C8" s="50">
        <v>156.44650000000095</v>
      </c>
      <c r="D8" s="320">
        <v>156.06850000000097</v>
      </c>
      <c r="E8" s="319">
        <v>67122.098000000042</v>
      </c>
      <c r="F8" s="50">
        <v>51378.233000000022</v>
      </c>
      <c r="G8" s="320">
        <v>51282.030999999974</v>
      </c>
      <c r="H8" s="319">
        <v>736.86899999999901</v>
      </c>
      <c r="I8" s="50">
        <v>562.84599999999887</v>
      </c>
      <c r="J8" s="320">
        <v>594.70699999999897</v>
      </c>
      <c r="K8" s="319">
        <v>66385.229000000036</v>
      </c>
      <c r="L8" s="50">
        <v>50815.387000000024</v>
      </c>
      <c r="M8" s="320">
        <v>50687.323999999971</v>
      </c>
      <c r="N8" s="50">
        <v>61755.079000000049</v>
      </c>
      <c r="O8" s="50">
        <v>46636.431000000055</v>
      </c>
      <c r="P8" s="50">
        <v>46171.710000000043</v>
      </c>
      <c r="Q8" s="18"/>
      <c r="R8" s="18"/>
      <c r="S8" s="18"/>
      <c r="T8" s="18"/>
      <c r="U8" s="18"/>
      <c r="V8" s="18"/>
    </row>
    <row r="9" spans="1:22" s="49" customFormat="1" ht="12" x14ac:dyDescent="0.2">
      <c r="A9" s="335" t="s">
        <v>382</v>
      </c>
      <c r="B9" s="317">
        <v>183.98799999999997</v>
      </c>
      <c r="C9" s="53">
        <v>183.98799999999997</v>
      </c>
      <c r="D9" s="318">
        <v>183.98799999999997</v>
      </c>
      <c r="E9" s="317">
        <v>70459.98</v>
      </c>
      <c r="F9" s="53">
        <v>60967.700000000019</v>
      </c>
      <c r="G9" s="318">
        <v>61135.900999999983</v>
      </c>
      <c r="H9" s="317">
        <v>978.48700000000019</v>
      </c>
      <c r="I9" s="53">
        <v>793.2620000000004</v>
      </c>
      <c r="J9" s="318">
        <v>728.40200000000004</v>
      </c>
      <c r="K9" s="317">
        <v>69481.493000000002</v>
      </c>
      <c r="L9" s="53">
        <v>60174.438000000016</v>
      </c>
      <c r="M9" s="318">
        <v>60407.498999999982</v>
      </c>
      <c r="N9" s="190">
        <v>66790.893000000011</v>
      </c>
      <c r="O9" s="28">
        <v>57309.577000000005</v>
      </c>
      <c r="P9" s="28">
        <v>58149.039999999986</v>
      </c>
      <c r="Q9" s="18"/>
      <c r="R9" s="18"/>
      <c r="S9" s="18"/>
      <c r="T9" s="18"/>
      <c r="U9" s="18"/>
      <c r="V9" s="18"/>
    </row>
    <row r="10" spans="1:22" s="49" customFormat="1" thickBot="1" x14ac:dyDescent="0.25">
      <c r="A10" s="336" t="s">
        <v>383</v>
      </c>
      <c r="B10" s="257">
        <v>752.78</v>
      </c>
      <c r="C10" s="32">
        <v>752.78</v>
      </c>
      <c r="D10" s="261">
        <v>752.78</v>
      </c>
      <c r="E10" s="257">
        <v>120104.007</v>
      </c>
      <c r="F10" s="32">
        <v>96194.805999999997</v>
      </c>
      <c r="G10" s="261">
        <v>64677.006000000008</v>
      </c>
      <c r="H10" s="257">
        <v>511.89100000000008</v>
      </c>
      <c r="I10" s="32">
        <v>383.25799999999998</v>
      </c>
      <c r="J10" s="261">
        <v>252.58400000000003</v>
      </c>
      <c r="K10" s="257">
        <v>119592.11599999999</v>
      </c>
      <c r="L10" s="32">
        <v>95811.547999999995</v>
      </c>
      <c r="M10" s="261">
        <v>64424.422000000006</v>
      </c>
      <c r="N10" s="32">
        <v>118172.34599999999</v>
      </c>
      <c r="O10" s="32">
        <v>93614.648000000016</v>
      </c>
      <c r="P10" s="32">
        <v>63481.691999999995</v>
      </c>
      <c r="Q10" s="18"/>
      <c r="R10" s="18"/>
      <c r="S10" s="18"/>
      <c r="T10" s="18"/>
      <c r="U10" s="18"/>
      <c r="V10" s="18"/>
    </row>
    <row r="11" spans="1:22" s="25" customFormat="1" ht="15" customHeight="1" x14ac:dyDescent="0.2">
      <c r="A11" s="323" t="s">
        <v>435</v>
      </c>
      <c r="P11" s="24" t="s">
        <v>305</v>
      </c>
      <c r="Q11" s="35"/>
      <c r="R11" s="35"/>
      <c r="S11" s="35"/>
      <c r="T11" s="35"/>
      <c r="U11" s="35"/>
      <c r="V11" s="35"/>
    </row>
    <row r="12" spans="1:22" s="25" customFormat="1" ht="10.5" customHeight="1" x14ac:dyDescent="0.2">
      <c r="A12" s="323"/>
      <c r="P12" s="633" t="str">
        <f>"Data od výrobců ze systému OTE, a.s. k "&amp;Datum_OTE&amp;"."</f>
        <v>Data od výrobců ze systému OTE, a.s. k 28. 5. 2018.</v>
      </c>
      <c r="Q12" s="35"/>
      <c r="R12" s="35"/>
      <c r="S12" s="35"/>
      <c r="T12" s="35"/>
      <c r="U12" s="35"/>
      <c r="V12" s="35"/>
    </row>
    <row r="13" spans="1:22" s="25" customFormat="1" ht="10.5" customHeight="1" x14ac:dyDescent="0.2">
      <c r="A13" s="323"/>
      <c r="P13" s="633"/>
      <c r="Q13" s="35"/>
      <c r="R13" s="35"/>
      <c r="S13" s="35"/>
      <c r="T13" s="35"/>
      <c r="U13" s="35"/>
      <c r="V13" s="35"/>
    </row>
    <row r="14" spans="1:22" s="25" customFormat="1" ht="10.5" customHeight="1" x14ac:dyDescent="0.2">
      <c r="A14" s="323"/>
      <c r="P14" s="24"/>
      <c r="Q14" s="35"/>
      <c r="R14" s="35"/>
      <c r="S14" s="35"/>
      <c r="T14" s="35"/>
      <c r="U14" s="35"/>
      <c r="V14" s="35"/>
    </row>
    <row r="15" spans="1:22" s="49" customFormat="1" ht="12" x14ac:dyDescent="0.2">
      <c r="B15" s="50"/>
      <c r="C15" s="50"/>
      <c r="D15" s="50"/>
      <c r="Q15" s="18"/>
      <c r="R15" s="18"/>
      <c r="S15" s="18"/>
      <c r="T15" s="18"/>
      <c r="U15" s="18"/>
      <c r="V15" s="18"/>
    </row>
    <row r="16" spans="1:22" s="49" customFormat="1" ht="12" x14ac:dyDescent="0.2">
      <c r="A16" s="690"/>
      <c r="B16" s="682" t="s">
        <v>283</v>
      </c>
      <c r="C16" s="680"/>
      <c r="D16" s="683"/>
      <c r="E16" s="682" t="s">
        <v>20</v>
      </c>
      <c r="F16" s="680"/>
      <c r="G16" s="683"/>
      <c r="H16" s="682" t="s">
        <v>295</v>
      </c>
      <c r="I16" s="680"/>
      <c r="J16" s="683"/>
      <c r="K16" s="682" t="s">
        <v>6</v>
      </c>
      <c r="L16" s="680"/>
      <c r="M16" s="683"/>
      <c r="N16" s="680" t="s">
        <v>275</v>
      </c>
      <c r="O16" s="680"/>
      <c r="P16" s="680"/>
      <c r="Q16" s="18"/>
      <c r="R16" s="18"/>
      <c r="S16" s="18"/>
      <c r="T16" s="18"/>
      <c r="U16" s="18"/>
      <c r="V16" s="18"/>
    </row>
    <row r="17" spans="1:22" s="49" customFormat="1" ht="12" x14ac:dyDescent="0.2">
      <c r="A17" s="690"/>
      <c r="B17" s="691" t="s">
        <v>256</v>
      </c>
      <c r="C17" s="692"/>
      <c r="D17" s="693"/>
      <c r="E17" s="685" t="s">
        <v>5</v>
      </c>
      <c r="F17" s="684"/>
      <c r="G17" s="686"/>
      <c r="H17" s="685" t="s">
        <v>5</v>
      </c>
      <c r="I17" s="684"/>
      <c r="J17" s="686"/>
      <c r="K17" s="685" t="s">
        <v>5</v>
      </c>
      <c r="L17" s="684"/>
      <c r="M17" s="686"/>
      <c r="N17" s="687" t="s">
        <v>5</v>
      </c>
      <c r="O17" s="687"/>
      <c r="P17" s="687"/>
      <c r="Q17" s="18"/>
      <c r="R17" s="18"/>
      <c r="S17" s="18"/>
      <c r="T17" s="18"/>
      <c r="U17" s="18"/>
      <c r="V17" s="18"/>
    </row>
    <row r="18" spans="1:22" s="49" customFormat="1" ht="12" x14ac:dyDescent="0.2">
      <c r="A18" s="474"/>
      <c r="B18" s="287" t="s">
        <v>69</v>
      </c>
      <c r="C18" s="287" t="s">
        <v>70</v>
      </c>
      <c r="D18" s="287" t="s">
        <v>71</v>
      </c>
      <c r="E18" s="287" t="s">
        <v>69</v>
      </c>
      <c r="F18" s="287" t="s">
        <v>70</v>
      </c>
      <c r="G18" s="287" t="s">
        <v>71</v>
      </c>
      <c r="H18" s="287" t="s">
        <v>69</v>
      </c>
      <c r="I18" s="287" t="s">
        <v>70</v>
      </c>
      <c r="J18" s="287" t="s">
        <v>71</v>
      </c>
      <c r="K18" s="287" t="s">
        <v>69</v>
      </c>
      <c r="L18" s="287" t="s">
        <v>70</v>
      </c>
      <c r="M18" s="287" t="s">
        <v>71</v>
      </c>
      <c r="N18" s="287" t="s">
        <v>69</v>
      </c>
      <c r="O18" s="287" t="s">
        <v>70</v>
      </c>
      <c r="P18" s="288" t="s">
        <v>71</v>
      </c>
      <c r="Q18" s="18"/>
      <c r="R18" s="18"/>
      <c r="S18" s="18"/>
      <c r="T18" s="18"/>
      <c r="U18" s="18"/>
      <c r="V18" s="18"/>
    </row>
    <row r="19" spans="1:22" s="49" customFormat="1" ht="12" x14ac:dyDescent="0.2">
      <c r="A19" s="688" t="s">
        <v>47</v>
      </c>
      <c r="B19" s="695">
        <f>D20</f>
        <v>1171.5</v>
      </c>
      <c r="C19" s="696"/>
      <c r="D19" s="697"/>
      <c r="E19" s="695">
        <f>SUM(E20:G20)</f>
        <v>352126.91099999996</v>
      </c>
      <c r="F19" s="696"/>
      <c r="G19" s="697"/>
      <c r="H19" s="695">
        <f t="shared" ref="H19" si="3">SUM(H20:J20)</f>
        <v>458658.30999999994</v>
      </c>
      <c r="I19" s="696"/>
      <c r="J19" s="697"/>
      <c r="K19" s="695">
        <f t="shared" ref="K19" si="4">SUM(K20:M20)</f>
        <v>347540.34100000001</v>
      </c>
      <c r="L19" s="696"/>
      <c r="M19" s="697"/>
      <c r="N19" s="698">
        <f t="shared" ref="N19" si="5">SUM(N20:P20)</f>
        <v>354007.43099999998</v>
      </c>
      <c r="O19" s="696"/>
      <c r="P19" s="696"/>
      <c r="Q19" s="18"/>
      <c r="R19" s="18"/>
      <c r="S19" s="18"/>
      <c r="T19" s="18"/>
      <c r="U19" s="18"/>
      <c r="V19" s="18"/>
    </row>
    <row r="20" spans="1:22" s="49" customFormat="1" thickBot="1" x14ac:dyDescent="0.25">
      <c r="A20" s="694"/>
      <c r="B20" s="263">
        <v>1171.5</v>
      </c>
      <c r="C20" s="264">
        <v>1171.5</v>
      </c>
      <c r="D20" s="265">
        <v>1171.5</v>
      </c>
      <c r="E20" s="263">
        <v>131587.29999999999</v>
      </c>
      <c r="F20" s="264">
        <v>101474.58100000001</v>
      </c>
      <c r="G20" s="265">
        <v>119065.03</v>
      </c>
      <c r="H20" s="263">
        <v>173599.93</v>
      </c>
      <c r="I20" s="264">
        <v>130940.53</v>
      </c>
      <c r="J20" s="265">
        <v>154117.85</v>
      </c>
      <c r="K20" s="263">
        <v>129871.22999999998</v>
      </c>
      <c r="L20" s="264">
        <v>100146.511</v>
      </c>
      <c r="M20" s="265">
        <v>117522.6</v>
      </c>
      <c r="N20" s="264">
        <v>132034.04</v>
      </c>
      <c r="O20" s="264">
        <v>102843.461</v>
      </c>
      <c r="P20" s="264">
        <v>119129.93</v>
      </c>
      <c r="Q20" s="18"/>
      <c r="R20" s="18"/>
      <c r="S20" s="18"/>
      <c r="T20" s="18"/>
      <c r="U20" s="18"/>
      <c r="V20" s="18"/>
    </row>
    <row r="21" spans="1:22" s="25" customFormat="1" ht="11.25" x14ac:dyDescent="0.2">
      <c r="A21" s="487"/>
      <c r="B21" s="488"/>
      <c r="C21" s="488"/>
      <c r="D21" s="488"/>
      <c r="E21" s="488"/>
      <c r="F21" s="488"/>
      <c r="G21" s="488"/>
      <c r="P21" s="24" t="s">
        <v>139</v>
      </c>
      <c r="Q21" s="35"/>
      <c r="R21" s="35"/>
      <c r="S21" s="35"/>
      <c r="T21" s="35"/>
      <c r="U21" s="35"/>
      <c r="V21" s="35"/>
    </row>
    <row r="22" spans="1:22" s="49" customFormat="1" ht="12" x14ac:dyDescent="0.2">
      <c r="Q22" s="18"/>
      <c r="R22" s="18"/>
      <c r="S22" s="18"/>
      <c r="T22" s="18"/>
      <c r="U22" s="18"/>
      <c r="V22" s="18"/>
    </row>
    <row r="23" spans="1:22" s="49" customFormat="1" ht="12" x14ac:dyDescent="0.2">
      <c r="Q23" s="18"/>
      <c r="R23" s="18"/>
      <c r="S23" s="18"/>
      <c r="T23" s="18"/>
      <c r="U23" s="18"/>
      <c r="V23" s="18"/>
    </row>
    <row r="24" spans="1:22" s="49" customFormat="1" ht="12" x14ac:dyDescent="0.2">
      <c r="Q24" s="18"/>
      <c r="R24" s="18"/>
      <c r="S24" s="18"/>
      <c r="T24" s="18"/>
      <c r="U24" s="18"/>
      <c r="V24" s="18"/>
    </row>
    <row r="25" spans="1:22" s="49" customFormat="1" ht="12" x14ac:dyDescent="0.2">
      <c r="J25" s="55"/>
      <c r="L25" s="55"/>
      <c r="Q25" s="18"/>
      <c r="R25" s="18"/>
      <c r="S25" s="18"/>
      <c r="T25" s="18"/>
      <c r="U25" s="18"/>
      <c r="V25" s="18"/>
    </row>
    <row r="26" spans="1:22" s="49" customFormat="1" ht="12" x14ac:dyDescent="0.2">
      <c r="J26" s="55"/>
      <c r="K26" s="55"/>
      <c r="L26" s="55"/>
      <c r="Q26" s="18"/>
      <c r="R26" s="18"/>
      <c r="S26" s="18"/>
      <c r="T26" s="18"/>
      <c r="U26" s="18"/>
      <c r="V26" s="18"/>
    </row>
    <row r="27" spans="1:22" s="49" customFormat="1" ht="12" x14ac:dyDescent="0.2">
      <c r="J27" s="55"/>
      <c r="K27" s="55"/>
      <c r="L27" s="55"/>
      <c r="Q27" s="18"/>
      <c r="R27" s="18"/>
      <c r="S27" s="18"/>
      <c r="T27" s="18"/>
      <c r="U27" s="18"/>
      <c r="V27" s="18"/>
    </row>
    <row r="28" spans="1:22" s="49" customFormat="1" ht="12" x14ac:dyDescent="0.2">
      <c r="J28" s="55"/>
      <c r="K28" s="55"/>
      <c r="L28" s="55"/>
      <c r="Q28" s="18"/>
      <c r="R28" s="18"/>
      <c r="S28" s="18"/>
      <c r="T28" s="18"/>
      <c r="U28" s="18"/>
      <c r="V28" s="18"/>
    </row>
    <row r="29" spans="1:22" s="49" customFormat="1" ht="12" x14ac:dyDescent="0.2">
      <c r="J29" s="55"/>
      <c r="K29" s="55"/>
      <c r="L29" s="55"/>
      <c r="Q29" s="18"/>
      <c r="R29" s="18"/>
      <c r="S29" s="18"/>
      <c r="T29" s="18"/>
      <c r="U29" s="18"/>
      <c r="V29" s="18"/>
    </row>
    <row r="30" spans="1:22" s="49" customFormat="1" ht="12" x14ac:dyDescent="0.2">
      <c r="J30" s="55"/>
      <c r="K30" s="55"/>
      <c r="L30" s="55"/>
      <c r="Q30" s="18"/>
      <c r="R30" s="18"/>
      <c r="S30" s="18"/>
      <c r="T30" s="18"/>
      <c r="U30" s="18"/>
      <c r="V30" s="18"/>
    </row>
    <row r="31" spans="1:22" s="49" customFormat="1" ht="12" x14ac:dyDescent="0.2">
      <c r="J31" s="55"/>
      <c r="K31" s="55"/>
      <c r="L31" s="55"/>
      <c r="Q31" s="18"/>
      <c r="R31" s="18"/>
      <c r="S31" s="18"/>
      <c r="T31" s="18"/>
      <c r="U31" s="18"/>
      <c r="V31" s="18"/>
    </row>
    <row r="32" spans="1:22" s="49" customFormat="1" ht="12" x14ac:dyDescent="0.2">
      <c r="J32" s="55"/>
      <c r="K32" s="55"/>
      <c r="L32" s="55"/>
      <c r="Q32" s="18"/>
      <c r="R32" s="18"/>
      <c r="S32" s="18"/>
      <c r="T32" s="18"/>
      <c r="U32" s="18"/>
      <c r="V32" s="18"/>
    </row>
    <row r="33" spans="17:22" s="49" customFormat="1" ht="12" x14ac:dyDescent="0.2">
      <c r="Q33" s="18"/>
      <c r="R33" s="18"/>
      <c r="S33" s="18"/>
      <c r="T33" s="18"/>
      <c r="U33" s="18"/>
      <c r="V33" s="18"/>
    </row>
    <row r="34" spans="17:22" s="49" customFormat="1" ht="12" x14ac:dyDescent="0.2">
      <c r="Q34" s="18"/>
      <c r="R34" s="18"/>
      <c r="S34" s="18"/>
      <c r="T34" s="18"/>
      <c r="U34" s="18"/>
      <c r="V34" s="18"/>
    </row>
    <row r="35" spans="17:22" s="49" customFormat="1" ht="12" x14ac:dyDescent="0.2">
      <c r="Q35" s="18"/>
      <c r="R35" s="18"/>
      <c r="S35" s="18"/>
      <c r="T35" s="18"/>
      <c r="U35" s="18"/>
      <c r="V35" s="18"/>
    </row>
    <row r="36" spans="17:22" s="49" customFormat="1" ht="12" x14ac:dyDescent="0.2">
      <c r="Q36" s="18"/>
      <c r="R36" s="18"/>
      <c r="S36" s="18"/>
      <c r="T36" s="18"/>
      <c r="U36" s="18"/>
      <c r="V36" s="18"/>
    </row>
    <row r="37" spans="17:22" s="49" customFormat="1" ht="12" x14ac:dyDescent="0.2">
      <c r="Q37" s="18"/>
      <c r="R37" s="18"/>
      <c r="S37" s="18"/>
      <c r="T37" s="18"/>
      <c r="U37" s="18"/>
      <c r="V37" s="18"/>
    </row>
    <row r="38" spans="17:22" s="49" customFormat="1" ht="12" x14ac:dyDescent="0.2">
      <c r="Q38" s="18"/>
      <c r="R38" s="18"/>
      <c r="S38" s="18"/>
      <c r="T38" s="18"/>
      <c r="U38" s="18"/>
      <c r="V38" s="18"/>
    </row>
    <row r="39" spans="17:22" s="49" customFormat="1" ht="12" x14ac:dyDescent="0.2">
      <c r="Q39" s="18"/>
      <c r="R39" s="18"/>
      <c r="S39" s="18"/>
      <c r="T39" s="18"/>
      <c r="U39" s="18"/>
      <c r="V39" s="18"/>
    </row>
    <row r="40" spans="17:22" s="49" customFormat="1" ht="12" x14ac:dyDescent="0.2">
      <c r="Q40" s="18"/>
      <c r="R40" s="18"/>
      <c r="S40" s="18"/>
      <c r="T40" s="18"/>
      <c r="U40" s="18"/>
      <c r="V40" s="18"/>
    </row>
    <row r="41" spans="17:22" s="49" customFormat="1" ht="12" x14ac:dyDescent="0.2">
      <c r="Q41" s="18"/>
      <c r="R41" s="18"/>
      <c r="S41" s="18"/>
      <c r="T41" s="18"/>
      <c r="U41" s="18"/>
      <c r="V41" s="18"/>
    </row>
    <row r="42" spans="17:22" s="49" customFormat="1" ht="12" x14ac:dyDescent="0.2">
      <c r="Q42" s="18"/>
      <c r="R42" s="18"/>
      <c r="S42" s="18"/>
      <c r="T42" s="18"/>
      <c r="U42" s="18"/>
      <c r="V42" s="18"/>
    </row>
    <row r="43" spans="17:22" s="49" customFormat="1" ht="12" x14ac:dyDescent="0.2">
      <c r="Q43" s="18"/>
      <c r="R43" s="18"/>
      <c r="S43" s="18"/>
      <c r="T43" s="18"/>
      <c r="U43" s="18"/>
      <c r="V43" s="18"/>
    </row>
    <row r="44" spans="17:22" s="49" customFormat="1" ht="12" x14ac:dyDescent="0.2">
      <c r="Q44" s="18"/>
      <c r="R44" s="18"/>
      <c r="S44" s="18"/>
      <c r="T44" s="18"/>
      <c r="U44" s="18"/>
      <c r="V44" s="18"/>
    </row>
    <row r="45" spans="17:22" s="49" customFormat="1" ht="12" x14ac:dyDescent="0.2">
      <c r="Q45" s="18"/>
      <c r="R45" s="18"/>
      <c r="S45" s="18"/>
      <c r="T45" s="18"/>
      <c r="U45" s="18"/>
      <c r="V45" s="18"/>
    </row>
  </sheetData>
  <mergeCells count="34">
    <mergeCell ref="N17:P17"/>
    <mergeCell ref="A19:A20"/>
    <mergeCell ref="B19:D19"/>
    <mergeCell ref="E19:G19"/>
    <mergeCell ref="H19:J19"/>
    <mergeCell ref="K19:M19"/>
    <mergeCell ref="N19:P19"/>
    <mergeCell ref="A16:A17"/>
    <mergeCell ref="B17:D17"/>
    <mergeCell ref="E17:G17"/>
    <mergeCell ref="H17:J17"/>
    <mergeCell ref="K17:M17"/>
    <mergeCell ref="E16:G16"/>
    <mergeCell ref="H16:J16"/>
    <mergeCell ref="K16:M16"/>
    <mergeCell ref="B16:D16"/>
    <mergeCell ref="A6:A7"/>
    <mergeCell ref="E6:G6"/>
    <mergeCell ref="E4:G4"/>
    <mergeCell ref="H4:J4"/>
    <mergeCell ref="K4:M4"/>
    <mergeCell ref="B6:D6"/>
    <mergeCell ref="A3:A4"/>
    <mergeCell ref="B3:D3"/>
    <mergeCell ref="B4:D4"/>
    <mergeCell ref="E3:G3"/>
    <mergeCell ref="N6:P6"/>
    <mergeCell ref="N16:P16"/>
    <mergeCell ref="H3:J3"/>
    <mergeCell ref="K3:M3"/>
    <mergeCell ref="N3:P3"/>
    <mergeCell ref="H6:J6"/>
    <mergeCell ref="K6:M6"/>
    <mergeCell ref="N4:P4"/>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B54"/>
  <sheetViews>
    <sheetView showGridLines="0" zoomScaleNormal="100" workbookViewId="0"/>
  </sheetViews>
  <sheetFormatPr defaultRowHeight="12" x14ac:dyDescent="0.2"/>
  <cols>
    <col min="1" max="1" width="16.42578125" style="49" customWidth="1"/>
    <col min="2" max="4" width="8.42578125" style="49" customWidth="1"/>
    <col min="5" max="7" width="8.5703125" style="49" customWidth="1"/>
    <col min="8" max="10" width="8.140625" style="49" customWidth="1"/>
    <col min="11" max="13" width="8.5703125" style="49" customWidth="1"/>
    <col min="14" max="16" width="8.28515625" style="49" customWidth="1"/>
    <col min="17" max="17" width="8.7109375" style="49" customWidth="1"/>
    <col min="18" max="16384" width="9.140625" style="49"/>
  </cols>
  <sheetData>
    <row r="1" spans="1:28" s="181" customFormat="1" ht="18.75" x14ac:dyDescent="0.3">
      <c r="A1" s="114" t="s">
        <v>314</v>
      </c>
      <c r="P1" s="186" t="str">
        <f>Obsah!$A$1</f>
        <v>I. čtvrtletí 2018</v>
      </c>
      <c r="Q1" s="18"/>
      <c r="R1" s="18"/>
      <c r="S1" s="18"/>
      <c r="T1" s="18"/>
      <c r="U1" s="18"/>
      <c r="V1" s="18"/>
      <c r="W1" s="18"/>
      <c r="X1" s="18"/>
      <c r="Y1" s="18"/>
      <c r="Z1" s="18"/>
      <c r="AA1" s="18"/>
      <c r="AB1" s="18"/>
    </row>
    <row r="2" spans="1:28" ht="7.5" customHeight="1" x14ac:dyDescent="0.2">
      <c r="Q2" s="18"/>
      <c r="R2" s="18"/>
      <c r="S2" s="18"/>
      <c r="T2" s="18"/>
      <c r="U2" s="18"/>
      <c r="V2" s="18"/>
      <c r="W2" s="18"/>
      <c r="X2" s="18"/>
      <c r="Y2" s="18"/>
      <c r="Z2" s="18"/>
      <c r="AA2" s="18"/>
      <c r="AB2" s="18"/>
    </row>
    <row r="3" spans="1:28" ht="12.75" customHeight="1" x14ac:dyDescent="0.2">
      <c r="A3" s="161"/>
      <c r="B3" s="682" t="s">
        <v>283</v>
      </c>
      <c r="C3" s="680"/>
      <c r="D3" s="683"/>
      <c r="E3" s="682" t="s">
        <v>20</v>
      </c>
      <c r="F3" s="680"/>
      <c r="G3" s="680"/>
      <c r="H3" s="682" t="s">
        <v>289</v>
      </c>
      <c r="I3" s="680"/>
      <c r="J3" s="683"/>
      <c r="K3" s="682" t="s">
        <v>6</v>
      </c>
      <c r="L3" s="680"/>
      <c r="M3" s="680"/>
      <c r="N3" s="682" t="s">
        <v>275</v>
      </c>
      <c r="O3" s="680"/>
      <c r="P3" s="680"/>
      <c r="Q3" s="18"/>
      <c r="R3" s="18"/>
      <c r="S3" s="18"/>
      <c r="T3" s="18"/>
      <c r="U3" s="18"/>
      <c r="V3" s="18"/>
      <c r="W3" s="18"/>
      <c r="X3" s="18"/>
      <c r="Y3" s="18"/>
      <c r="Z3" s="18"/>
      <c r="AA3" s="18"/>
      <c r="AB3" s="18"/>
    </row>
    <row r="4" spans="1:28" ht="12.75" customHeight="1" x14ac:dyDescent="0.2">
      <c r="A4" s="161"/>
      <c r="B4" s="691" t="s">
        <v>256</v>
      </c>
      <c r="C4" s="692"/>
      <c r="D4" s="693"/>
      <c r="E4" s="684" t="s">
        <v>5</v>
      </c>
      <c r="F4" s="684"/>
      <c r="G4" s="686"/>
      <c r="H4" s="684" t="s">
        <v>5</v>
      </c>
      <c r="I4" s="684"/>
      <c r="J4" s="686"/>
      <c r="K4" s="684" t="s">
        <v>5</v>
      </c>
      <c r="L4" s="684"/>
      <c r="M4" s="686"/>
      <c r="N4" s="684" t="s">
        <v>5</v>
      </c>
      <c r="O4" s="684"/>
      <c r="P4" s="684"/>
      <c r="Q4" s="18"/>
      <c r="R4" s="18"/>
      <c r="S4" s="18"/>
      <c r="T4" s="18"/>
      <c r="U4" s="18"/>
      <c r="V4" s="18"/>
      <c r="W4" s="18"/>
      <c r="X4" s="18"/>
      <c r="Y4" s="18"/>
      <c r="Z4" s="18"/>
      <c r="AA4" s="18"/>
      <c r="AB4" s="18"/>
    </row>
    <row r="5" spans="1:28" x14ac:dyDescent="0.2">
      <c r="A5" s="97"/>
      <c r="B5" s="339" t="s">
        <v>69</v>
      </c>
      <c r="C5" s="339" t="s">
        <v>70</v>
      </c>
      <c r="D5" s="472" t="s">
        <v>71</v>
      </c>
      <c r="E5" s="472" t="s">
        <v>69</v>
      </c>
      <c r="F5" s="472" t="s">
        <v>70</v>
      </c>
      <c r="G5" s="472" t="s">
        <v>71</v>
      </c>
      <c r="H5" s="472" t="s">
        <v>69</v>
      </c>
      <c r="I5" s="472" t="s">
        <v>70</v>
      </c>
      <c r="J5" s="472" t="s">
        <v>71</v>
      </c>
      <c r="K5" s="472" t="s">
        <v>69</v>
      </c>
      <c r="L5" s="472" t="s">
        <v>70</v>
      </c>
      <c r="M5" s="472" t="s">
        <v>71</v>
      </c>
      <c r="N5" s="472" t="s">
        <v>69</v>
      </c>
      <c r="O5" s="472" t="s">
        <v>70</v>
      </c>
      <c r="P5" s="339" t="s">
        <v>71</v>
      </c>
      <c r="Q5" s="18"/>
      <c r="R5" s="18"/>
      <c r="S5" s="18"/>
      <c r="T5" s="18"/>
      <c r="U5" s="18"/>
      <c r="V5" s="18"/>
      <c r="W5" s="18"/>
      <c r="X5" s="18"/>
      <c r="Y5" s="18"/>
      <c r="Z5" s="18"/>
      <c r="AA5" s="18"/>
      <c r="AB5" s="18"/>
    </row>
    <row r="6" spans="1:28" ht="12.75" customHeight="1" x14ac:dyDescent="0.2">
      <c r="A6" s="699" t="s">
        <v>436</v>
      </c>
      <c r="B6" s="658">
        <f>D7</f>
        <v>2060.9168800000016</v>
      </c>
      <c r="C6" s="659"/>
      <c r="D6" s="660"/>
      <c r="E6" s="659">
        <f>SUM(E7:G7)</f>
        <v>318749.12199999986</v>
      </c>
      <c r="F6" s="659"/>
      <c r="G6" s="660"/>
      <c r="H6" s="659">
        <f>SUM(H7:J7)</f>
        <v>3649.9790000000003</v>
      </c>
      <c r="I6" s="659"/>
      <c r="J6" s="660"/>
      <c r="K6" s="659">
        <f>SUM(K7:M7)</f>
        <v>315099.14299999981</v>
      </c>
      <c r="L6" s="659"/>
      <c r="M6" s="660"/>
      <c r="N6" s="658">
        <f>SUM(N7:P7)</f>
        <v>292459.79799999995</v>
      </c>
      <c r="O6" s="659"/>
      <c r="P6" s="659"/>
      <c r="Q6" s="18"/>
      <c r="R6" s="18"/>
      <c r="S6" s="18"/>
      <c r="T6" s="18"/>
      <c r="U6" s="18"/>
      <c r="V6" s="18"/>
      <c r="W6" s="18"/>
      <c r="X6" s="18"/>
      <c r="Y6" s="18"/>
      <c r="Z6" s="18"/>
      <c r="AA6" s="18"/>
      <c r="AB6" s="18"/>
    </row>
    <row r="7" spans="1:28" ht="13.5" customHeight="1" x14ac:dyDescent="0.2">
      <c r="A7" s="700"/>
      <c r="B7" s="378">
        <f>SUM(B8:B13)</f>
        <v>2065.0186300000023</v>
      </c>
      <c r="C7" s="344">
        <f t="shared" ref="C7:P7" si="0">SUM(C8:C13)</f>
        <v>2063.4862300000023</v>
      </c>
      <c r="D7" s="372">
        <f t="shared" si="0"/>
        <v>2060.9168800000016</v>
      </c>
      <c r="E7" s="344">
        <f t="shared" si="0"/>
        <v>46177.001999999993</v>
      </c>
      <c r="F7" s="344">
        <f t="shared" si="0"/>
        <v>115021.84699999994</v>
      </c>
      <c r="G7" s="372">
        <f t="shared" si="0"/>
        <v>157550.2729999999</v>
      </c>
      <c r="H7" s="344">
        <f t="shared" si="0"/>
        <v>954.875</v>
      </c>
      <c r="I7" s="344">
        <f t="shared" si="0"/>
        <v>1199.0439999999999</v>
      </c>
      <c r="J7" s="372">
        <f t="shared" si="0"/>
        <v>1496.0600000000002</v>
      </c>
      <c r="K7" s="344">
        <f t="shared" si="0"/>
        <v>45222.126999999986</v>
      </c>
      <c r="L7" s="344">
        <f t="shared" si="0"/>
        <v>113822.80299999993</v>
      </c>
      <c r="M7" s="372">
        <f t="shared" si="0"/>
        <v>156054.2129999999</v>
      </c>
      <c r="N7" s="344">
        <f t="shared" si="0"/>
        <v>42073.45199999999</v>
      </c>
      <c r="O7" s="344">
        <f t="shared" si="0"/>
        <v>105972.91000000003</v>
      </c>
      <c r="P7" s="344">
        <f t="shared" si="0"/>
        <v>144413.43599999996</v>
      </c>
      <c r="Q7" s="18"/>
      <c r="R7" s="18"/>
      <c r="S7" s="18"/>
      <c r="T7" s="18"/>
      <c r="U7" s="18"/>
      <c r="V7" s="18"/>
      <c r="W7" s="18"/>
      <c r="X7" s="18"/>
      <c r="Y7" s="18"/>
      <c r="Z7" s="18"/>
      <c r="AA7" s="18"/>
      <c r="AB7" s="18"/>
    </row>
    <row r="8" spans="1:28" x14ac:dyDescent="0.2">
      <c r="A8" s="373" t="s">
        <v>363</v>
      </c>
      <c r="B8" s="377">
        <v>91.03880000000153</v>
      </c>
      <c r="C8" s="71">
        <v>90.279160000001497</v>
      </c>
      <c r="D8" s="71">
        <v>89.080630000001449</v>
      </c>
      <c r="E8" s="315">
        <v>2045.0309999999904</v>
      </c>
      <c r="F8" s="71">
        <v>4531.254999999991</v>
      </c>
      <c r="G8" s="71">
        <v>6277.343000000029</v>
      </c>
      <c r="H8" s="315">
        <v>4.3989999999999982</v>
      </c>
      <c r="I8" s="71">
        <v>4.5779999999999967</v>
      </c>
      <c r="J8" s="71">
        <v>4.6819999999999968</v>
      </c>
      <c r="K8" s="315">
        <v>2040.6319999999905</v>
      </c>
      <c r="L8" s="71">
        <v>4526.6769999999906</v>
      </c>
      <c r="M8" s="71">
        <v>6272.6610000000292</v>
      </c>
      <c r="N8" s="315">
        <v>948.50799999999003</v>
      </c>
      <c r="O8" s="71">
        <v>2537.0420000000086</v>
      </c>
      <c r="P8" s="71">
        <v>3601.5600000000131</v>
      </c>
      <c r="Q8" s="18"/>
      <c r="R8" s="18"/>
      <c r="S8" s="18"/>
      <c r="T8" s="18"/>
      <c r="U8" s="18"/>
      <c r="V8" s="18"/>
      <c r="W8" s="18"/>
      <c r="X8" s="18"/>
      <c r="Y8" s="18"/>
      <c r="Z8" s="18"/>
      <c r="AA8" s="18"/>
      <c r="AB8" s="18"/>
    </row>
    <row r="9" spans="1:28" x14ac:dyDescent="0.2">
      <c r="A9" s="335" t="s">
        <v>284</v>
      </c>
      <c r="B9" s="337">
        <v>147.00518999999971</v>
      </c>
      <c r="C9" s="53">
        <v>146.09024999999974</v>
      </c>
      <c r="D9" s="28">
        <v>144.96470999999974</v>
      </c>
      <c r="E9" s="317">
        <v>2853.5219999999968</v>
      </c>
      <c r="F9" s="189">
        <v>6601.7119999999968</v>
      </c>
      <c r="G9" s="28">
        <v>9979.0589999999702</v>
      </c>
      <c r="H9" s="317">
        <v>3.5249999999999955</v>
      </c>
      <c r="I9" s="53">
        <v>6.371999999999991</v>
      </c>
      <c r="J9" s="28">
        <v>9.179999999999982</v>
      </c>
      <c r="K9" s="317">
        <v>2849.9969999999967</v>
      </c>
      <c r="L9" s="189">
        <v>6595.3399999999965</v>
      </c>
      <c r="M9" s="28">
        <v>9969.8789999999699</v>
      </c>
      <c r="N9" s="317">
        <v>1444.5149999999921</v>
      </c>
      <c r="O9" s="28">
        <v>3574.1780000000108</v>
      </c>
      <c r="P9" s="28">
        <v>5456.9449999999952</v>
      </c>
      <c r="Q9" s="18"/>
      <c r="R9" s="18"/>
      <c r="S9" s="18"/>
      <c r="T9" s="18"/>
      <c r="U9" s="18"/>
      <c r="V9" s="18"/>
      <c r="W9" s="18"/>
      <c r="X9" s="18"/>
      <c r="Y9" s="18"/>
      <c r="Z9" s="18"/>
      <c r="AA9" s="18"/>
      <c r="AB9" s="18"/>
    </row>
    <row r="10" spans="1:28" x14ac:dyDescent="0.2">
      <c r="A10" s="335" t="s">
        <v>298</v>
      </c>
      <c r="B10" s="337">
        <v>52.509030000000045</v>
      </c>
      <c r="C10" s="53">
        <v>52.651210000000042</v>
      </c>
      <c r="D10" s="28">
        <v>52.515010000000046</v>
      </c>
      <c r="E10" s="317">
        <v>1026.7990000000009</v>
      </c>
      <c r="F10" s="189">
        <v>2436.6189999999983</v>
      </c>
      <c r="G10" s="28">
        <v>3676.4309999999969</v>
      </c>
      <c r="H10" s="317">
        <v>3.4489999999999963</v>
      </c>
      <c r="I10" s="53">
        <v>6.3249999999999957</v>
      </c>
      <c r="J10" s="28">
        <v>9.261000000000001</v>
      </c>
      <c r="K10" s="317">
        <v>1023.3500000000009</v>
      </c>
      <c r="L10" s="189">
        <v>2430.2939999999985</v>
      </c>
      <c r="M10" s="28">
        <v>3667.1699999999969</v>
      </c>
      <c r="N10" s="317">
        <v>891.14199999999994</v>
      </c>
      <c r="O10" s="28">
        <v>1832.293000000001</v>
      </c>
      <c r="P10" s="28">
        <v>2683.6319999999973</v>
      </c>
      <c r="Q10" s="18"/>
      <c r="R10" s="18"/>
      <c r="S10" s="18"/>
      <c r="T10" s="18"/>
      <c r="U10" s="18"/>
      <c r="V10" s="18"/>
      <c r="W10" s="18"/>
      <c r="X10" s="18"/>
      <c r="Y10" s="18"/>
      <c r="Z10" s="18"/>
      <c r="AA10" s="18"/>
      <c r="AB10" s="18"/>
    </row>
    <row r="11" spans="1:28" x14ac:dyDescent="0.2">
      <c r="A11" s="335" t="s">
        <v>285</v>
      </c>
      <c r="B11" s="337">
        <v>448.17033000000021</v>
      </c>
      <c r="C11" s="53">
        <v>448.17033000000021</v>
      </c>
      <c r="D11" s="28">
        <v>448.0612500000002</v>
      </c>
      <c r="E11" s="317">
        <v>9823.7370000000083</v>
      </c>
      <c r="F11" s="189">
        <v>24325.897999999957</v>
      </c>
      <c r="G11" s="28">
        <v>34111.608999999997</v>
      </c>
      <c r="H11" s="317">
        <v>169.98500000000004</v>
      </c>
      <c r="I11" s="53">
        <v>266.75200000000007</v>
      </c>
      <c r="J11" s="28">
        <v>335.01400000000012</v>
      </c>
      <c r="K11" s="317">
        <v>9653.7520000000077</v>
      </c>
      <c r="L11" s="189">
        <v>24059.145999999957</v>
      </c>
      <c r="M11" s="28">
        <v>33776.594999999994</v>
      </c>
      <c r="N11" s="317">
        <v>9282.0290000000059</v>
      </c>
      <c r="O11" s="28">
        <v>22432.912000000004</v>
      </c>
      <c r="P11" s="28">
        <v>31320.418000000031</v>
      </c>
      <c r="Q11" s="18"/>
      <c r="R11" s="18"/>
      <c r="S11" s="18"/>
      <c r="T11" s="18"/>
      <c r="U11" s="18"/>
      <c r="V11" s="18"/>
      <c r="W11" s="18"/>
      <c r="X11" s="18"/>
      <c r="Y11" s="18"/>
      <c r="Z11" s="18"/>
      <c r="AA11" s="18"/>
      <c r="AB11" s="18"/>
    </row>
    <row r="12" spans="1:28" x14ac:dyDescent="0.2">
      <c r="A12" s="335" t="s">
        <v>286</v>
      </c>
      <c r="B12" s="337">
        <v>987.66026000000045</v>
      </c>
      <c r="C12" s="53">
        <v>987.66026000000045</v>
      </c>
      <c r="D12" s="28">
        <v>987.66026000000045</v>
      </c>
      <c r="E12" s="317">
        <v>22542.917999999994</v>
      </c>
      <c r="F12" s="189">
        <v>56243.222999999991</v>
      </c>
      <c r="G12" s="28">
        <v>76709.188999999911</v>
      </c>
      <c r="H12" s="317">
        <v>473.93599999999992</v>
      </c>
      <c r="I12" s="53">
        <v>589.21199999999988</v>
      </c>
      <c r="J12" s="28">
        <v>738.42400000000009</v>
      </c>
      <c r="K12" s="317">
        <v>22068.981999999993</v>
      </c>
      <c r="L12" s="189">
        <v>55654.010999999991</v>
      </c>
      <c r="M12" s="28">
        <v>75970.764999999912</v>
      </c>
      <c r="N12" s="317">
        <v>21942.405000000002</v>
      </c>
      <c r="O12" s="28">
        <v>55232.784000000007</v>
      </c>
      <c r="P12" s="28">
        <v>75269.82399999992</v>
      </c>
      <c r="Q12" s="18"/>
      <c r="R12" s="18"/>
      <c r="S12" s="18"/>
      <c r="T12" s="18"/>
      <c r="U12" s="18"/>
      <c r="V12" s="18"/>
      <c r="W12" s="18"/>
      <c r="X12" s="18"/>
      <c r="Y12" s="18"/>
      <c r="Z12" s="18"/>
      <c r="AA12" s="18"/>
      <c r="AB12" s="18"/>
    </row>
    <row r="13" spans="1:28" ht="13.5" customHeight="1" thickBot="1" x14ac:dyDescent="0.25">
      <c r="A13" s="336" t="s">
        <v>287</v>
      </c>
      <c r="B13" s="338">
        <v>338.63501999999994</v>
      </c>
      <c r="C13" s="32">
        <v>338.63501999999994</v>
      </c>
      <c r="D13" s="32">
        <v>338.63501999999994</v>
      </c>
      <c r="E13" s="257">
        <v>7884.9949999999999</v>
      </c>
      <c r="F13" s="32">
        <v>20883.14</v>
      </c>
      <c r="G13" s="32">
        <v>26796.641999999996</v>
      </c>
      <c r="H13" s="257">
        <v>299.58099999999996</v>
      </c>
      <c r="I13" s="32">
        <v>325.80500000000001</v>
      </c>
      <c r="J13" s="32">
        <v>399.49900000000002</v>
      </c>
      <c r="K13" s="257">
        <v>7585.4139999999998</v>
      </c>
      <c r="L13" s="32">
        <v>20557.334999999999</v>
      </c>
      <c r="M13" s="32">
        <v>26397.142999999996</v>
      </c>
      <c r="N13" s="257">
        <v>7564.853000000001</v>
      </c>
      <c r="O13" s="32">
        <v>20363.700999999997</v>
      </c>
      <c r="P13" s="32">
        <v>26081.057000000004</v>
      </c>
      <c r="Q13" s="18"/>
      <c r="R13" s="18"/>
      <c r="S13" s="18"/>
      <c r="T13" s="18"/>
      <c r="U13" s="18"/>
      <c r="V13" s="18"/>
      <c r="W13" s="18"/>
      <c r="X13" s="18"/>
      <c r="Y13" s="18"/>
      <c r="Z13" s="18"/>
      <c r="AA13" s="18"/>
      <c r="AB13" s="18"/>
    </row>
    <row r="14" spans="1:28" s="25" customFormat="1" ht="12.75" x14ac:dyDescent="0.2">
      <c r="A14" s="323" t="s">
        <v>435</v>
      </c>
      <c r="N14" s="17" t="str">
        <f>"Data od výrobců ze systému OTE, a.s. k "&amp;Datum_OTE&amp;"."</f>
        <v>Data od výrobců ze systému OTE, a.s. k 28. 5. 2018.</v>
      </c>
      <c r="P14" s="24" t="s">
        <v>140</v>
      </c>
      <c r="Q14" s="35"/>
      <c r="R14" s="35"/>
      <c r="S14" s="35"/>
      <c r="T14" s="35"/>
      <c r="U14" s="35"/>
      <c r="V14" s="35"/>
      <c r="W14" s="35"/>
      <c r="X14" s="35"/>
      <c r="Y14" s="35"/>
      <c r="Z14" s="35"/>
      <c r="AA14" s="35"/>
      <c r="AB14" s="35"/>
    </row>
    <row r="15" spans="1:28" x14ac:dyDescent="0.2">
      <c r="A15" s="478"/>
      <c r="B15" s="478"/>
      <c r="C15" s="478"/>
      <c r="D15" s="478"/>
      <c r="E15" s="478"/>
      <c r="F15" s="478"/>
      <c r="G15" s="478"/>
      <c r="H15" s="478"/>
      <c r="I15" s="478"/>
      <c r="J15" s="478"/>
      <c r="K15" s="478"/>
      <c r="L15" s="478"/>
      <c r="M15" s="478"/>
      <c r="N15" s="478"/>
      <c r="O15" s="478"/>
      <c r="P15" s="478"/>
      <c r="Q15" s="18"/>
      <c r="R15" s="18"/>
      <c r="S15" s="18"/>
      <c r="T15" s="18"/>
      <c r="U15" s="18"/>
      <c r="V15" s="18"/>
      <c r="W15" s="18"/>
      <c r="X15" s="18"/>
      <c r="Y15" s="18"/>
      <c r="Z15" s="18"/>
      <c r="AA15" s="18"/>
      <c r="AB15" s="18"/>
    </row>
    <row r="16" spans="1:28" x14ac:dyDescent="0.2">
      <c r="A16" s="479"/>
      <c r="B16" s="479"/>
      <c r="C16" s="479"/>
      <c r="D16" s="479"/>
      <c r="E16" s="479"/>
      <c r="F16" s="479"/>
      <c r="G16" s="479"/>
      <c r="H16" s="479"/>
      <c r="I16" s="479"/>
      <c r="J16" s="479"/>
      <c r="K16" s="479"/>
      <c r="L16" s="479"/>
      <c r="M16" s="479"/>
      <c r="N16" s="479"/>
      <c r="O16" s="479"/>
      <c r="P16" s="479"/>
      <c r="Q16" s="480"/>
      <c r="R16" s="18"/>
      <c r="S16" s="18"/>
      <c r="T16" s="18"/>
      <c r="U16" s="18"/>
      <c r="V16" s="18"/>
      <c r="W16" s="18"/>
      <c r="X16" s="18"/>
      <c r="Y16" s="18"/>
      <c r="Z16" s="18"/>
      <c r="AA16" s="18"/>
      <c r="AB16" s="18"/>
    </row>
    <row r="17" spans="1:28" x14ac:dyDescent="0.2">
      <c r="A17" s="479"/>
      <c r="B17" s="479"/>
      <c r="C17" s="479"/>
      <c r="D17" s="479"/>
      <c r="E17" s="479"/>
      <c r="F17" s="479"/>
      <c r="G17" s="479"/>
      <c r="H17" s="479"/>
      <c r="I17" s="479"/>
      <c r="J17" s="479"/>
      <c r="K17" s="479"/>
      <c r="L17" s="479"/>
      <c r="M17" s="479"/>
      <c r="N17" s="479"/>
      <c r="O17" s="479"/>
      <c r="P17" s="479"/>
      <c r="Q17" s="480"/>
      <c r="R17" s="18"/>
      <c r="S17" s="18"/>
      <c r="T17" s="18"/>
      <c r="U17" s="18"/>
      <c r="V17" s="18"/>
      <c r="W17" s="18"/>
      <c r="X17" s="18"/>
      <c r="Y17" s="18"/>
      <c r="Z17" s="18"/>
      <c r="AA17" s="18"/>
      <c r="AB17" s="18"/>
    </row>
    <row r="24" spans="1:28" ht="18.75" x14ac:dyDescent="0.3">
      <c r="A24" s="195" t="s">
        <v>312</v>
      </c>
      <c r="B24" s="188"/>
      <c r="C24" s="188"/>
      <c r="D24" s="188"/>
      <c r="E24" s="188"/>
      <c r="F24" s="188"/>
      <c r="G24" s="188"/>
      <c r="H24" s="188"/>
      <c r="I24" s="188"/>
      <c r="J24" s="188"/>
      <c r="K24" s="188"/>
      <c r="L24" s="188"/>
      <c r="M24" s="188"/>
      <c r="N24" s="188"/>
      <c r="O24" s="188"/>
      <c r="P24" s="476"/>
    </row>
    <row r="25" spans="1:28" ht="4.5" customHeight="1" x14ac:dyDescent="0.2">
      <c r="A25" s="18"/>
      <c r="B25" s="18"/>
      <c r="C25" s="18"/>
      <c r="D25" s="18"/>
      <c r="E25" s="18"/>
      <c r="F25" s="18"/>
      <c r="G25" s="18"/>
      <c r="H25" s="18"/>
      <c r="I25" s="18"/>
      <c r="J25" s="18"/>
      <c r="K25" s="18"/>
      <c r="L25" s="18"/>
      <c r="M25" s="18"/>
      <c r="N25" s="18"/>
      <c r="O25" s="18"/>
      <c r="P25" s="18"/>
    </row>
    <row r="26" spans="1:28" x14ac:dyDescent="0.2">
      <c r="A26" s="161"/>
      <c r="B26" s="682" t="s">
        <v>283</v>
      </c>
      <c r="C26" s="680"/>
      <c r="D26" s="683"/>
      <c r="E26" s="682" t="s">
        <v>20</v>
      </c>
      <c r="F26" s="680"/>
      <c r="G26" s="680"/>
      <c r="H26" s="682" t="s">
        <v>289</v>
      </c>
      <c r="I26" s="680"/>
      <c r="J26" s="683"/>
      <c r="K26" s="682" t="s">
        <v>6</v>
      </c>
      <c r="L26" s="680"/>
      <c r="M26" s="680"/>
      <c r="N26" s="682" t="s">
        <v>275</v>
      </c>
      <c r="O26" s="680"/>
      <c r="P26" s="680"/>
    </row>
    <row r="27" spans="1:28" ht="13.5" x14ac:dyDescent="0.2">
      <c r="A27" s="161"/>
      <c r="B27" s="196"/>
      <c r="C27" s="471"/>
      <c r="D27" s="197" t="s">
        <v>256</v>
      </c>
      <c r="E27" s="470"/>
      <c r="F27" s="469"/>
      <c r="G27" s="197" t="s">
        <v>5</v>
      </c>
      <c r="H27" s="196"/>
      <c r="I27" s="471"/>
      <c r="J27" s="197" t="s">
        <v>5</v>
      </c>
      <c r="K27" s="196"/>
      <c r="L27" s="471"/>
      <c r="M27" s="197" t="s">
        <v>5</v>
      </c>
      <c r="N27" s="470"/>
      <c r="O27" s="469"/>
      <c r="P27" s="146" t="s">
        <v>5</v>
      </c>
    </row>
    <row r="28" spans="1:28" x14ac:dyDescent="0.2">
      <c r="A28" s="97"/>
      <c r="B28" s="472" t="s">
        <v>69</v>
      </c>
      <c r="C28" s="472" t="s">
        <v>70</v>
      </c>
      <c r="D28" s="472" t="s">
        <v>71</v>
      </c>
      <c r="E28" s="472" t="s">
        <v>69</v>
      </c>
      <c r="F28" s="472" t="s">
        <v>70</v>
      </c>
      <c r="G28" s="472" t="s">
        <v>71</v>
      </c>
      <c r="H28" s="472" t="s">
        <v>69</v>
      </c>
      <c r="I28" s="472" t="s">
        <v>70</v>
      </c>
      <c r="J28" s="472" t="s">
        <v>71</v>
      </c>
      <c r="K28" s="472" t="s">
        <v>69</v>
      </c>
      <c r="L28" s="472" t="s">
        <v>70</v>
      </c>
      <c r="M28" s="472" t="s">
        <v>71</v>
      </c>
      <c r="N28" s="472" t="s">
        <v>69</v>
      </c>
      <c r="O28" s="472" t="s">
        <v>70</v>
      </c>
      <c r="P28" s="339" t="s">
        <v>71</v>
      </c>
    </row>
    <row r="29" spans="1:28" x14ac:dyDescent="0.2">
      <c r="A29" s="701" t="s">
        <v>437</v>
      </c>
      <c r="B29" s="658">
        <f>D30</f>
        <v>308.0879000000001</v>
      </c>
      <c r="C29" s="659"/>
      <c r="D29" s="660"/>
      <c r="E29" s="659">
        <f>SUM(E30:G30)</f>
        <v>169818.38799999998</v>
      </c>
      <c r="F29" s="659"/>
      <c r="G29" s="660"/>
      <c r="H29" s="659">
        <f t="shared" ref="H29" si="1">SUM(H30:J30)</f>
        <v>2466.9799999999996</v>
      </c>
      <c r="I29" s="659"/>
      <c r="J29" s="660"/>
      <c r="K29" s="659">
        <f t="shared" ref="K29" si="2">SUM(K30:M30)</f>
        <v>167351.40799999997</v>
      </c>
      <c r="L29" s="659"/>
      <c r="M29" s="660"/>
      <c r="N29" s="659">
        <f t="shared" ref="N29" si="3">SUM(N30:P30)</f>
        <v>167358.64400000003</v>
      </c>
      <c r="O29" s="659"/>
      <c r="P29" s="659"/>
    </row>
    <row r="30" spans="1:28" x14ac:dyDescent="0.2">
      <c r="A30" s="702"/>
      <c r="B30" s="343">
        <f>SUM(B31:B34)</f>
        <v>308.18790000000013</v>
      </c>
      <c r="C30" s="344">
        <f t="shared" ref="C30:P30" si="4">SUM(C31:C34)</f>
        <v>308.0879000000001</v>
      </c>
      <c r="D30" s="344">
        <f t="shared" si="4"/>
        <v>308.0879000000001</v>
      </c>
      <c r="E30" s="343">
        <f t="shared" si="4"/>
        <v>74197.152999999977</v>
      </c>
      <c r="F30" s="344">
        <f t="shared" si="4"/>
        <v>38093.569999999992</v>
      </c>
      <c r="G30" s="344">
        <f t="shared" si="4"/>
        <v>57527.664999999994</v>
      </c>
      <c r="H30" s="343">
        <f t="shared" si="4"/>
        <v>1036.5049999999997</v>
      </c>
      <c r="I30" s="344">
        <f t="shared" si="4"/>
        <v>642.63199999999983</v>
      </c>
      <c r="J30" s="344">
        <f t="shared" si="4"/>
        <v>787.84299999999985</v>
      </c>
      <c r="K30" s="343">
        <f t="shared" si="4"/>
        <v>73160.647999999986</v>
      </c>
      <c r="L30" s="344">
        <f t="shared" si="4"/>
        <v>37450.937999999995</v>
      </c>
      <c r="M30" s="344">
        <f t="shared" si="4"/>
        <v>56739.821999999993</v>
      </c>
      <c r="N30" s="343">
        <f t="shared" si="4"/>
        <v>73174.890000000014</v>
      </c>
      <c r="O30" s="344">
        <f t="shared" si="4"/>
        <v>37449.838000000003</v>
      </c>
      <c r="P30" s="344">
        <f t="shared" si="4"/>
        <v>56733.915999999997</v>
      </c>
    </row>
    <row r="31" spans="1:28" x14ac:dyDescent="0.2">
      <c r="A31" s="373" t="s">
        <v>296</v>
      </c>
      <c r="B31" s="319">
        <v>2.897899999999999</v>
      </c>
      <c r="C31" s="50">
        <v>2.7978999999999994</v>
      </c>
      <c r="D31" s="320">
        <v>2.7978999999999994</v>
      </c>
      <c r="E31" s="319">
        <v>257.86700000000002</v>
      </c>
      <c r="F31" s="50">
        <v>62.01700000000001</v>
      </c>
      <c r="G31" s="320">
        <v>168.55700000000002</v>
      </c>
      <c r="H31" s="319">
        <v>5.7059999999999995</v>
      </c>
      <c r="I31" s="50">
        <v>1.3129999999999999</v>
      </c>
      <c r="J31" s="50">
        <v>3.8559999999999999</v>
      </c>
      <c r="K31" s="319">
        <v>252.16100000000003</v>
      </c>
      <c r="L31" s="50">
        <v>60.704000000000008</v>
      </c>
      <c r="M31" s="320">
        <v>164.70100000000002</v>
      </c>
      <c r="N31" s="50">
        <v>247.738</v>
      </c>
      <c r="O31" s="50">
        <v>58.084999999999994</v>
      </c>
      <c r="P31" s="50">
        <v>162.12300000000002</v>
      </c>
    </row>
    <row r="32" spans="1:28" x14ac:dyDescent="0.2">
      <c r="A32" s="335" t="s">
        <v>297</v>
      </c>
      <c r="B32" s="317">
        <v>5.76</v>
      </c>
      <c r="C32" s="53">
        <v>5.76</v>
      </c>
      <c r="D32" s="318">
        <v>5.76</v>
      </c>
      <c r="E32" s="317">
        <v>984.03300000000002</v>
      </c>
      <c r="F32" s="53">
        <v>780.69800000000009</v>
      </c>
      <c r="G32" s="318">
        <v>873.56900000000007</v>
      </c>
      <c r="H32" s="317">
        <v>17.181999999999999</v>
      </c>
      <c r="I32" s="189">
        <v>13.035</v>
      </c>
      <c r="J32" s="190">
        <v>15.318000000000001</v>
      </c>
      <c r="K32" s="317">
        <v>966.851</v>
      </c>
      <c r="L32" s="189">
        <v>767.66300000000012</v>
      </c>
      <c r="M32" s="260">
        <v>858.25100000000009</v>
      </c>
      <c r="N32" s="190">
        <v>965.91800000000001</v>
      </c>
      <c r="O32" s="28">
        <v>766.49800000000005</v>
      </c>
      <c r="P32" s="28">
        <v>857.45299999999997</v>
      </c>
    </row>
    <row r="33" spans="1:16" x14ac:dyDescent="0.2">
      <c r="A33" s="335" t="s">
        <v>299</v>
      </c>
      <c r="B33" s="317">
        <v>59.879999999999995</v>
      </c>
      <c r="C33" s="53">
        <v>59.879999999999995</v>
      </c>
      <c r="D33" s="318">
        <v>59.879999999999995</v>
      </c>
      <c r="E33" s="317">
        <v>15252.630000000001</v>
      </c>
      <c r="F33" s="53">
        <v>7114.3860000000004</v>
      </c>
      <c r="G33" s="318">
        <v>11047.052</v>
      </c>
      <c r="H33" s="317">
        <v>119.29900000000001</v>
      </c>
      <c r="I33" s="189">
        <v>70.322999999999993</v>
      </c>
      <c r="J33" s="190">
        <v>98.315000000000012</v>
      </c>
      <c r="K33" s="317">
        <v>15133.331</v>
      </c>
      <c r="L33" s="189">
        <v>7044.0630000000001</v>
      </c>
      <c r="M33" s="260">
        <v>10948.736999999999</v>
      </c>
      <c r="N33" s="190">
        <v>15134.753000000001</v>
      </c>
      <c r="O33" s="28">
        <v>7046.3580000000002</v>
      </c>
      <c r="P33" s="28">
        <v>10950.400000000003</v>
      </c>
    </row>
    <row r="34" spans="1:16" ht="12.75" thickBot="1" x14ac:dyDescent="0.25">
      <c r="A34" s="336" t="s">
        <v>300</v>
      </c>
      <c r="B34" s="270">
        <v>239.65000000000012</v>
      </c>
      <c r="C34" s="38">
        <v>239.65000000000012</v>
      </c>
      <c r="D34" s="209">
        <v>239.65000000000012</v>
      </c>
      <c r="E34" s="270">
        <v>57702.622999999978</v>
      </c>
      <c r="F34" s="38">
        <v>30136.468999999994</v>
      </c>
      <c r="G34" s="209">
        <v>45438.486999999994</v>
      </c>
      <c r="H34" s="270">
        <v>894.31799999999976</v>
      </c>
      <c r="I34" s="38">
        <v>557.96099999999979</v>
      </c>
      <c r="J34" s="38">
        <v>670.35399999999981</v>
      </c>
      <c r="K34" s="270">
        <v>56808.304999999978</v>
      </c>
      <c r="L34" s="38">
        <v>29578.507999999994</v>
      </c>
      <c r="M34" s="209">
        <v>44768.132999999994</v>
      </c>
      <c r="N34" s="38">
        <v>56826.481000000007</v>
      </c>
      <c r="O34" s="38">
        <v>29578.897000000001</v>
      </c>
      <c r="P34" s="38">
        <v>44763.939999999995</v>
      </c>
    </row>
    <row r="35" spans="1:16" s="25" customFormat="1" ht="12.75" x14ac:dyDescent="0.2">
      <c r="A35" s="323" t="s">
        <v>435</v>
      </c>
      <c r="B35" s="35"/>
      <c r="C35" s="35"/>
      <c r="D35" s="35"/>
      <c r="E35" s="35"/>
      <c r="F35" s="35"/>
      <c r="G35" s="35"/>
      <c r="H35" s="35"/>
      <c r="I35" s="35"/>
      <c r="J35" s="35"/>
      <c r="K35" s="35"/>
      <c r="L35" s="35"/>
      <c r="M35" s="35"/>
      <c r="N35" s="17" t="str">
        <f>"Data od výrobců ze systému OTE, a.s. k "&amp;Datum_OTE&amp;"."</f>
        <v>Data od výrobců ze systému OTE, a.s. k 28. 5. 2018.</v>
      </c>
      <c r="O35" s="35"/>
      <c r="P35" s="24" t="s">
        <v>140</v>
      </c>
    </row>
    <row r="36" spans="1:16" x14ac:dyDescent="0.2">
      <c r="A36" s="86"/>
      <c r="B36" s="480"/>
      <c r="C36" s="480"/>
      <c r="D36" s="480"/>
      <c r="E36" s="480"/>
      <c r="F36" s="480"/>
      <c r="G36" s="480"/>
      <c r="H36" s="480"/>
      <c r="I36" s="480"/>
      <c r="J36" s="480"/>
      <c r="K36" s="480"/>
      <c r="L36" s="480"/>
      <c r="M36" s="480"/>
      <c r="N36" s="480"/>
      <c r="O36" s="480"/>
      <c r="P36" s="480"/>
    </row>
    <row r="37" spans="1:16" x14ac:dyDescent="0.2">
      <c r="A37" s="480"/>
      <c r="B37" s="480"/>
      <c r="C37" s="480"/>
      <c r="D37" s="480"/>
      <c r="E37" s="480"/>
      <c r="F37" s="480"/>
      <c r="G37" s="480"/>
      <c r="H37" s="480"/>
      <c r="I37" s="480"/>
      <c r="J37" s="480"/>
      <c r="K37" s="480"/>
      <c r="L37" s="480"/>
      <c r="M37" s="480"/>
      <c r="N37" s="480"/>
      <c r="O37" s="480"/>
      <c r="P37" s="480"/>
    </row>
    <row r="38" spans="1:16" x14ac:dyDescent="0.2">
      <c r="A38" s="18"/>
      <c r="B38" s="18"/>
      <c r="C38" s="18"/>
      <c r="D38" s="18"/>
      <c r="E38" s="18"/>
      <c r="F38" s="18"/>
      <c r="G38" s="18"/>
      <c r="H38" s="18"/>
      <c r="I38" s="18"/>
      <c r="J38" s="18"/>
      <c r="K38" s="18"/>
      <c r="L38" s="18"/>
      <c r="M38" s="18"/>
      <c r="N38" s="18"/>
      <c r="O38" s="18"/>
      <c r="P38" s="18"/>
    </row>
    <row r="39" spans="1:16" x14ac:dyDescent="0.2">
      <c r="A39" s="18"/>
      <c r="B39" s="18"/>
      <c r="C39" s="18"/>
      <c r="D39" s="18"/>
      <c r="E39" s="18"/>
      <c r="F39" s="18"/>
      <c r="G39" s="18"/>
      <c r="H39" s="18"/>
      <c r="I39" s="18"/>
      <c r="J39" s="18"/>
      <c r="K39" s="18"/>
      <c r="L39" s="18"/>
      <c r="M39" s="18"/>
      <c r="N39" s="18"/>
      <c r="O39" s="18"/>
      <c r="P39" s="18"/>
    </row>
    <row r="40" spans="1:16" x14ac:dyDescent="0.2">
      <c r="A40" s="18"/>
      <c r="B40" s="18"/>
      <c r="C40" s="18"/>
      <c r="D40" s="18"/>
      <c r="E40" s="18"/>
      <c r="F40" s="18"/>
      <c r="G40" s="18"/>
      <c r="H40" s="18"/>
      <c r="I40" s="18"/>
      <c r="J40" s="18"/>
      <c r="K40" s="18"/>
      <c r="L40" s="18"/>
      <c r="M40" s="18"/>
      <c r="N40" s="18"/>
      <c r="O40" s="18"/>
      <c r="P40" s="18"/>
    </row>
    <row r="41" spans="1:16" x14ac:dyDescent="0.2">
      <c r="A41" s="18"/>
      <c r="B41" s="18"/>
      <c r="C41" s="18"/>
      <c r="D41" s="18"/>
      <c r="E41" s="18"/>
      <c r="F41" s="18"/>
      <c r="G41" s="18"/>
      <c r="H41" s="18"/>
      <c r="I41" s="18"/>
      <c r="J41" s="18"/>
      <c r="K41" s="18"/>
      <c r="L41" s="18"/>
      <c r="M41" s="18"/>
      <c r="N41" s="18"/>
      <c r="O41" s="18"/>
      <c r="P41" s="18"/>
    </row>
    <row r="42" spans="1:16" x14ac:dyDescent="0.2">
      <c r="A42" s="18"/>
      <c r="B42" s="18"/>
      <c r="C42" s="18"/>
      <c r="D42" s="18"/>
      <c r="E42" s="18"/>
      <c r="F42" s="18"/>
      <c r="G42" s="18"/>
      <c r="H42" s="18"/>
      <c r="I42" s="18"/>
      <c r="J42" s="18"/>
      <c r="K42" s="18"/>
      <c r="L42" s="18"/>
      <c r="M42" s="18"/>
      <c r="N42" s="18"/>
      <c r="O42" s="18"/>
      <c r="P42" s="18"/>
    </row>
    <row r="43" spans="1:16" x14ac:dyDescent="0.2">
      <c r="A43" s="18"/>
      <c r="B43" s="18"/>
      <c r="C43" s="18"/>
      <c r="D43" s="18"/>
      <c r="E43" s="18"/>
      <c r="F43" s="18"/>
      <c r="G43" s="18"/>
      <c r="H43" s="18"/>
      <c r="I43" s="18"/>
      <c r="J43" s="18"/>
      <c r="K43" s="18"/>
      <c r="L43" s="18"/>
      <c r="M43" s="18"/>
      <c r="N43" s="18"/>
      <c r="O43" s="18"/>
      <c r="P43" s="18"/>
    </row>
    <row r="44" spans="1:16" x14ac:dyDescent="0.2">
      <c r="A44" s="18"/>
      <c r="B44" s="18"/>
      <c r="C44" s="18"/>
      <c r="D44" s="18"/>
      <c r="E44" s="18"/>
      <c r="F44" s="18"/>
      <c r="G44" s="18"/>
      <c r="H44" s="18"/>
      <c r="I44" s="18"/>
      <c r="J44" s="18"/>
      <c r="K44" s="18"/>
      <c r="L44" s="18"/>
      <c r="M44" s="18"/>
      <c r="N44" s="18"/>
      <c r="O44" s="18"/>
      <c r="P44" s="18"/>
    </row>
    <row r="45" spans="1:16" x14ac:dyDescent="0.2">
      <c r="A45" s="18"/>
      <c r="B45" s="18"/>
      <c r="C45" s="18"/>
      <c r="D45" s="18"/>
      <c r="E45" s="18"/>
      <c r="F45" s="18"/>
      <c r="G45" s="18"/>
      <c r="H45" s="18"/>
      <c r="I45" s="18"/>
      <c r="J45" s="18"/>
      <c r="K45" s="18"/>
      <c r="L45" s="18"/>
      <c r="M45" s="18"/>
      <c r="N45" s="18"/>
      <c r="O45" s="18"/>
      <c r="P45" s="18"/>
    </row>
    <row r="46" spans="1:16" x14ac:dyDescent="0.2">
      <c r="A46" s="18"/>
      <c r="B46" s="18"/>
      <c r="C46" s="18"/>
      <c r="D46" s="18"/>
      <c r="E46" s="18"/>
      <c r="F46" s="18"/>
      <c r="G46" s="18"/>
      <c r="H46" s="18"/>
      <c r="I46" s="18"/>
      <c r="J46" s="18"/>
      <c r="K46" s="18"/>
      <c r="L46" s="18"/>
      <c r="M46" s="18"/>
      <c r="N46" s="18"/>
      <c r="O46" s="18"/>
      <c r="P46" s="18"/>
    </row>
    <row r="47" spans="1:16" x14ac:dyDescent="0.2">
      <c r="A47" s="18"/>
      <c r="B47" s="18"/>
      <c r="C47" s="18"/>
      <c r="D47" s="18"/>
      <c r="E47" s="18"/>
      <c r="F47" s="18"/>
      <c r="G47" s="18"/>
      <c r="H47" s="18"/>
      <c r="I47" s="18"/>
      <c r="J47" s="18"/>
      <c r="K47" s="18"/>
      <c r="L47" s="18"/>
      <c r="M47" s="18"/>
      <c r="N47" s="18"/>
      <c r="O47" s="18"/>
      <c r="P47" s="18"/>
    </row>
    <row r="48" spans="1:16" x14ac:dyDescent="0.2">
      <c r="A48" s="18"/>
      <c r="B48" s="18"/>
      <c r="C48" s="18"/>
      <c r="D48" s="18"/>
      <c r="E48" s="18"/>
      <c r="F48" s="18"/>
      <c r="G48" s="18"/>
      <c r="H48" s="18"/>
      <c r="I48" s="18"/>
      <c r="J48" s="18"/>
      <c r="K48" s="18"/>
      <c r="L48" s="18"/>
      <c r="M48" s="18"/>
      <c r="N48" s="18"/>
      <c r="O48" s="18"/>
      <c r="P48" s="18"/>
    </row>
    <row r="49" spans="1:16" x14ac:dyDescent="0.2">
      <c r="A49" s="18"/>
      <c r="B49" s="18"/>
      <c r="C49" s="18"/>
      <c r="D49" s="18"/>
      <c r="E49" s="18"/>
      <c r="F49" s="18"/>
      <c r="G49" s="18"/>
      <c r="H49" s="18"/>
      <c r="I49" s="18"/>
      <c r="J49" s="18"/>
      <c r="K49" s="18"/>
      <c r="L49" s="18"/>
      <c r="M49" s="18"/>
      <c r="N49" s="18"/>
      <c r="O49" s="18"/>
      <c r="P49" s="18"/>
    </row>
    <row r="50" spans="1:16" x14ac:dyDescent="0.2">
      <c r="A50" s="18"/>
      <c r="B50" s="18"/>
      <c r="C50" s="18"/>
      <c r="D50" s="18"/>
      <c r="E50" s="18"/>
      <c r="F50" s="18"/>
      <c r="G50" s="18"/>
      <c r="H50" s="18"/>
      <c r="I50" s="18"/>
      <c r="J50" s="18"/>
      <c r="K50" s="18"/>
      <c r="L50" s="18"/>
      <c r="M50" s="18"/>
      <c r="N50" s="18"/>
      <c r="O50" s="18"/>
      <c r="P50" s="18"/>
    </row>
    <row r="51" spans="1:16" x14ac:dyDescent="0.2">
      <c r="A51" s="18"/>
      <c r="B51" s="18"/>
      <c r="C51" s="18"/>
      <c r="D51" s="18"/>
      <c r="E51" s="18"/>
      <c r="F51" s="18"/>
      <c r="G51" s="18"/>
      <c r="H51" s="18"/>
      <c r="I51" s="18"/>
      <c r="J51" s="18"/>
      <c r="K51" s="18"/>
      <c r="L51" s="18"/>
      <c r="M51" s="18"/>
      <c r="N51" s="18"/>
      <c r="O51" s="18"/>
      <c r="P51" s="18"/>
    </row>
    <row r="52" spans="1:16" x14ac:dyDescent="0.2">
      <c r="A52" s="18"/>
      <c r="B52" s="18"/>
      <c r="C52" s="18"/>
      <c r="D52" s="18"/>
      <c r="E52" s="18"/>
      <c r="F52" s="18"/>
      <c r="G52" s="18"/>
      <c r="H52" s="18"/>
      <c r="I52" s="18"/>
      <c r="J52" s="18"/>
      <c r="K52" s="18"/>
      <c r="L52" s="18"/>
      <c r="M52" s="18"/>
      <c r="N52" s="18"/>
      <c r="O52" s="18"/>
      <c r="P52" s="18"/>
    </row>
    <row r="53" spans="1:16" x14ac:dyDescent="0.2">
      <c r="A53" s="18"/>
      <c r="B53" s="18"/>
      <c r="C53" s="18"/>
      <c r="D53" s="18"/>
      <c r="E53" s="18"/>
      <c r="F53" s="18"/>
      <c r="G53" s="18"/>
      <c r="H53" s="18"/>
      <c r="I53" s="18"/>
      <c r="J53" s="18"/>
      <c r="K53" s="18"/>
      <c r="L53" s="18"/>
      <c r="M53" s="18"/>
      <c r="N53" s="18"/>
      <c r="O53" s="18"/>
      <c r="P53" s="18"/>
    </row>
    <row r="54" spans="1:16" x14ac:dyDescent="0.2">
      <c r="A54" s="18"/>
      <c r="B54" s="18"/>
      <c r="C54" s="18"/>
      <c r="D54" s="18"/>
      <c r="E54" s="18"/>
      <c r="F54" s="18"/>
      <c r="G54" s="18"/>
      <c r="H54" s="18"/>
      <c r="I54" s="18"/>
      <c r="J54" s="18"/>
      <c r="K54" s="18"/>
      <c r="L54" s="18"/>
      <c r="M54" s="18"/>
      <c r="N54" s="18"/>
      <c r="O54" s="18"/>
      <c r="P54" s="18"/>
    </row>
  </sheetData>
  <mergeCells count="27">
    <mergeCell ref="N29:P29"/>
    <mergeCell ref="A29:A30"/>
    <mergeCell ref="B29:D29"/>
    <mergeCell ref="E29:G29"/>
    <mergeCell ref="H29:J29"/>
    <mergeCell ref="K29:M29"/>
    <mergeCell ref="B26:D26"/>
    <mergeCell ref="E26:G26"/>
    <mergeCell ref="H26:J26"/>
    <mergeCell ref="K26:M26"/>
    <mergeCell ref="N26:P26"/>
    <mergeCell ref="A6:A7"/>
    <mergeCell ref="B3:D3"/>
    <mergeCell ref="B4:D4"/>
    <mergeCell ref="B6:D6"/>
    <mergeCell ref="N3:P3"/>
    <mergeCell ref="E6:G6"/>
    <mergeCell ref="H3:J3"/>
    <mergeCell ref="H4:J4"/>
    <mergeCell ref="E4:G4"/>
    <mergeCell ref="H6:J6"/>
    <mergeCell ref="K6:M6"/>
    <mergeCell ref="K4:M4"/>
    <mergeCell ref="N4:P4"/>
    <mergeCell ref="N6:P6"/>
    <mergeCell ref="K3:M3"/>
    <mergeCell ref="E3:G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304B82-FDBE-401D-B8A8-5A98F6BFD3E0}"/>
</file>

<file path=customXml/itemProps2.xml><?xml version="1.0" encoding="utf-8"?>
<ds:datastoreItem xmlns:ds="http://schemas.openxmlformats.org/officeDocument/2006/customXml" ds:itemID="{B6195907-9096-42AB-822F-F1AE6071CC50}"/>
</file>

<file path=customXml/itemProps3.xml><?xml version="1.0" encoding="utf-8"?>
<ds:datastoreItem xmlns:ds="http://schemas.openxmlformats.org/officeDocument/2006/customXml" ds:itemID="{B6616DE1-012B-430A-A700-FB11DE9484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37</vt:i4>
      </vt:variant>
      <vt:variant>
        <vt:lpstr>Pojmenované oblasti</vt:lpstr>
      </vt:variant>
      <vt:variant>
        <vt:i4>13</vt:i4>
      </vt:variant>
    </vt:vector>
  </HeadingPairs>
  <TitlesOfParts>
    <vt:vector size="50" baseType="lpstr">
      <vt:lpstr>Titulní</vt:lpstr>
      <vt:lpstr>Obsah</vt:lpstr>
      <vt:lpstr>1</vt:lpstr>
      <vt:lpstr>2</vt:lpstr>
      <vt:lpstr>3.1</vt:lpstr>
      <vt:lpstr>3.2</vt:lpstr>
      <vt:lpstr>4</vt:lpstr>
      <vt:lpstr>5</vt:lpstr>
      <vt:lpstr>6</vt:lpstr>
      <vt:lpstr>8</vt:lpstr>
      <vt:lpstr>10</vt:lpstr>
      <vt:lpstr>11</vt:lpstr>
      <vt:lpstr>12</vt:lpstr>
      <vt:lpstr>13</vt:lpstr>
      <vt:lpstr>14.1</vt:lpstr>
      <vt:lpstr>14.2</vt:lpstr>
      <vt:lpstr>14.3</vt:lpstr>
      <vt:lpstr>14.4</vt:lpstr>
      <vt:lpstr>14.5</vt:lpstr>
      <vt:lpstr>14.6</vt:lpstr>
      <vt:lpstr>14.7</vt:lpstr>
      <vt:lpstr>14.8</vt:lpstr>
      <vt:lpstr>14.9</vt:lpstr>
      <vt:lpstr>14.10</vt:lpstr>
      <vt:lpstr>14.11</vt:lpstr>
      <vt:lpstr>14.12</vt:lpstr>
      <vt:lpstr>14.13</vt:lpstr>
      <vt:lpstr>14.14</vt:lpstr>
      <vt:lpstr>15</vt:lpstr>
      <vt:lpstr>16</vt:lpstr>
      <vt:lpstr>17</vt:lpstr>
      <vt:lpstr>18</vt:lpstr>
      <vt:lpstr>18.1</vt:lpstr>
      <vt:lpstr>18.2</vt:lpstr>
      <vt:lpstr>18.3</vt:lpstr>
      <vt:lpstr>19</vt:lpstr>
      <vt:lpstr>List1</vt:lpstr>
      <vt:lpstr>'1'!Oblast_tisku</vt:lpstr>
      <vt:lpstr>'11'!Oblast_tisku</vt:lpstr>
      <vt:lpstr>'18'!Oblast_tisku</vt:lpstr>
      <vt:lpstr>'18.1'!Oblast_tisku</vt:lpstr>
      <vt:lpstr>'18.2'!Oblast_tisku</vt:lpstr>
      <vt:lpstr>'18.3'!Oblast_tisku</vt:lpstr>
      <vt:lpstr>'19'!Oblast_tisku</vt:lpstr>
      <vt:lpstr>'2'!Oblast_tisku</vt:lpstr>
      <vt:lpstr>'3.2'!Oblast_tisku</vt:lpstr>
      <vt:lpstr>'6'!Oblast_tisku</vt:lpstr>
      <vt:lpstr>'8'!Oblast_tisku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install</cp:lastModifiedBy>
  <cp:lastPrinted>2018-08-10T07:32:25Z</cp:lastPrinted>
  <dcterms:created xsi:type="dcterms:W3CDTF">2006-03-02T11:20:40Z</dcterms:created>
  <dcterms:modified xsi:type="dcterms:W3CDTF">2018-08-10T07:39:47Z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